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6770" windowHeight="12660"/>
  </bookViews>
  <sheets>
    <sheet name="Albedo Calcs" sheetId="3" r:id="rId1"/>
    <sheet name="1979-2011" sheetId="7" r:id="rId2"/>
    <sheet name="Weekly Avg" sheetId="2" r:id="rId3"/>
    <sheet name="Raw Data" sheetId="1" r:id="rId4"/>
    <sheet name="Sea Area" sheetId="6" r:id="rId5"/>
    <sheet name="Total Solar Radiation" sheetId="8" r:id="rId6"/>
    <sheet name="Effective Solar Radiation" sheetId="9" r:id="rId7"/>
    <sheet name="Eff Area" sheetId="4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Q39" i="3"/>
  <c r="Q38"/>
  <c r="Q37"/>
  <c r="Q36"/>
  <c r="I39"/>
  <c r="I38"/>
  <c r="I37"/>
  <c r="I36"/>
  <c r="M39"/>
  <c r="M38"/>
  <c r="M37"/>
  <c r="M36"/>
  <c r="E38"/>
  <c r="E39"/>
  <c r="E37"/>
  <c r="E36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A13"/>
  <c r="D33"/>
  <c r="V37" l="1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V7"/>
  <c r="U7"/>
  <c r="V6"/>
  <c r="U6"/>
  <c r="V5"/>
  <c r="U5"/>
  <c r="V4"/>
  <c r="U4"/>
  <c r="AP51" i="2"/>
  <c r="AP50"/>
  <c r="AP49"/>
  <c r="AP48"/>
  <c r="AP47"/>
  <c r="AP46"/>
  <c r="AQ51"/>
  <c r="AQ50"/>
  <c r="X3" i="3"/>
  <c r="Y3" s="1"/>
  <c r="Z3" s="1"/>
  <c r="AA3" s="1"/>
  <c r="AB3" s="1"/>
  <c r="AC3" s="1"/>
  <c r="AD3" s="1"/>
  <c r="AE3" s="1"/>
  <c r="AF3" s="1"/>
  <c r="AG3" s="1"/>
  <c r="AH3" s="1"/>
  <c r="AI3" s="1"/>
  <c r="CL79" i="4"/>
  <c r="CL77"/>
  <c r="CN77"/>
  <c r="CR77"/>
  <c r="CK43"/>
  <c r="CK42"/>
  <c r="CK41"/>
  <c r="CK40"/>
  <c r="CK39"/>
  <c r="CK38"/>
  <c r="CK37"/>
  <c r="CK36"/>
  <c r="CK35"/>
  <c r="CK34"/>
  <c r="CK33"/>
  <c r="CK32"/>
  <c r="CK31"/>
  <c r="CK30"/>
  <c r="CK29"/>
  <c r="CK28"/>
  <c r="CK27"/>
  <c r="CK26"/>
  <c r="CK25"/>
  <c r="CK24"/>
  <c r="CK23"/>
  <c r="CK22"/>
  <c r="CK21"/>
  <c r="CK20"/>
  <c r="CK19"/>
  <c r="CK18"/>
  <c r="CK17"/>
  <c r="CK16"/>
  <c r="CK15"/>
  <c r="CK14"/>
  <c r="AE75" i="9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H4" i="3" l="1"/>
  <c r="W4"/>
  <c r="Y4"/>
  <c r="AA4"/>
  <c r="AC4"/>
  <c r="AE4"/>
  <c r="AG4"/>
  <c r="AI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X4"/>
  <c r="Z4"/>
  <c r="AB4"/>
  <c r="AD4"/>
  <c r="AF4"/>
  <c r="AI6"/>
  <c r="AI8"/>
  <c r="AI10"/>
  <c r="AI12"/>
  <c r="AI14"/>
  <c r="AI17"/>
  <c r="AI19"/>
  <c r="AI21"/>
  <c r="AI23"/>
  <c r="AI25"/>
  <c r="AI27"/>
  <c r="AI29"/>
  <c r="AI31"/>
  <c r="AI33"/>
  <c r="AI35"/>
  <c r="AI37"/>
  <c r="W5"/>
  <c r="Y5"/>
  <c r="AA5"/>
  <c r="AC5"/>
  <c r="AE5"/>
  <c r="AG5"/>
  <c r="AI5"/>
  <c r="X6"/>
  <c r="Z6"/>
  <c r="AB6"/>
  <c r="AD6"/>
  <c r="AF6"/>
  <c r="W7"/>
  <c r="Y7"/>
  <c r="AA7"/>
  <c r="AC7"/>
  <c r="AE7"/>
  <c r="AG7"/>
  <c r="AI7"/>
  <c r="X8"/>
  <c r="Z8"/>
  <c r="AB8"/>
  <c r="AD8"/>
  <c r="AF8"/>
  <c r="W9"/>
  <c r="Y9"/>
  <c r="AA9"/>
  <c r="AC9"/>
  <c r="AE9"/>
  <c r="AG9"/>
  <c r="AI9"/>
  <c r="X10"/>
  <c r="Z10"/>
  <c r="AB10"/>
  <c r="AD10"/>
  <c r="AF10"/>
  <c r="W11"/>
  <c r="Y11"/>
  <c r="AA11"/>
  <c r="AC11"/>
  <c r="AE11"/>
  <c r="AG11"/>
  <c r="AI11"/>
  <c r="X12"/>
  <c r="Z12"/>
  <c r="AB12"/>
  <c r="AD12"/>
  <c r="AF12"/>
  <c r="W13"/>
  <c r="Y13"/>
  <c r="AA13"/>
  <c r="AC13"/>
  <c r="AE13"/>
  <c r="AG13"/>
  <c r="AI13"/>
  <c r="X14"/>
  <c r="Z14"/>
  <c r="AB14"/>
  <c r="AD14"/>
  <c r="AF14"/>
  <c r="W15"/>
  <c r="Y15"/>
  <c r="AA15"/>
  <c r="AC15"/>
  <c r="AE15"/>
  <c r="AG15"/>
  <c r="AI15"/>
  <c r="W16"/>
  <c r="Y16"/>
  <c r="AA16"/>
  <c r="AC16"/>
  <c r="AE16"/>
  <c r="AG16"/>
  <c r="AI16"/>
  <c r="X17"/>
  <c r="Z17"/>
  <c r="AB17"/>
  <c r="AD17"/>
  <c r="AF17"/>
  <c r="W18"/>
  <c r="Y18"/>
  <c r="AA18"/>
  <c r="AC18"/>
  <c r="AE18"/>
  <c r="AG18"/>
  <c r="AI18"/>
  <c r="X19"/>
  <c r="Z19"/>
  <c r="AB19"/>
  <c r="AD19"/>
  <c r="AF19"/>
  <c r="W20"/>
  <c r="Y20"/>
  <c r="AA20"/>
  <c r="AC20"/>
  <c r="AE20"/>
  <c r="AG20"/>
  <c r="AI20"/>
  <c r="X21"/>
  <c r="Z21"/>
  <c r="AB21"/>
  <c r="AD21"/>
  <c r="AF21"/>
  <c r="W22"/>
  <c r="Y22"/>
  <c r="AA22"/>
  <c r="AC22"/>
  <c r="AE22"/>
  <c r="AG22"/>
  <c r="AI22"/>
  <c r="X23"/>
  <c r="Z23"/>
  <c r="AB23"/>
  <c r="AD23"/>
  <c r="AF23"/>
  <c r="W24"/>
  <c r="Y24"/>
  <c r="AA24"/>
  <c r="AC24"/>
  <c r="AE24"/>
  <c r="AG24"/>
  <c r="AI24"/>
  <c r="X25"/>
  <c r="Z25"/>
  <c r="AB25"/>
  <c r="AD25"/>
  <c r="AF25"/>
  <c r="W26"/>
  <c r="Y26"/>
  <c r="AA26"/>
  <c r="AC26"/>
  <c r="AE26"/>
  <c r="AG26"/>
  <c r="AI26"/>
  <c r="X27"/>
  <c r="Z27"/>
  <c r="AB27"/>
  <c r="AD27"/>
  <c r="AF27"/>
  <c r="W28"/>
  <c r="Y28"/>
  <c r="AA28"/>
  <c r="AC28"/>
  <c r="AE28"/>
  <c r="AG28"/>
  <c r="AI28"/>
  <c r="X29"/>
  <c r="Z29"/>
  <c r="AB29"/>
  <c r="AD29"/>
  <c r="AF29"/>
  <c r="W30"/>
  <c r="Y30"/>
  <c r="AA30"/>
  <c r="AC30"/>
  <c r="AE30"/>
  <c r="AG30"/>
  <c r="AI30"/>
  <c r="X31"/>
  <c r="Z31"/>
  <c r="AB31"/>
  <c r="AD31"/>
  <c r="AF31"/>
  <c r="W32"/>
  <c r="Y32"/>
  <c r="AA32"/>
  <c r="AC32"/>
  <c r="AE32"/>
  <c r="AG32"/>
  <c r="AI32"/>
  <c r="X33"/>
  <c r="Z33"/>
  <c r="AB33"/>
  <c r="AD33"/>
  <c r="AF33"/>
  <c r="W34"/>
  <c r="Y34"/>
  <c r="AA34"/>
  <c r="AC34"/>
  <c r="AE34"/>
  <c r="AG34"/>
  <c r="AI34"/>
  <c r="X35"/>
  <c r="Z35"/>
  <c r="AB35"/>
  <c r="AD35"/>
  <c r="AF35"/>
  <c r="W36"/>
  <c r="Y36"/>
  <c r="AA36"/>
  <c r="AC36"/>
  <c r="AE36"/>
  <c r="AG36"/>
  <c r="AI36"/>
  <c r="X37"/>
  <c r="Z37"/>
  <c r="AB37"/>
  <c r="AD37"/>
  <c r="AF37"/>
  <c r="X5"/>
  <c r="Z5"/>
  <c r="AB5"/>
  <c r="AD5"/>
  <c r="AF5"/>
  <c r="W6"/>
  <c r="Y6"/>
  <c r="AA6"/>
  <c r="AC6"/>
  <c r="AE6"/>
  <c r="AG6"/>
  <c r="X7"/>
  <c r="Z7"/>
  <c r="AB7"/>
  <c r="AD7"/>
  <c r="AF7"/>
  <c r="W8"/>
  <c r="Y8"/>
  <c r="AA8"/>
  <c r="AC8"/>
  <c r="AE8"/>
  <c r="AG8"/>
  <c r="X9"/>
  <c r="Z9"/>
  <c r="AB9"/>
  <c r="AD9"/>
  <c r="AF9"/>
  <c r="W10"/>
  <c r="Y10"/>
  <c r="AA10"/>
  <c r="AC10"/>
  <c r="AE10"/>
  <c r="AG10"/>
  <c r="X11"/>
  <c r="Z11"/>
  <c r="AB11"/>
  <c r="AD11"/>
  <c r="AF11"/>
  <c r="W12"/>
  <c r="Y12"/>
  <c r="AA12"/>
  <c r="AC12"/>
  <c r="AE12"/>
  <c r="AG12"/>
  <c r="X13"/>
  <c r="Z13"/>
  <c r="AB13"/>
  <c r="AD13"/>
  <c r="AF13"/>
  <c r="W14"/>
  <c r="Y14"/>
  <c r="AA14"/>
  <c r="AC14"/>
  <c r="AE14"/>
  <c r="AG14"/>
  <c r="X15"/>
  <c r="Z15"/>
  <c r="AB15"/>
  <c r="AD15"/>
  <c r="AF15"/>
  <c r="X16"/>
  <c r="Z16"/>
  <c r="AB16"/>
  <c r="AD16"/>
  <c r="AF16"/>
  <c r="W17"/>
  <c r="Y17"/>
  <c r="AA17"/>
  <c r="AC17"/>
  <c r="AE17"/>
  <c r="AG17"/>
  <c r="X18"/>
  <c r="Z18"/>
  <c r="AB18"/>
  <c r="AD18"/>
  <c r="AF18"/>
  <c r="W19"/>
  <c r="Y19"/>
  <c r="AA19"/>
  <c r="AC19"/>
  <c r="AE19"/>
  <c r="AG19"/>
  <c r="X20"/>
  <c r="Z20"/>
  <c r="AB20"/>
  <c r="AD20"/>
  <c r="AF20"/>
  <c r="W21"/>
  <c r="Y21"/>
  <c r="AA21"/>
  <c r="AC21"/>
  <c r="AE21"/>
  <c r="AG21"/>
  <c r="X22"/>
  <c r="Z22"/>
  <c r="AB22"/>
  <c r="AD22"/>
  <c r="AF22"/>
  <c r="W23"/>
  <c r="Y23"/>
  <c r="AA23"/>
  <c r="AC23"/>
  <c r="AE23"/>
  <c r="AG23"/>
  <c r="X24"/>
  <c r="Z24"/>
  <c r="AB24"/>
  <c r="AD24"/>
  <c r="AF24"/>
  <c r="W25"/>
  <c r="Y25"/>
  <c r="AA25"/>
  <c r="AC25"/>
  <c r="AE25"/>
  <c r="AG25"/>
  <c r="X26"/>
  <c r="Z26"/>
  <c r="AB26"/>
  <c r="AD26"/>
  <c r="AF26"/>
  <c r="W27"/>
  <c r="Y27"/>
  <c r="AA27"/>
  <c r="AC27"/>
  <c r="AE27"/>
  <c r="AG27"/>
  <c r="X28"/>
  <c r="Z28"/>
  <c r="AB28"/>
  <c r="AD28"/>
  <c r="AF28"/>
  <c r="W29"/>
  <c r="Y29"/>
  <c r="AA29"/>
  <c r="AC29"/>
  <c r="AE29"/>
  <c r="AG29"/>
  <c r="X30"/>
  <c r="Z30"/>
  <c r="AB30"/>
  <c r="AD30"/>
  <c r="AF30"/>
  <c r="W31"/>
  <c r="Y31"/>
  <c r="AA31"/>
  <c r="AC31"/>
  <c r="AE31"/>
  <c r="AG31"/>
  <c r="X32"/>
  <c r="Z32"/>
  <c r="AB32"/>
  <c r="AD32"/>
  <c r="AF32"/>
  <c r="W33"/>
  <c r="Y33"/>
  <c r="AA33"/>
  <c r="AC33"/>
  <c r="AE33"/>
  <c r="AG33"/>
  <c r="X34"/>
  <c r="Z34"/>
  <c r="AB34"/>
  <c r="AD34"/>
  <c r="AF34"/>
  <c r="W35"/>
  <c r="Y35"/>
  <c r="AA35"/>
  <c r="AC35"/>
  <c r="AE35"/>
  <c r="AG35"/>
  <c r="X36"/>
  <c r="Z36"/>
  <c r="AB36"/>
  <c r="AD36"/>
  <c r="AF36"/>
  <c r="W37"/>
  <c r="Y37"/>
  <c r="AA37"/>
  <c r="AC37"/>
  <c r="AE37"/>
  <c r="AG37"/>
  <c r="L20" i="6" l="1"/>
  <c r="D118" i="2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E83"/>
  <c r="A33" i="6"/>
  <c r="F83" i="2" l="1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84"/>
  <c r="E85"/>
  <c r="E86"/>
  <c r="E87"/>
  <c r="E88"/>
  <c r="E89"/>
  <c r="E90"/>
  <c r="E91"/>
  <c r="G83" l="1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H83" l="1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I83" l="1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J83" l="1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K83" l="1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BF43" i="4"/>
  <c r="BE43"/>
  <c r="BF42"/>
  <c r="BE42"/>
  <c r="BF41"/>
  <c r="BE41"/>
  <c r="BF40"/>
  <c r="BE40"/>
  <c r="BF39"/>
  <c r="BE39"/>
  <c r="BF38"/>
  <c r="BE38"/>
  <c r="BF37"/>
  <c r="BE37"/>
  <c r="BG37" s="1"/>
  <c r="BF36"/>
  <c r="BE36"/>
  <c r="BG36" s="1"/>
  <c r="BF35"/>
  <c r="BE35"/>
  <c r="BG35" s="1"/>
  <c r="BF34"/>
  <c r="BE34"/>
  <c r="BG34" s="1"/>
  <c r="BF33"/>
  <c r="BE33"/>
  <c r="BG33" s="1"/>
  <c r="BF32"/>
  <c r="BE32"/>
  <c r="BG32" s="1"/>
  <c r="BF31"/>
  <c r="BE31"/>
  <c r="BG31" s="1"/>
  <c r="BF30"/>
  <c r="BE30"/>
  <c r="BG30" s="1"/>
  <c r="BF29"/>
  <c r="BE29"/>
  <c r="BG29" s="1"/>
  <c r="BF28"/>
  <c r="BE28"/>
  <c r="BG28" s="1"/>
  <c r="BF27"/>
  <c r="BE27"/>
  <c r="BG27" s="1"/>
  <c r="BF26"/>
  <c r="BE26"/>
  <c r="BG26" s="1"/>
  <c r="BF25"/>
  <c r="BE25"/>
  <c r="BG25" s="1"/>
  <c r="BF24"/>
  <c r="BE24"/>
  <c r="BG24" s="1"/>
  <c r="BF23"/>
  <c r="BE23"/>
  <c r="BG23" s="1"/>
  <c r="BF22"/>
  <c r="BE22"/>
  <c r="BG22" s="1"/>
  <c r="BF21"/>
  <c r="BE21"/>
  <c r="BG21" s="1"/>
  <c r="BF20"/>
  <c r="BE20"/>
  <c r="BG20" s="1"/>
  <c r="BF19"/>
  <c r="BE19"/>
  <c r="BG19" s="1"/>
  <c r="BF18"/>
  <c r="BE18"/>
  <c r="BG18" s="1"/>
  <c r="BF17"/>
  <c r="BE17"/>
  <c r="BG17" s="1"/>
  <c r="BF16"/>
  <c r="BE16"/>
  <c r="BG16" s="1"/>
  <c r="BF15"/>
  <c r="BE15"/>
  <c r="BG15" s="1"/>
  <c r="BF14"/>
  <c r="BE14"/>
  <c r="BH56"/>
  <c r="BH54"/>
  <c r="BH52"/>
  <c r="BJ43"/>
  <c r="BJ42"/>
  <c r="BJ41"/>
  <c r="BJ40"/>
  <c r="BJ39"/>
  <c r="BJ38"/>
  <c r="BJ37"/>
  <c r="BJ36"/>
  <c r="BJ35"/>
  <c r="BJ34"/>
  <c r="BJ33"/>
  <c r="BJ32"/>
  <c r="BJ31"/>
  <c r="BJ30"/>
  <c r="BJ29"/>
  <c r="BJ28"/>
  <c r="BJ27"/>
  <c r="BJ26"/>
  <c r="BJ25"/>
  <c r="BJ24"/>
  <c r="BJ23"/>
  <c r="BJ22"/>
  <c r="BJ21"/>
  <c r="BJ20"/>
  <c r="BJ19"/>
  <c r="BJ18"/>
  <c r="BJ17"/>
  <c r="BJ16"/>
  <c r="BJ15"/>
  <c r="BJ14"/>
  <c r="AQ68"/>
  <c r="AR69" s="1"/>
  <c r="AD32"/>
  <c r="AB56"/>
  <c r="AB54"/>
  <c r="AB52"/>
  <c r="AD43"/>
  <c r="AD42"/>
  <c r="AD41"/>
  <c r="AD40"/>
  <c r="AD39"/>
  <c r="AD38"/>
  <c r="AD37"/>
  <c r="AD36"/>
  <c r="AD35"/>
  <c r="AD34"/>
  <c r="AD33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Q67"/>
  <c r="AT43"/>
  <c r="AT41"/>
  <c r="AT39"/>
  <c r="AT37"/>
  <c r="AT35"/>
  <c r="AT33"/>
  <c r="AT31"/>
  <c r="AR56"/>
  <c r="AR54"/>
  <c r="AR52"/>
  <c r="AT42"/>
  <c r="AT40"/>
  <c r="AT38"/>
  <c r="AT36"/>
  <c r="AT34"/>
  <c r="AT32"/>
  <c r="AT30"/>
  <c r="AT29"/>
  <c r="AT28"/>
  <c r="AT27"/>
  <c r="AT26"/>
  <c r="AT25"/>
  <c r="AT24"/>
  <c r="AT23"/>
  <c r="AT22"/>
  <c r="AT21"/>
  <c r="AT20"/>
  <c r="AT19"/>
  <c r="AT18"/>
  <c r="AT17"/>
  <c r="AT16"/>
  <c r="AT15"/>
  <c r="AT14"/>
  <c r="AJ56"/>
  <c r="AJ54"/>
  <c r="AJ52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R70" l="1"/>
  <c r="BK16"/>
  <c r="BK18"/>
  <c r="BK20"/>
  <c r="BG38"/>
  <c r="BG39"/>
  <c r="BG40"/>
  <c r="BG41"/>
  <c r="BG42"/>
  <c r="L83" i="2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BG43" i="4"/>
  <c r="BK15"/>
  <c r="BK17"/>
  <c r="BK19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G14"/>
  <c r="BG46" l="1"/>
  <c r="BG47" s="1"/>
  <c r="BG49" s="1"/>
  <c r="BG50" s="1"/>
  <c r="M83" i="2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BK14" i="4"/>
  <c r="BH49" s="1"/>
  <c r="BH50" s="1"/>
  <c r="BH46"/>
  <c r="BH47" s="1"/>
  <c r="N83" i="2" l="1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BH62" i="4"/>
  <c r="BH63" s="1"/>
  <c r="BH48"/>
  <c r="AU45" i="2"/>
  <c r="AT45"/>
  <c r="AS45"/>
  <c r="AV45"/>
  <c r="AW45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AQ45"/>
  <c r="AQ48"/>
  <c r="AQ49"/>
  <c r="BC45"/>
  <c r="O83" l="1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BN49"/>
  <c r="BN48"/>
  <c r="BN47"/>
  <c r="BN46"/>
  <c r="BN45"/>
  <c r="BN44"/>
  <c r="BC49"/>
  <c r="BB49"/>
  <c r="BC48"/>
  <c r="BB48"/>
  <c r="BB47"/>
  <c r="BB46"/>
  <c r="BB45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AP45"/>
  <c r="F44" i="4" s="1"/>
  <c r="E44"/>
  <c r="BS5"/>
  <c r="BT5" s="1"/>
  <c r="BU5" s="1"/>
  <c r="BV5" s="1"/>
  <c r="BW5" s="1"/>
  <c r="BX5" s="1"/>
  <c r="BY5" s="1"/>
  <c r="BZ5" s="1"/>
  <c r="CA5" s="1"/>
  <c r="CB5" s="1"/>
  <c r="CC5" s="1"/>
  <c r="CD5" s="1"/>
  <c r="CE5" s="1"/>
  <c r="H5"/>
  <c r="I5" s="1"/>
  <c r="J5" s="1"/>
  <c r="K5" s="1"/>
  <c r="L5" s="1"/>
  <c r="M5" s="1"/>
  <c r="N5" s="1"/>
  <c r="O5" s="1"/>
  <c r="P5" s="1"/>
  <c r="Q5" s="1"/>
  <c r="R5" s="1"/>
  <c r="S5" s="1"/>
  <c r="T5" s="1"/>
  <c r="F57" i="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P83" i="2" l="1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T44" i="4"/>
  <c r="AH44" s="1"/>
  <c r="G44"/>
  <c r="I44"/>
  <c r="K44"/>
  <c r="M44"/>
  <c r="O44"/>
  <c r="Q44"/>
  <c r="S44"/>
  <c r="H44"/>
  <c r="J44"/>
  <c r="L44"/>
  <c r="N44"/>
  <c r="P44"/>
  <c r="R44"/>
  <c r="Q83" i="2" l="1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AI44" i="4"/>
  <c r="G25" i="7"/>
  <c r="G24"/>
  <c r="G23"/>
  <c r="G22"/>
  <c r="G21"/>
  <c r="G20"/>
  <c r="G19"/>
  <c r="G18"/>
  <c r="G17"/>
  <c r="G16"/>
  <c r="G15"/>
  <c r="G14"/>
  <c r="G13"/>
  <c r="G12"/>
  <c r="G11"/>
  <c r="G10"/>
  <c r="G9"/>
  <c r="G8"/>
  <c r="G7"/>
  <c r="BB44" i="2"/>
  <c r="AQ43"/>
  <c r="AQ42"/>
  <c r="AQ41"/>
  <c r="AQ40"/>
  <c r="AQ39"/>
  <c r="AQ38"/>
  <c r="AQ37"/>
  <c r="AQ36"/>
  <c r="AQ35"/>
  <c r="AQ34"/>
  <c r="BN43"/>
  <c r="BN41"/>
  <c r="BN40"/>
  <c r="BN39"/>
  <c r="BN38"/>
  <c r="BN37"/>
  <c r="BN36"/>
  <c r="BN35"/>
  <c r="BN34"/>
  <c r="BN33"/>
  <c r="BN32"/>
  <c r="BN31"/>
  <c r="BN30"/>
  <c r="BN29"/>
  <c r="BN28"/>
  <c r="BN27"/>
  <c r="BN26"/>
  <c r="BN25"/>
  <c r="BN24"/>
  <c r="BN23"/>
  <c r="BN22"/>
  <c r="BN21"/>
  <c r="BN20"/>
  <c r="BN19"/>
  <c r="BN18"/>
  <c r="BN17"/>
  <c r="BN16"/>
  <c r="BN15"/>
  <c r="BN42"/>
  <c r="R83" l="1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E33" i="4"/>
  <c r="BC34" i="2"/>
  <c r="E35" i="4"/>
  <c r="BC36" i="2"/>
  <c r="E37" i="4"/>
  <c r="BC38" i="2"/>
  <c r="E39" i="4"/>
  <c r="BC40" i="2"/>
  <c r="E41" i="4"/>
  <c r="BC42" i="2"/>
  <c r="E34" i="4"/>
  <c r="BC35" i="2"/>
  <c r="E36" i="4"/>
  <c r="BC37" i="2"/>
  <c r="E38" i="4"/>
  <c r="BC39" i="2"/>
  <c r="E40" i="4"/>
  <c r="BC41" i="2"/>
  <c r="E42" i="4"/>
  <c r="BC43" i="2"/>
  <c r="E43" i="4"/>
  <c r="N15" i="7"/>
  <c r="L15"/>
  <c r="M15"/>
  <c r="N17"/>
  <c r="L17"/>
  <c r="M17"/>
  <c r="N19"/>
  <c r="L19"/>
  <c r="M19"/>
  <c r="N21"/>
  <c r="L21"/>
  <c r="M21"/>
  <c r="N23"/>
  <c r="L23"/>
  <c r="M23"/>
  <c r="N25"/>
  <c r="L25"/>
  <c r="M25"/>
  <c r="BP43" i="4"/>
  <c r="N14" i="7"/>
  <c r="M14"/>
  <c r="L14"/>
  <c r="N16"/>
  <c r="M16"/>
  <c r="L16"/>
  <c r="N18"/>
  <c r="M18"/>
  <c r="L18"/>
  <c r="N20"/>
  <c r="M20"/>
  <c r="L20"/>
  <c r="N22"/>
  <c r="M22"/>
  <c r="L22"/>
  <c r="N24"/>
  <c r="M24"/>
  <c r="L24"/>
  <c r="G26"/>
  <c r="G27"/>
  <c r="G28"/>
  <c r="G29"/>
  <c r="G30"/>
  <c r="G31"/>
  <c r="G32"/>
  <c r="G33"/>
  <c r="G34"/>
  <c r="G35"/>
  <c r="G36"/>
  <c r="G37"/>
  <c r="G38"/>
  <c r="G39"/>
  <c r="G40"/>
  <c r="G41"/>
  <c r="G53"/>
  <c r="G54"/>
  <c r="G55"/>
  <c r="G56"/>
  <c r="G57"/>
  <c r="G42"/>
  <c r="G43"/>
  <c r="G44"/>
  <c r="G45"/>
  <c r="G46"/>
  <c r="G47"/>
  <c r="G48"/>
  <c r="G49"/>
  <c r="G50"/>
  <c r="G51"/>
  <c r="G52"/>
  <c r="G6"/>
  <c r="CP5" i="4"/>
  <c r="CO5"/>
  <c r="S83" i="2" l="1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BP17" i="4"/>
  <c r="BP21"/>
  <c r="BP23"/>
  <c r="BP25"/>
  <c r="BP29"/>
  <c r="BP31"/>
  <c r="BP33"/>
  <c r="BP37"/>
  <c r="BP39"/>
  <c r="BP14"/>
  <c r="BP16"/>
  <c r="BP18"/>
  <c r="BP20"/>
  <c r="BP22"/>
  <c r="BP24"/>
  <c r="BP26"/>
  <c r="BP28"/>
  <c r="BP30"/>
  <c r="BP32"/>
  <c r="BP34"/>
  <c r="BP36"/>
  <c r="BP38"/>
  <c r="BP40"/>
  <c r="BP42"/>
  <c r="N43" i="7"/>
  <c r="L43"/>
  <c r="M43"/>
  <c r="N40"/>
  <c r="M40"/>
  <c r="L40"/>
  <c r="N38"/>
  <c r="M38"/>
  <c r="L38"/>
  <c r="N36"/>
  <c r="M36"/>
  <c r="L36"/>
  <c r="N34"/>
  <c r="M34"/>
  <c r="L34"/>
  <c r="N32"/>
  <c r="M32"/>
  <c r="L32"/>
  <c r="N30"/>
  <c r="M30"/>
  <c r="L30"/>
  <c r="N28"/>
  <c r="M28"/>
  <c r="L28"/>
  <c r="N26"/>
  <c r="M26"/>
  <c r="L26"/>
  <c r="BP15" i="4"/>
  <c r="BP19"/>
  <c r="BP27"/>
  <c r="BP35"/>
  <c r="BP41"/>
  <c r="N42" i="7"/>
  <c r="M42"/>
  <c r="L42"/>
  <c r="N41"/>
  <c r="L41"/>
  <c r="M41"/>
  <c r="N39"/>
  <c r="L39"/>
  <c r="M39"/>
  <c r="N37"/>
  <c r="L37"/>
  <c r="M37"/>
  <c r="N35"/>
  <c r="L35"/>
  <c r="M35"/>
  <c r="N33"/>
  <c r="L33"/>
  <c r="M33"/>
  <c r="N31"/>
  <c r="L31"/>
  <c r="M31"/>
  <c r="N29"/>
  <c r="L29"/>
  <c r="M29"/>
  <c r="N27"/>
  <c r="L27"/>
  <c r="M27"/>
  <c r="CQ5" i="4"/>
  <c r="M45" i="7" l="1"/>
  <c r="T83" i="2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N45" i="7"/>
  <c r="L45"/>
  <c r="CR5" i="4"/>
  <c r="U83" i="2" l="1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0"/>
  <c r="T89"/>
  <c r="T88"/>
  <c r="T87"/>
  <c r="T86"/>
  <c r="T85"/>
  <c r="T84"/>
  <c r="T91"/>
  <c r="CS5" i="4"/>
  <c r="V83" i="2" l="1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CT5" i="4"/>
  <c r="W83" i="2" l="1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CU5" i="4"/>
  <c r="X83" i="2" l="1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CV5" i="4"/>
  <c r="AP44" i="2"/>
  <c r="F43" i="4" s="1"/>
  <c r="Y43" s="1"/>
  <c r="AQ33" i="2"/>
  <c r="BC33" s="1"/>
  <c r="AQ32"/>
  <c r="BC32" s="1"/>
  <c r="AQ31"/>
  <c r="BC31" s="1"/>
  <c r="AQ30"/>
  <c r="BC30" s="1"/>
  <c r="AQ29"/>
  <c r="BC29" s="1"/>
  <c r="AQ28"/>
  <c r="BC28" s="1"/>
  <c r="AQ27"/>
  <c r="BC27" s="1"/>
  <c r="AQ26"/>
  <c r="BC26" s="1"/>
  <c r="AQ25"/>
  <c r="BC25" s="1"/>
  <c r="AQ24"/>
  <c r="BC24" s="1"/>
  <c r="AQ23"/>
  <c r="BC23" s="1"/>
  <c r="AQ22"/>
  <c r="BC22" s="1"/>
  <c r="AQ21"/>
  <c r="BC21" s="1"/>
  <c r="AQ20"/>
  <c r="BC20" s="1"/>
  <c r="AQ19"/>
  <c r="BC19" s="1"/>
  <c r="AQ18"/>
  <c r="BC18" s="1"/>
  <c r="AQ17"/>
  <c r="BC17" s="1"/>
  <c r="AQ16"/>
  <c r="BC16" s="1"/>
  <c r="AQ15"/>
  <c r="BC15" s="1"/>
  <c r="AP43"/>
  <c r="AP42"/>
  <c r="AP41"/>
  <c r="AP40"/>
  <c r="AP39"/>
  <c r="AP38"/>
  <c r="AP37"/>
  <c r="AP36"/>
  <c r="AP35"/>
  <c r="AP34"/>
  <c r="AP33"/>
  <c r="AP32"/>
  <c r="AP31"/>
  <c r="AP30"/>
  <c r="AP29"/>
  <c r="AP28"/>
  <c r="AP27"/>
  <c r="AP26"/>
  <c r="AP25"/>
  <c r="AP24"/>
  <c r="AP23"/>
  <c r="AP22"/>
  <c r="AP21"/>
  <c r="AP20"/>
  <c r="AP19"/>
  <c r="AP18"/>
  <c r="AP17"/>
  <c r="AP16"/>
  <c r="AP15"/>
  <c r="A7" i="3"/>
  <c r="C14" i="6"/>
  <c r="D14" s="1"/>
  <c r="C13"/>
  <c r="D13" s="1"/>
  <c r="C12"/>
  <c r="D12" s="1"/>
  <c r="C11"/>
  <c r="D11" s="1"/>
  <c r="C10"/>
  <c r="D10" s="1"/>
  <c r="B10"/>
  <c r="B9"/>
  <c r="C9" s="1"/>
  <c r="B8"/>
  <c r="C8" s="1"/>
  <c r="D8" s="1"/>
  <c r="B7"/>
  <c r="C7" s="1"/>
  <c r="B6"/>
  <c r="C6" s="1"/>
  <c r="D6" s="1"/>
  <c r="B11"/>
  <c r="A12"/>
  <c r="B12" s="1"/>
  <c r="C29" i="3" l="1"/>
  <c r="D29" s="1"/>
  <c r="L29" s="1"/>
  <c r="C27"/>
  <c r="D27" s="1"/>
  <c r="L27" s="1"/>
  <c r="C25"/>
  <c r="D25" s="1"/>
  <c r="C22"/>
  <c r="D22" s="1"/>
  <c r="L22" s="1"/>
  <c r="C20"/>
  <c r="C30"/>
  <c r="D30" s="1"/>
  <c r="L30" s="1"/>
  <c r="C28"/>
  <c r="D28" s="1"/>
  <c r="L28" s="1"/>
  <c r="C26"/>
  <c r="D26" s="1"/>
  <c r="L26" s="1"/>
  <c r="C24"/>
  <c r="D24" s="1"/>
  <c r="L24" s="1"/>
  <c r="C23"/>
  <c r="D23" s="1"/>
  <c r="L23" s="1"/>
  <c r="C21"/>
  <c r="C19"/>
  <c r="D19" s="1"/>
  <c r="L19" s="1"/>
  <c r="C18"/>
  <c r="Y83" i="2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0"/>
  <c r="X89"/>
  <c r="X88"/>
  <c r="X87"/>
  <c r="X86"/>
  <c r="X85"/>
  <c r="X84"/>
  <c r="X91"/>
  <c r="AI51" i="4"/>
  <c r="BO17" i="2"/>
  <c r="F16" i="4"/>
  <c r="Y16" s="1"/>
  <c r="BO21" i="2"/>
  <c r="F20" i="4"/>
  <c r="Y20" s="1"/>
  <c r="BO16" i="2"/>
  <c r="F15" i="4"/>
  <c r="Y15" s="1"/>
  <c r="BO18" i="2"/>
  <c r="F17" i="4"/>
  <c r="Y17" s="1"/>
  <c r="BO20" i="2"/>
  <c r="F19" i="4"/>
  <c r="Y19" s="1"/>
  <c r="BO22" i="2"/>
  <c r="F21" i="4"/>
  <c r="Y21" s="1"/>
  <c r="BO24" i="2"/>
  <c r="F23" i="4"/>
  <c r="Y23" s="1"/>
  <c r="BO26" i="2"/>
  <c r="F25" i="4"/>
  <c r="Y25" s="1"/>
  <c r="BO28" i="2"/>
  <c r="F27" i="4"/>
  <c r="Y27" s="1"/>
  <c r="BO30" i="2"/>
  <c r="F29" i="4"/>
  <c r="Y29" s="1"/>
  <c r="BO32" i="2"/>
  <c r="F31" i="4"/>
  <c r="Y31" s="1"/>
  <c r="BO34" i="2"/>
  <c r="F33" i="4"/>
  <c r="Y33" s="1"/>
  <c r="BO36" i="2"/>
  <c r="F35" i="4"/>
  <c r="Y35" s="1"/>
  <c r="BO38" i="2"/>
  <c r="F37" i="4"/>
  <c r="Y37" s="1"/>
  <c r="BO40" i="2"/>
  <c r="F39" i="4"/>
  <c r="Y39" s="1"/>
  <c r="BO42" i="2"/>
  <c r="F41" i="4"/>
  <c r="Y41" s="1"/>
  <c r="E14"/>
  <c r="E16"/>
  <c r="E18"/>
  <c r="E20"/>
  <c r="E22"/>
  <c r="E24"/>
  <c r="E26"/>
  <c r="E28"/>
  <c r="E30"/>
  <c r="E32"/>
  <c r="BO15" i="2"/>
  <c r="F14" i="4"/>
  <c r="Y14" s="1"/>
  <c r="BO19" i="2"/>
  <c r="F18" i="4"/>
  <c r="Y18" s="1"/>
  <c r="BO23" i="2"/>
  <c r="F22" i="4"/>
  <c r="Y22" s="1"/>
  <c r="BO25" i="2"/>
  <c r="F24" i="4"/>
  <c r="Y24" s="1"/>
  <c r="BO27" i="2"/>
  <c r="F26" i="4"/>
  <c r="Y26" s="1"/>
  <c r="BO29" i="2"/>
  <c r="F28" i="4"/>
  <c r="Y28" s="1"/>
  <c r="BO31" i="2"/>
  <c r="F30" i="4"/>
  <c r="Y30" s="1"/>
  <c r="BO33" i="2"/>
  <c r="F32" i="4"/>
  <c r="Y32" s="1"/>
  <c r="BO35" i="2"/>
  <c r="F34" i="4"/>
  <c r="Y34" s="1"/>
  <c r="BO37" i="2"/>
  <c r="F36" i="4"/>
  <c r="Y36" s="1"/>
  <c r="BO39" i="2"/>
  <c r="F38" i="4"/>
  <c r="Y38" s="1"/>
  <c r="BO41" i="2"/>
  <c r="F40" i="4"/>
  <c r="Y40" s="1"/>
  <c r="BO43" i="2"/>
  <c r="F42" i="4"/>
  <c r="Y42" s="1"/>
  <c r="E15"/>
  <c r="E17"/>
  <c r="E19"/>
  <c r="E21"/>
  <c r="E23"/>
  <c r="E25"/>
  <c r="E27"/>
  <c r="E29"/>
  <c r="E31"/>
  <c r="S43"/>
  <c r="Q43"/>
  <c r="O43"/>
  <c r="M43"/>
  <c r="K43"/>
  <c r="I43"/>
  <c r="G43"/>
  <c r="BQ43"/>
  <c r="CL43" s="1"/>
  <c r="CM43" s="1"/>
  <c r="T43"/>
  <c r="AH43" s="1"/>
  <c r="R43"/>
  <c r="P43"/>
  <c r="N43"/>
  <c r="L43"/>
  <c r="J43"/>
  <c r="H43"/>
  <c r="CW5"/>
  <c r="D7" i="6"/>
  <c r="D9"/>
  <c r="A13"/>
  <c r="A14" s="1"/>
  <c r="A15" s="1"/>
  <c r="A16" s="1"/>
  <c r="A17" s="1"/>
  <c r="A18" s="1"/>
  <c r="A19" s="1"/>
  <c r="A20" s="1"/>
  <c r="A21" s="1"/>
  <c r="A22" s="1"/>
  <c r="A23" s="1"/>
  <c r="A24" s="1"/>
  <c r="B24" s="1"/>
  <c r="C24" s="1"/>
  <c r="A25"/>
  <c r="B16"/>
  <c r="C16" s="1"/>
  <c r="B20"/>
  <c r="C20" s="1"/>
  <c r="B13"/>
  <c r="B15"/>
  <c r="C15" s="1"/>
  <c r="B17"/>
  <c r="C17" s="1"/>
  <c r="B19"/>
  <c r="C19" s="1"/>
  <c r="B21"/>
  <c r="C21" s="1"/>
  <c r="B23"/>
  <c r="C23" s="1"/>
  <c r="D23" s="1"/>
  <c r="D21" i="3" l="1"/>
  <c r="L21" s="1"/>
  <c r="F21"/>
  <c r="D20"/>
  <c r="L20" s="1"/>
  <c r="F20"/>
  <c r="E18"/>
  <c r="D18"/>
  <c r="L18" s="1"/>
  <c r="E21"/>
  <c r="E24"/>
  <c r="F24"/>
  <c r="F28"/>
  <c r="E28"/>
  <c r="E20"/>
  <c r="L25"/>
  <c r="F25"/>
  <c r="E25"/>
  <c r="F29"/>
  <c r="E29"/>
  <c r="E19"/>
  <c r="F19"/>
  <c r="E23"/>
  <c r="F23"/>
  <c r="F26"/>
  <c r="E26"/>
  <c r="F30"/>
  <c r="E30"/>
  <c r="E22"/>
  <c r="F22"/>
  <c r="F27"/>
  <c r="E27"/>
  <c r="F18"/>
  <c r="Z83" i="2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AJ51" i="4"/>
  <c r="AQ51"/>
  <c r="Z43"/>
  <c r="AA43" s="1"/>
  <c r="AE43" s="1"/>
  <c r="AQ43"/>
  <c r="AU43" s="1"/>
  <c r="AI43"/>
  <c r="AM43" s="1"/>
  <c r="S42"/>
  <c r="Q42"/>
  <c r="O42"/>
  <c r="M42"/>
  <c r="K42"/>
  <c r="I42"/>
  <c r="G42"/>
  <c r="BQ42"/>
  <c r="CL42" s="1"/>
  <c r="CM42" s="1"/>
  <c r="T42"/>
  <c r="AH42" s="1"/>
  <c r="R42"/>
  <c r="P42"/>
  <c r="N42"/>
  <c r="L42"/>
  <c r="J42"/>
  <c r="H42"/>
  <c r="S40"/>
  <c r="Q40"/>
  <c r="O40"/>
  <c r="M40"/>
  <c r="K40"/>
  <c r="I40"/>
  <c r="G40"/>
  <c r="BQ40"/>
  <c r="CL40" s="1"/>
  <c r="CM40" s="1"/>
  <c r="T40"/>
  <c r="AH40" s="1"/>
  <c r="R40"/>
  <c r="P40"/>
  <c r="N40"/>
  <c r="L40"/>
  <c r="J40"/>
  <c r="H40"/>
  <c r="S38"/>
  <c r="Q38"/>
  <c r="O38"/>
  <c r="M38"/>
  <c r="K38"/>
  <c r="I38"/>
  <c r="G38"/>
  <c r="BQ38"/>
  <c r="CL38" s="1"/>
  <c r="CM38" s="1"/>
  <c r="T38"/>
  <c r="AH38" s="1"/>
  <c r="R38"/>
  <c r="P38"/>
  <c r="N38"/>
  <c r="L38"/>
  <c r="J38"/>
  <c r="H38"/>
  <c r="S36"/>
  <c r="Q36"/>
  <c r="O36"/>
  <c r="M36"/>
  <c r="K36"/>
  <c r="I36"/>
  <c r="G36"/>
  <c r="BQ36"/>
  <c r="CL36" s="1"/>
  <c r="CM36" s="1"/>
  <c r="T36"/>
  <c r="AH36" s="1"/>
  <c r="R36"/>
  <c r="P36"/>
  <c r="N36"/>
  <c r="L36"/>
  <c r="J36"/>
  <c r="H36"/>
  <c r="S34"/>
  <c r="Q34"/>
  <c r="O34"/>
  <c r="M34"/>
  <c r="K34"/>
  <c r="I34"/>
  <c r="G34"/>
  <c r="BQ34"/>
  <c r="CL34" s="1"/>
  <c r="CM34" s="1"/>
  <c r="T34"/>
  <c r="AH34" s="1"/>
  <c r="R34"/>
  <c r="P34"/>
  <c r="N34"/>
  <c r="L34"/>
  <c r="J34"/>
  <c r="H34"/>
  <c r="S32"/>
  <c r="Q32"/>
  <c r="O32"/>
  <c r="M32"/>
  <c r="K32"/>
  <c r="I32"/>
  <c r="G32"/>
  <c r="BQ32"/>
  <c r="CL32" s="1"/>
  <c r="CM32" s="1"/>
  <c r="T32"/>
  <c r="AH32" s="1"/>
  <c r="R32"/>
  <c r="P32"/>
  <c r="N32"/>
  <c r="L32"/>
  <c r="J32"/>
  <c r="H32"/>
  <c r="S30"/>
  <c r="Q30"/>
  <c r="O30"/>
  <c r="M30"/>
  <c r="K30"/>
  <c r="I30"/>
  <c r="G30"/>
  <c r="BQ30"/>
  <c r="CL30" s="1"/>
  <c r="CM30" s="1"/>
  <c r="T30"/>
  <c r="AH30" s="1"/>
  <c r="R30"/>
  <c r="P30"/>
  <c r="N30"/>
  <c r="L30"/>
  <c r="J30"/>
  <c r="H30"/>
  <c r="S28"/>
  <c r="Q28"/>
  <c r="O28"/>
  <c r="M28"/>
  <c r="K28"/>
  <c r="I28"/>
  <c r="G28"/>
  <c r="BQ28"/>
  <c r="CL28" s="1"/>
  <c r="CM28" s="1"/>
  <c r="T28"/>
  <c r="AH28" s="1"/>
  <c r="R28"/>
  <c r="P28"/>
  <c r="N28"/>
  <c r="L28"/>
  <c r="J28"/>
  <c r="H28"/>
  <c r="S26"/>
  <c r="Q26"/>
  <c r="O26"/>
  <c r="M26"/>
  <c r="K26"/>
  <c r="I26"/>
  <c r="G26"/>
  <c r="T26"/>
  <c r="AH26" s="1"/>
  <c r="R26"/>
  <c r="P26"/>
  <c r="N26"/>
  <c r="L26"/>
  <c r="J26"/>
  <c r="H26"/>
  <c r="BQ26"/>
  <c r="CL26" s="1"/>
  <c r="CM26" s="1"/>
  <c r="S24"/>
  <c r="Q24"/>
  <c r="O24"/>
  <c r="M24"/>
  <c r="K24"/>
  <c r="I24"/>
  <c r="G24"/>
  <c r="T24"/>
  <c r="AH24" s="1"/>
  <c r="R24"/>
  <c r="P24"/>
  <c r="N24"/>
  <c r="L24"/>
  <c r="J24"/>
  <c r="H24"/>
  <c r="BQ24"/>
  <c r="CL24" s="1"/>
  <c r="CM24" s="1"/>
  <c r="S22"/>
  <c r="Q22"/>
  <c r="O22"/>
  <c r="M22"/>
  <c r="K22"/>
  <c r="I22"/>
  <c r="G22"/>
  <c r="T22"/>
  <c r="AH22" s="1"/>
  <c r="R22"/>
  <c r="P22"/>
  <c r="N22"/>
  <c r="L22"/>
  <c r="J22"/>
  <c r="H22"/>
  <c r="BQ22"/>
  <c r="CL22" s="1"/>
  <c r="CM22" s="1"/>
  <c r="S18"/>
  <c r="Q18"/>
  <c r="O18"/>
  <c r="M18"/>
  <c r="K18"/>
  <c r="I18"/>
  <c r="G18"/>
  <c r="T18"/>
  <c r="AH18" s="1"/>
  <c r="R18"/>
  <c r="P18"/>
  <c r="N18"/>
  <c r="L18"/>
  <c r="J18"/>
  <c r="H18"/>
  <c r="BQ18"/>
  <c r="CL18" s="1"/>
  <c r="CM18" s="1"/>
  <c r="S14"/>
  <c r="Q14"/>
  <c r="O14"/>
  <c r="M14"/>
  <c r="K14"/>
  <c r="I14"/>
  <c r="G14"/>
  <c r="T14"/>
  <c r="AH14" s="1"/>
  <c r="R14"/>
  <c r="P14"/>
  <c r="N14"/>
  <c r="L14"/>
  <c r="J14"/>
  <c r="H14"/>
  <c r="BQ14"/>
  <c r="CL14" s="1"/>
  <c r="CM14" s="1"/>
  <c r="S41"/>
  <c r="Q41"/>
  <c r="O41"/>
  <c r="M41"/>
  <c r="K41"/>
  <c r="I41"/>
  <c r="G41"/>
  <c r="BQ41"/>
  <c r="CL41" s="1"/>
  <c r="CM41" s="1"/>
  <c r="T41"/>
  <c r="AH41" s="1"/>
  <c r="R41"/>
  <c r="P41"/>
  <c r="N41"/>
  <c r="L41"/>
  <c r="J41"/>
  <c r="H41"/>
  <c r="S39"/>
  <c r="Q39"/>
  <c r="O39"/>
  <c r="M39"/>
  <c r="K39"/>
  <c r="I39"/>
  <c r="G39"/>
  <c r="BQ39"/>
  <c r="CL39" s="1"/>
  <c r="CM39" s="1"/>
  <c r="T39"/>
  <c r="AH39" s="1"/>
  <c r="R39"/>
  <c r="P39"/>
  <c r="N39"/>
  <c r="L39"/>
  <c r="J39"/>
  <c r="H39"/>
  <c r="S37"/>
  <c r="Q37"/>
  <c r="O37"/>
  <c r="M37"/>
  <c r="K37"/>
  <c r="I37"/>
  <c r="G37"/>
  <c r="BQ37"/>
  <c r="CL37" s="1"/>
  <c r="CM37" s="1"/>
  <c r="T37"/>
  <c r="AH37" s="1"/>
  <c r="R37"/>
  <c r="P37"/>
  <c r="N37"/>
  <c r="L37"/>
  <c r="J37"/>
  <c r="H37"/>
  <c r="S35"/>
  <c r="Q35"/>
  <c r="O35"/>
  <c r="M35"/>
  <c r="K35"/>
  <c r="I35"/>
  <c r="G35"/>
  <c r="BQ35"/>
  <c r="CL35" s="1"/>
  <c r="CM35" s="1"/>
  <c r="T35"/>
  <c r="AH35" s="1"/>
  <c r="R35"/>
  <c r="P35"/>
  <c r="N35"/>
  <c r="L35"/>
  <c r="J35"/>
  <c r="H35"/>
  <c r="S33"/>
  <c r="Q33"/>
  <c r="O33"/>
  <c r="M33"/>
  <c r="K33"/>
  <c r="I33"/>
  <c r="G33"/>
  <c r="BQ33"/>
  <c r="CL33" s="1"/>
  <c r="CM33" s="1"/>
  <c r="T33"/>
  <c r="AH33" s="1"/>
  <c r="R33"/>
  <c r="P33"/>
  <c r="N33"/>
  <c r="L33"/>
  <c r="J33"/>
  <c r="H33"/>
  <c r="S31"/>
  <c r="Q31"/>
  <c r="O31"/>
  <c r="M31"/>
  <c r="K31"/>
  <c r="I31"/>
  <c r="G31"/>
  <c r="BQ31"/>
  <c r="CL31" s="1"/>
  <c r="CM31" s="1"/>
  <c r="T31"/>
  <c r="AH31" s="1"/>
  <c r="R31"/>
  <c r="P31"/>
  <c r="N31"/>
  <c r="L31"/>
  <c r="J31"/>
  <c r="H31"/>
  <c r="S29"/>
  <c r="Q29"/>
  <c r="O29"/>
  <c r="M29"/>
  <c r="K29"/>
  <c r="I29"/>
  <c r="G29"/>
  <c r="BQ29"/>
  <c r="CL29" s="1"/>
  <c r="CM29" s="1"/>
  <c r="T29"/>
  <c r="AH29" s="1"/>
  <c r="R29"/>
  <c r="P29"/>
  <c r="N29"/>
  <c r="L29"/>
  <c r="J29"/>
  <c r="H29"/>
  <c r="S27"/>
  <c r="Q27"/>
  <c r="O27"/>
  <c r="M27"/>
  <c r="K27"/>
  <c r="I27"/>
  <c r="G27"/>
  <c r="T27"/>
  <c r="AH27" s="1"/>
  <c r="R27"/>
  <c r="P27"/>
  <c r="N27"/>
  <c r="L27"/>
  <c r="J27"/>
  <c r="H27"/>
  <c r="BQ27"/>
  <c r="CL27" s="1"/>
  <c r="CM27" s="1"/>
  <c r="S25"/>
  <c r="Q25"/>
  <c r="O25"/>
  <c r="M25"/>
  <c r="K25"/>
  <c r="I25"/>
  <c r="G25"/>
  <c r="T25"/>
  <c r="AH25" s="1"/>
  <c r="R25"/>
  <c r="P25"/>
  <c r="N25"/>
  <c r="L25"/>
  <c r="J25"/>
  <c r="H25"/>
  <c r="BQ25"/>
  <c r="CL25" s="1"/>
  <c r="CM25" s="1"/>
  <c r="S23"/>
  <c r="Q23"/>
  <c r="O23"/>
  <c r="M23"/>
  <c r="K23"/>
  <c r="I23"/>
  <c r="G23"/>
  <c r="T23"/>
  <c r="AH23" s="1"/>
  <c r="R23"/>
  <c r="P23"/>
  <c r="N23"/>
  <c r="L23"/>
  <c r="J23"/>
  <c r="H23"/>
  <c r="BQ23"/>
  <c r="CL23" s="1"/>
  <c r="CM23" s="1"/>
  <c r="S21"/>
  <c r="Q21"/>
  <c r="O21"/>
  <c r="M21"/>
  <c r="K21"/>
  <c r="I21"/>
  <c r="G21"/>
  <c r="T21"/>
  <c r="AH21" s="1"/>
  <c r="R21"/>
  <c r="P21"/>
  <c r="N21"/>
  <c r="L21"/>
  <c r="J21"/>
  <c r="H21"/>
  <c r="BQ21"/>
  <c r="CL21" s="1"/>
  <c r="CM21" s="1"/>
  <c r="S19"/>
  <c r="Q19"/>
  <c r="O19"/>
  <c r="M19"/>
  <c r="K19"/>
  <c r="I19"/>
  <c r="G19"/>
  <c r="T19"/>
  <c r="AH19" s="1"/>
  <c r="R19"/>
  <c r="P19"/>
  <c r="N19"/>
  <c r="L19"/>
  <c r="J19"/>
  <c r="H19"/>
  <c r="BQ19"/>
  <c r="CL19" s="1"/>
  <c r="CM19" s="1"/>
  <c r="S17"/>
  <c r="Q17"/>
  <c r="O17"/>
  <c r="M17"/>
  <c r="K17"/>
  <c r="I17"/>
  <c r="G17"/>
  <c r="T17"/>
  <c r="AH17" s="1"/>
  <c r="R17"/>
  <c r="P17"/>
  <c r="N17"/>
  <c r="L17"/>
  <c r="J17"/>
  <c r="H17"/>
  <c r="BQ17"/>
  <c r="CL17" s="1"/>
  <c r="CM17" s="1"/>
  <c r="S15"/>
  <c r="Q15"/>
  <c r="O15"/>
  <c r="M15"/>
  <c r="K15"/>
  <c r="I15"/>
  <c r="G15"/>
  <c r="T15"/>
  <c r="AH15" s="1"/>
  <c r="R15"/>
  <c r="P15"/>
  <c r="N15"/>
  <c r="L15"/>
  <c r="J15"/>
  <c r="H15"/>
  <c r="BQ15"/>
  <c r="CL15" s="1"/>
  <c r="CM15" s="1"/>
  <c r="S20"/>
  <c r="Q20"/>
  <c r="O20"/>
  <c r="M20"/>
  <c r="K20"/>
  <c r="I20"/>
  <c r="G20"/>
  <c r="T20"/>
  <c r="AH20" s="1"/>
  <c r="R20"/>
  <c r="P20"/>
  <c r="N20"/>
  <c r="L20"/>
  <c r="J20"/>
  <c r="H20"/>
  <c r="BQ20"/>
  <c r="CL20" s="1"/>
  <c r="CM20" s="1"/>
  <c r="S16"/>
  <c r="Q16"/>
  <c r="O16"/>
  <c r="M16"/>
  <c r="K16"/>
  <c r="I16"/>
  <c r="G16"/>
  <c r="T16"/>
  <c r="AH16" s="1"/>
  <c r="R16"/>
  <c r="P16"/>
  <c r="N16"/>
  <c r="L16"/>
  <c r="J16"/>
  <c r="H16"/>
  <c r="BQ16"/>
  <c r="CL16" s="1"/>
  <c r="CM16" s="1"/>
  <c r="CX5"/>
  <c r="D20" i="6"/>
  <c r="D16"/>
  <c r="D19"/>
  <c r="D15"/>
  <c r="B22"/>
  <c r="C22" s="1"/>
  <c r="D22" s="1"/>
  <c r="B18"/>
  <c r="C18" s="1"/>
  <c r="D18" s="1"/>
  <c r="B14"/>
  <c r="A26"/>
  <c r="B25"/>
  <c r="C25" s="1"/>
  <c r="M27" i="3" l="1"/>
  <c r="P27"/>
  <c r="Q27"/>
  <c r="M30"/>
  <c r="Q30"/>
  <c r="P30"/>
  <c r="M26"/>
  <c r="Q26"/>
  <c r="P26"/>
  <c r="M29"/>
  <c r="P29"/>
  <c r="Q29"/>
  <c r="M25"/>
  <c r="P25"/>
  <c r="Q25"/>
  <c r="M20"/>
  <c r="Q20"/>
  <c r="P20"/>
  <c r="M24"/>
  <c r="Q24"/>
  <c r="P24"/>
  <c r="M21"/>
  <c r="P21"/>
  <c r="Q21"/>
  <c r="M18"/>
  <c r="P18"/>
  <c r="M22"/>
  <c r="Q22"/>
  <c r="P22"/>
  <c r="M23"/>
  <c r="P23"/>
  <c r="Q23"/>
  <c r="M19"/>
  <c r="P19"/>
  <c r="Q19"/>
  <c r="M28"/>
  <c r="Q28"/>
  <c r="P28"/>
  <c r="N22"/>
  <c r="N23"/>
  <c r="N19"/>
  <c r="N28"/>
  <c r="N18"/>
  <c r="N27"/>
  <c r="N30"/>
  <c r="N26"/>
  <c r="N29"/>
  <c r="N25"/>
  <c r="N24"/>
  <c r="N20"/>
  <c r="N21"/>
  <c r="AA83" i="2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AA51" i="4"/>
  <c r="AR51"/>
  <c r="AQ20"/>
  <c r="AU20" s="1"/>
  <c r="Z20"/>
  <c r="AA20" s="1"/>
  <c r="AE20" s="1"/>
  <c r="AQ17"/>
  <c r="AU17" s="1"/>
  <c r="Z17"/>
  <c r="AA17" s="1"/>
  <c r="AE17" s="1"/>
  <c r="AQ21"/>
  <c r="AU21" s="1"/>
  <c r="Z21"/>
  <c r="AA21" s="1"/>
  <c r="AE21" s="1"/>
  <c r="AQ25"/>
  <c r="AU25" s="1"/>
  <c r="Z25"/>
  <c r="AA25" s="1"/>
  <c r="AE25" s="1"/>
  <c r="Z29"/>
  <c r="AA29" s="1"/>
  <c r="AE29" s="1"/>
  <c r="Z33"/>
  <c r="AA33" s="1"/>
  <c r="AE33" s="1"/>
  <c r="Z37"/>
  <c r="AA37" s="1"/>
  <c r="AE37" s="1"/>
  <c r="Z41"/>
  <c r="AA41" s="1"/>
  <c r="AE41" s="1"/>
  <c r="Z18"/>
  <c r="AA18" s="1"/>
  <c r="AE18" s="1"/>
  <c r="Z24"/>
  <c r="AA24" s="1"/>
  <c r="AE24" s="1"/>
  <c r="Z28"/>
  <c r="AA28" s="1"/>
  <c r="AE28" s="1"/>
  <c r="Z32"/>
  <c r="AA32" s="1"/>
  <c r="AE32" s="1"/>
  <c r="Z36"/>
  <c r="AA36" s="1"/>
  <c r="AE36" s="1"/>
  <c r="Z40"/>
  <c r="AA40" s="1"/>
  <c r="AE40" s="1"/>
  <c r="Z16"/>
  <c r="AA16" s="1"/>
  <c r="AE16" s="1"/>
  <c r="Z15"/>
  <c r="AA15" s="1"/>
  <c r="AE15" s="1"/>
  <c r="Z19"/>
  <c r="AA19" s="1"/>
  <c r="AE19" s="1"/>
  <c r="Z23"/>
  <c r="AA23" s="1"/>
  <c r="AE23" s="1"/>
  <c r="Z27"/>
  <c r="AA27" s="1"/>
  <c r="AE27" s="1"/>
  <c r="Z31"/>
  <c r="AA31" s="1"/>
  <c r="AE31" s="1"/>
  <c r="Z35"/>
  <c r="AA35" s="1"/>
  <c r="AE35" s="1"/>
  <c r="Z39"/>
  <c r="AA39" s="1"/>
  <c r="AE39" s="1"/>
  <c r="Z14"/>
  <c r="AA14" s="1"/>
  <c r="Z22"/>
  <c r="AA22" s="1"/>
  <c r="AE22" s="1"/>
  <c r="Z26"/>
  <c r="AA26" s="1"/>
  <c r="AE26" s="1"/>
  <c r="Z30"/>
  <c r="AA30" s="1"/>
  <c r="AE30" s="1"/>
  <c r="Z34"/>
  <c r="AA34" s="1"/>
  <c r="AE34" s="1"/>
  <c r="Z38"/>
  <c r="AA38" s="1"/>
  <c r="AE38" s="1"/>
  <c r="Z42"/>
  <c r="AA42" s="1"/>
  <c r="AE42" s="1"/>
  <c r="AQ18"/>
  <c r="AU18" s="1"/>
  <c r="AQ24"/>
  <c r="AU24" s="1"/>
  <c r="AQ29"/>
  <c r="AU29" s="1"/>
  <c r="AQ33"/>
  <c r="AU33" s="1"/>
  <c r="AQ37"/>
  <c r="AU37" s="1"/>
  <c r="AQ41"/>
  <c r="AU41" s="1"/>
  <c r="AQ28"/>
  <c r="AU28" s="1"/>
  <c r="AQ32"/>
  <c r="AU32" s="1"/>
  <c r="AQ36"/>
  <c r="AU36" s="1"/>
  <c r="AQ40"/>
  <c r="AU40" s="1"/>
  <c r="AQ16"/>
  <c r="AU16" s="1"/>
  <c r="AQ15"/>
  <c r="AU15" s="1"/>
  <c r="AQ19"/>
  <c r="AU19" s="1"/>
  <c r="AQ23"/>
  <c r="AU23" s="1"/>
  <c r="AQ27"/>
  <c r="AU27" s="1"/>
  <c r="AQ31"/>
  <c r="AU31" s="1"/>
  <c r="AQ35"/>
  <c r="AU35" s="1"/>
  <c r="AQ39"/>
  <c r="AU39" s="1"/>
  <c r="AQ14"/>
  <c r="AQ22"/>
  <c r="AU22" s="1"/>
  <c r="AQ26"/>
  <c r="AU26" s="1"/>
  <c r="AQ30"/>
  <c r="AU30" s="1"/>
  <c r="AQ34"/>
  <c r="AU34" s="1"/>
  <c r="AQ38"/>
  <c r="AU38" s="1"/>
  <c r="AQ42"/>
  <c r="AU42" s="1"/>
  <c r="AI20"/>
  <c r="AM20" s="1"/>
  <c r="AI17"/>
  <c r="AM17" s="1"/>
  <c r="AI21"/>
  <c r="AM21" s="1"/>
  <c r="AI25"/>
  <c r="AM25" s="1"/>
  <c r="AI18"/>
  <c r="AM18" s="1"/>
  <c r="AI24"/>
  <c r="AM24" s="1"/>
  <c r="AI16"/>
  <c r="AM16" s="1"/>
  <c r="AI15"/>
  <c r="AM15" s="1"/>
  <c r="AI19"/>
  <c r="AM19" s="1"/>
  <c r="AI23"/>
  <c r="AM23" s="1"/>
  <c r="AI27"/>
  <c r="AM27" s="1"/>
  <c r="AI31"/>
  <c r="AM31" s="1"/>
  <c r="AI35"/>
  <c r="AM35" s="1"/>
  <c r="AI39"/>
  <c r="AM39" s="1"/>
  <c r="AI14"/>
  <c r="AI22"/>
  <c r="AM22" s="1"/>
  <c r="AI26"/>
  <c r="AM26" s="1"/>
  <c r="AI30"/>
  <c r="AM30" s="1"/>
  <c r="AI34"/>
  <c r="AM34" s="1"/>
  <c r="AI38"/>
  <c r="AM38" s="1"/>
  <c r="AI42"/>
  <c r="AM42" s="1"/>
  <c r="AI29"/>
  <c r="AM29" s="1"/>
  <c r="AI33"/>
  <c r="AM33" s="1"/>
  <c r="AI37"/>
  <c r="AM37" s="1"/>
  <c r="AI41"/>
  <c r="AM41" s="1"/>
  <c r="AI28"/>
  <c r="AM28" s="1"/>
  <c r="AI32"/>
  <c r="AM32" s="1"/>
  <c r="AI36"/>
  <c r="AM36" s="1"/>
  <c r="AI40"/>
  <c r="AM40" s="1"/>
  <c r="CY5"/>
  <c r="D21" i="6"/>
  <c r="D24"/>
  <c r="D17"/>
  <c r="A27"/>
  <c r="B26"/>
  <c r="C26" s="1"/>
  <c r="AB83" i="2" l="1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B51" i="4"/>
  <c r="BG51"/>
  <c r="AA46"/>
  <c r="AA47" s="1"/>
  <c r="AA49" s="1"/>
  <c r="AA50" s="1"/>
  <c r="AA53" s="1"/>
  <c r="AA55" s="1"/>
  <c r="AA57" s="1"/>
  <c r="AA58" s="1"/>
  <c r="AA60" s="1"/>
  <c r="AA61" s="1"/>
  <c r="AE14"/>
  <c r="AB49" s="1"/>
  <c r="AB46"/>
  <c r="AB47" s="1"/>
  <c r="AQ46"/>
  <c r="AQ47" s="1"/>
  <c r="AQ49" s="1"/>
  <c r="AQ50" s="1"/>
  <c r="AQ53" s="1"/>
  <c r="AQ55" s="1"/>
  <c r="AQ57" s="1"/>
  <c r="AQ58" s="1"/>
  <c r="AQ60" s="1"/>
  <c r="AQ61" s="1"/>
  <c r="AU14"/>
  <c r="AR49" s="1"/>
  <c r="AR46"/>
  <c r="AR47" s="1"/>
  <c r="AM14"/>
  <c r="AJ49" s="1"/>
  <c r="AJ46"/>
  <c r="AJ47" s="1"/>
  <c r="CZ5"/>
  <c r="D25" i="6"/>
  <c r="A28"/>
  <c r="B27"/>
  <c r="C27" s="1"/>
  <c r="D26" s="1"/>
  <c r="AC83" i="2" l="1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BH51" i="4"/>
  <c r="BH53" s="1"/>
  <c r="BH55" s="1"/>
  <c r="BH57" s="1"/>
  <c r="BH58" s="1"/>
  <c r="BH60" s="1"/>
  <c r="BH61" s="1"/>
  <c r="BG53"/>
  <c r="BG55" s="1"/>
  <c r="BG57" s="1"/>
  <c r="BG58" s="1"/>
  <c r="BG60" s="1"/>
  <c r="BG61" s="1"/>
  <c r="AB50"/>
  <c r="AB53" s="1"/>
  <c r="AB55" s="1"/>
  <c r="AB57" s="1"/>
  <c r="AB58" s="1"/>
  <c r="AB60" s="1"/>
  <c r="AB61" s="1"/>
  <c r="AB62"/>
  <c r="AB63" s="1"/>
  <c r="AB48"/>
  <c r="AR50"/>
  <c r="AR53" s="1"/>
  <c r="AR55" s="1"/>
  <c r="AR57" s="1"/>
  <c r="AR58" s="1"/>
  <c r="AR60" s="1"/>
  <c r="AR61" s="1"/>
  <c r="AR62"/>
  <c r="AR63" s="1"/>
  <c r="AR48"/>
  <c r="AJ62"/>
  <c r="AJ63" s="1"/>
  <c r="AJ50"/>
  <c r="AJ53" s="1"/>
  <c r="AJ55" s="1"/>
  <c r="AJ57" s="1"/>
  <c r="AJ58" s="1"/>
  <c r="AJ48"/>
  <c r="DA5"/>
  <c r="A29" i="6"/>
  <c r="B28"/>
  <c r="C28" s="1"/>
  <c r="AD83" i="2" l="1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J60" i="4"/>
  <c r="AG58"/>
  <c r="D27" i="6"/>
  <c r="B29"/>
  <c r="C29" s="1"/>
  <c r="A30"/>
  <c r="AE83" i="2" l="1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J61" i="4"/>
  <c r="AG60"/>
  <c r="D28" i="6"/>
  <c r="B30"/>
  <c r="A31"/>
  <c r="AF83" i="2" l="1"/>
  <c r="AE118"/>
  <c r="AE117"/>
  <c r="AE116"/>
  <c r="AE115"/>
  <c r="AE114"/>
  <c r="AE113"/>
  <c r="AE112"/>
  <c r="AE111"/>
  <c r="AE110"/>
  <c r="AE109"/>
  <c r="AE108"/>
  <c r="AE107"/>
  <c r="AE106"/>
  <c r="AE105"/>
  <c r="AE10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C30" i="6"/>
  <c r="D29" s="1"/>
  <c r="E29" s="1"/>
  <c r="E28" s="1"/>
  <c r="E27" s="1"/>
  <c r="E26" s="1"/>
  <c r="E25" s="1"/>
  <c r="E24" s="1"/>
  <c r="E23" s="1"/>
  <c r="E22" s="1"/>
  <c r="E21" s="1"/>
  <c r="E20" s="1"/>
  <c r="E19" s="1"/>
  <c r="E18" s="1"/>
  <c r="E17" s="1"/>
  <c r="E16" s="1"/>
  <c r="E15" s="1"/>
  <c r="E14" s="1"/>
  <c r="E13" s="1"/>
  <c r="E12" s="1"/>
  <c r="E11" s="1"/>
  <c r="E10" s="1"/>
  <c r="E9" s="1"/>
  <c r="E8" s="1"/>
  <c r="E7" s="1"/>
  <c r="E6" s="1"/>
  <c r="D30"/>
  <c r="E30" s="1"/>
  <c r="AG83" i="2" l="1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I46" i="4"/>
  <c r="AH83" i="2" l="1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I47" i="4"/>
  <c r="AI49" s="1"/>
  <c r="AI83" i="2" l="1"/>
  <c r="AH118"/>
  <c r="AH117"/>
  <c r="AH116"/>
  <c r="AH115"/>
  <c r="AH114"/>
  <c r="AH113"/>
  <c r="AH112"/>
  <c r="AH111"/>
  <c r="AH110"/>
  <c r="AH109"/>
  <c r="AH108"/>
  <c r="AH107"/>
  <c r="AH106"/>
  <c r="AH105"/>
  <c r="AH104"/>
  <c r="AH103"/>
  <c r="AH102"/>
  <c r="AH101"/>
  <c r="AH100"/>
  <c r="AH99"/>
  <c r="AH98"/>
  <c r="AH97"/>
  <c r="AH96"/>
  <c r="AH95"/>
  <c r="AH94"/>
  <c r="AH93"/>
  <c r="AH92"/>
  <c r="AH91"/>
  <c r="AH90"/>
  <c r="AH89"/>
  <c r="AH88"/>
  <c r="AH87"/>
  <c r="AH86"/>
  <c r="AH85"/>
  <c r="AH84"/>
  <c r="AI50" i="4"/>
  <c r="AI53" s="1"/>
  <c r="AI55" s="1"/>
  <c r="AI57" s="1"/>
  <c r="AI58" s="1"/>
  <c r="AI60" s="1"/>
  <c r="AI61" s="1"/>
  <c r="BX15"/>
  <c r="CO15"/>
  <c r="BY15"/>
  <c r="CX15"/>
  <c r="BZ15"/>
  <c r="BR15"/>
  <c r="CN15"/>
  <c r="DA15"/>
  <c r="CS15"/>
  <c r="CE15"/>
  <c r="BV15"/>
  <c r="CR15"/>
  <c r="CP15"/>
  <c r="CB15"/>
  <c r="CY15"/>
  <c r="DB15" s="1"/>
  <c r="CU15"/>
  <c r="CW15"/>
  <c r="CD15"/>
  <c r="BU15"/>
  <c r="CA15"/>
  <c r="BS15"/>
  <c r="CT15"/>
  <c r="CQ15"/>
  <c r="CZ15"/>
  <c r="CV15"/>
  <c r="CC15"/>
  <c r="CF15" s="1"/>
  <c r="BT15"/>
  <c r="BW15"/>
  <c r="CD23"/>
  <c r="DA23"/>
  <c r="CV23"/>
  <c r="CE23"/>
  <c r="BU23"/>
  <c r="CZ23"/>
  <c r="CR23"/>
  <c r="CA23"/>
  <c r="CP23"/>
  <c r="CW23"/>
  <c r="CS23"/>
  <c r="CU23"/>
  <c r="CN23"/>
  <c r="CQ23"/>
  <c r="CB23"/>
  <c r="BV23"/>
  <c r="BX23"/>
  <c r="BZ23"/>
  <c r="CX23"/>
  <c r="BY23"/>
  <c r="BR23"/>
  <c r="BS23"/>
  <c r="CT23"/>
  <c r="CY23"/>
  <c r="DB23" s="1"/>
  <c r="CO23"/>
  <c r="CV22"/>
  <c r="CT22"/>
  <c r="BX22"/>
  <c r="BV22"/>
  <c r="CY22"/>
  <c r="DB22" s="1"/>
  <c r="CR22"/>
  <c r="BY22"/>
  <c r="CP22"/>
  <c r="BS22"/>
  <c r="BZ22"/>
  <c r="CN22"/>
  <c r="DA22"/>
  <c r="CX22"/>
  <c r="CB22"/>
  <c r="CS22"/>
  <c r="CD22"/>
  <c r="CE22"/>
  <c r="CZ22"/>
  <c r="BR22"/>
  <c r="CW22"/>
  <c r="CO22"/>
  <c r="CU22"/>
  <c r="BU22"/>
  <c r="CQ22"/>
  <c r="CA22"/>
  <c r="CR21"/>
  <c r="BX21"/>
  <c r="CP21"/>
  <c r="CW21"/>
  <c r="CD21"/>
  <c r="BY21"/>
  <c r="DA21"/>
  <c r="CX21"/>
  <c r="CS21"/>
  <c r="BV21"/>
  <c r="BS21"/>
  <c r="CU21"/>
  <c r="CZ21"/>
  <c r="BZ21"/>
  <c r="BR21"/>
  <c r="CA21"/>
  <c r="CV21"/>
  <c r="CT21"/>
  <c r="CY21"/>
  <c r="DB21" s="1"/>
  <c r="CB21"/>
  <c r="CO21"/>
  <c r="CQ21"/>
  <c r="BU21"/>
  <c r="CN21"/>
  <c r="CE21"/>
  <c r="CS20"/>
  <c r="CR20"/>
  <c r="CQ20"/>
  <c r="CW20"/>
  <c r="CE20"/>
  <c r="BZ20"/>
  <c r="CY20"/>
  <c r="DB20" s="1"/>
  <c r="BV20"/>
  <c r="CX20"/>
  <c r="BX20"/>
  <c r="CB20"/>
  <c r="CT20"/>
  <c r="DA20"/>
  <c r="CD20"/>
  <c r="BY20"/>
  <c r="BU20"/>
  <c r="CP20"/>
  <c r="CO20"/>
  <c r="CZ20"/>
  <c r="BS20"/>
  <c r="BR20"/>
  <c r="CN20"/>
  <c r="CA20"/>
  <c r="CV20"/>
  <c r="CU20"/>
  <c r="CE19"/>
  <c r="CD19"/>
  <c r="CT19"/>
  <c r="CY19"/>
  <c r="DB19" s="1"/>
  <c r="BV19"/>
  <c r="BY19"/>
  <c r="CU19"/>
  <c r="DA19"/>
  <c r="BU19"/>
  <c r="CA19"/>
  <c r="BX19"/>
  <c r="BS19"/>
  <c r="CP19"/>
  <c r="BR19"/>
  <c r="CQ19"/>
  <c r="CR19"/>
  <c r="BZ19"/>
  <c r="CW19"/>
  <c r="CX19"/>
  <c r="CB19"/>
  <c r="CS19"/>
  <c r="CZ19"/>
  <c r="CV19"/>
  <c r="CO19"/>
  <c r="CN19"/>
  <c r="CV18"/>
  <c r="CO18"/>
  <c r="CA18"/>
  <c r="BU18"/>
  <c r="CY18"/>
  <c r="CB18"/>
  <c r="CE18"/>
  <c r="CN18"/>
  <c r="BV18"/>
  <c r="CS18"/>
  <c r="CX18"/>
  <c r="CT18"/>
  <c r="DB18"/>
  <c r="CW18"/>
  <c r="BZ18"/>
  <c r="BX18"/>
  <c r="CD18"/>
  <c r="CP18"/>
  <c r="DA18"/>
  <c r="BY18"/>
  <c r="BS18"/>
  <c r="CU18"/>
  <c r="CZ18"/>
  <c r="BR18"/>
  <c r="CR18"/>
  <c r="CQ18"/>
  <c r="CW17"/>
  <c r="DA17"/>
  <c r="CT17"/>
  <c r="CU17"/>
  <c r="CE17"/>
  <c r="BZ17"/>
  <c r="CR17"/>
  <c r="CB17"/>
  <c r="CS17"/>
  <c r="BX17"/>
  <c r="BY17"/>
  <c r="BR17"/>
  <c r="BU17"/>
  <c r="BV17"/>
  <c r="CX17"/>
  <c r="CA17"/>
  <c r="CD17"/>
  <c r="BS17"/>
  <c r="CO17"/>
  <c r="CV17"/>
  <c r="CQ17"/>
  <c r="CZ17"/>
  <c r="CN17"/>
  <c r="CP17"/>
  <c r="CY17"/>
  <c r="DB17" s="1"/>
  <c r="CZ16"/>
  <c r="DA16"/>
  <c r="CV16"/>
  <c r="BR16"/>
  <c r="BZ16"/>
  <c r="CW16"/>
  <c r="BU16"/>
  <c r="BV16"/>
  <c r="CX16"/>
  <c r="CO16"/>
  <c r="CR16"/>
  <c r="CU16"/>
  <c r="CY16"/>
  <c r="DB16" s="1"/>
  <c r="CQ16"/>
  <c r="BX16"/>
  <c r="CT16"/>
  <c r="CN16"/>
  <c r="BY16"/>
  <c r="CE16"/>
  <c r="CB16"/>
  <c r="CS16"/>
  <c r="BS16"/>
  <c r="CP16"/>
  <c r="CA16"/>
  <c r="CD16"/>
  <c r="CC19"/>
  <c r="CF19" s="1"/>
  <c r="CC22"/>
  <c r="CF22" s="1"/>
  <c r="BT22"/>
  <c r="BW22"/>
  <c r="BW17"/>
  <c r="CC23"/>
  <c r="CF23" s="1"/>
  <c r="BW16"/>
  <c r="BT16"/>
  <c r="CC16"/>
  <c r="CF16" s="1"/>
  <c r="BW20"/>
  <c r="BT17"/>
  <c r="CC17"/>
  <c r="CF17" s="1"/>
  <c r="BT23"/>
  <c r="BW23"/>
  <c r="BT20"/>
  <c r="CC20"/>
  <c r="CF20" s="1"/>
  <c r="CI20" s="1"/>
  <c r="CC21"/>
  <c r="CF21" s="1"/>
  <c r="BW18"/>
  <c r="CC18"/>
  <c r="CF18" s="1"/>
  <c r="BW21"/>
  <c r="BT18"/>
  <c r="BT21"/>
  <c r="BT19"/>
  <c r="BW19"/>
  <c r="AJ83" i="2" l="1"/>
  <c r="AI118"/>
  <c r="AI117"/>
  <c r="AI116"/>
  <c r="AI115"/>
  <c r="AI114"/>
  <c r="AI113"/>
  <c r="AI112"/>
  <c r="AI111"/>
  <c r="AI110"/>
  <c r="AI109"/>
  <c r="AI108"/>
  <c r="AI107"/>
  <c r="AI106"/>
  <c r="AI105"/>
  <c r="AI104"/>
  <c r="AI103"/>
  <c r="AI102"/>
  <c r="AI101"/>
  <c r="AI100"/>
  <c r="AI99"/>
  <c r="AI98"/>
  <c r="AI97"/>
  <c r="AI96"/>
  <c r="AI95"/>
  <c r="AI94"/>
  <c r="AI93"/>
  <c r="AI92"/>
  <c r="AI91"/>
  <c r="AI90"/>
  <c r="AI89"/>
  <c r="AI88"/>
  <c r="AI87"/>
  <c r="AI86"/>
  <c r="AI85"/>
  <c r="AI84"/>
  <c r="CI21" i="4"/>
  <c r="CI19"/>
  <c r="CI18"/>
  <c r="CI22"/>
  <c r="CI16"/>
  <c r="CI15"/>
  <c r="CI23"/>
  <c r="CI17"/>
  <c r="CE14"/>
  <c r="CW14"/>
  <c r="CQ14"/>
  <c r="BS14"/>
  <c r="BX14"/>
  <c r="CU14"/>
  <c r="CT14"/>
  <c r="CA14"/>
  <c r="CD14"/>
  <c r="CZ14"/>
  <c r="CR14"/>
  <c r="BV14"/>
  <c r="CY14"/>
  <c r="DB14" s="1"/>
  <c r="CO14"/>
  <c r="BY14"/>
  <c r="CB14"/>
  <c r="CX14"/>
  <c r="CN14"/>
  <c r="BR14"/>
  <c r="CP14"/>
  <c r="DA14"/>
  <c r="BU14"/>
  <c r="BZ14"/>
  <c r="CS14"/>
  <c r="CV14"/>
  <c r="CC14"/>
  <c r="CF14" s="1"/>
  <c r="BT14"/>
  <c r="BW14"/>
  <c r="CZ43"/>
  <c r="CS43"/>
  <c r="BU43"/>
  <c r="BY43"/>
  <c r="BR43"/>
  <c r="CD43"/>
  <c r="DA43"/>
  <c r="CN43"/>
  <c r="CR43"/>
  <c r="CX43"/>
  <c r="BZ43"/>
  <c r="CV43"/>
  <c r="BS43"/>
  <c r="CB43"/>
  <c r="BV43"/>
  <c r="CT43"/>
  <c r="CA43"/>
  <c r="CY43"/>
  <c r="DB43" s="1"/>
  <c r="CW43"/>
  <c r="CU43"/>
  <c r="CQ43"/>
  <c r="CE43"/>
  <c r="BX43"/>
  <c r="CO43"/>
  <c r="CP43"/>
  <c r="CE42"/>
  <c r="CD42"/>
  <c r="BR42"/>
  <c r="CP42"/>
  <c r="CQ42"/>
  <c r="BV42"/>
  <c r="CZ42"/>
  <c r="BY42"/>
  <c r="BS42"/>
  <c r="CS42"/>
  <c r="CX42"/>
  <c r="BU42"/>
  <c r="CA42"/>
  <c r="CB42"/>
  <c r="CY42"/>
  <c r="DB42" s="1"/>
  <c r="CN42"/>
  <c r="BZ42"/>
  <c r="CR42"/>
  <c r="CU42"/>
  <c r="CW42"/>
  <c r="DA42"/>
  <c r="CT42"/>
  <c r="CV42"/>
  <c r="BX42"/>
  <c r="CO42"/>
  <c r="CR41"/>
  <c r="CZ41"/>
  <c r="CB41"/>
  <c r="CN41"/>
  <c r="BV41"/>
  <c r="BR41"/>
  <c r="BX41"/>
  <c r="BU41"/>
  <c r="CX41"/>
  <c r="CT41"/>
  <c r="BZ41"/>
  <c r="CE41"/>
  <c r="BY41"/>
  <c r="CD41"/>
  <c r="CP41"/>
  <c r="CQ41"/>
  <c r="CS41"/>
  <c r="CV41"/>
  <c r="CO41"/>
  <c r="CW41"/>
  <c r="DA41"/>
  <c r="BS41"/>
  <c r="CU41"/>
  <c r="CY41"/>
  <c r="DB41" s="1"/>
  <c r="CA41"/>
  <c r="CP40"/>
  <c r="CR40"/>
  <c r="CT40"/>
  <c r="CS40"/>
  <c r="CV40"/>
  <c r="CW40"/>
  <c r="BZ40"/>
  <c r="BX40"/>
  <c r="BU40"/>
  <c r="CB40"/>
  <c r="CN40"/>
  <c r="CD40"/>
  <c r="CQ40"/>
  <c r="BS40"/>
  <c r="CO40"/>
  <c r="CA40"/>
  <c r="BV40"/>
  <c r="CX40"/>
  <c r="CZ40"/>
  <c r="CE40"/>
  <c r="CU40"/>
  <c r="CY40"/>
  <c r="DB40" s="1"/>
  <c r="DA40"/>
  <c r="BR40"/>
  <c r="BY40"/>
  <c r="BU39"/>
  <c r="CQ39"/>
  <c r="CY39"/>
  <c r="DB39" s="1"/>
  <c r="BY39"/>
  <c r="BR39"/>
  <c r="CD39"/>
  <c r="DA39"/>
  <c r="BZ39"/>
  <c r="BV39"/>
  <c r="CX39"/>
  <c r="CU39"/>
  <c r="CS39"/>
  <c r="BS39"/>
  <c r="CB39"/>
  <c r="CN39"/>
  <c r="CO39"/>
  <c r="CA39"/>
  <c r="CW39"/>
  <c r="CT39"/>
  <c r="CR39"/>
  <c r="CV39"/>
  <c r="CE39"/>
  <c r="CP39"/>
  <c r="CZ39"/>
  <c r="BX39"/>
  <c r="CP38"/>
  <c r="BX38"/>
  <c r="BY38"/>
  <c r="CV38"/>
  <c r="BZ38"/>
  <c r="CW38"/>
  <c r="BV38"/>
  <c r="DA38"/>
  <c r="CO38"/>
  <c r="BU38"/>
  <c r="CR38"/>
  <c r="CQ38"/>
  <c r="CU38"/>
  <c r="CT38"/>
  <c r="CZ38"/>
  <c r="CE38"/>
  <c r="CS38"/>
  <c r="BR38"/>
  <c r="CN38"/>
  <c r="CA38"/>
  <c r="CD38"/>
  <c r="CY38"/>
  <c r="DB38" s="1"/>
  <c r="CX38"/>
  <c r="CB38"/>
  <c r="BS38"/>
  <c r="DA37"/>
  <c r="BR37"/>
  <c r="CA37"/>
  <c r="BZ37"/>
  <c r="CV37"/>
  <c r="CU37"/>
  <c r="BS37"/>
  <c r="CP37"/>
  <c r="CB37"/>
  <c r="BV37"/>
  <c r="CT37"/>
  <c r="CY37"/>
  <c r="DB37" s="1"/>
  <c r="CD37"/>
  <c r="CZ37"/>
  <c r="CR37"/>
  <c r="CS37"/>
  <c r="CQ37"/>
  <c r="CO37"/>
  <c r="BY37"/>
  <c r="CN37"/>
  <c r="CW37"/>
  <c r="BX37"/>
  <c r="CX37"/>
  <c r="BU37"/>
  <c r="CE37"/>
  <c r="CN36"/>
  <c r="BR36"/>
  <c r="CZ36"/>
  <c r="CS36"/>
  <c r="CW36"/>
  <c r="BV36"/>
  <c r="CE36"/>
  <c r="BZ36"/>
  <c r="CY36"/>
  <c r="BY36"/>
  <c r="CD36"/>
  <c r="CX36"/>
  <c r="CO36"/>
  <c r="CR36"/>
  <c r="CQ36"/>
  <c r="CP36"/>
  <c r="DB36"/>
  <c r="CA36"/>
  <c r="BX36"/>
  <c r="CT36"/>
  <c r="DA36"/>
  <c r="BU36"/>
  <c r="CV36"/>
  <c r="CU36"/>
  <c r="BS36"/>
  <c r="CB36"/>
  <c r="BR35"/>
  <c r="CN35"/>
  <c r="CS35"/>
  <c r="BU35"/>
  <c r="CW35"/>
  <c r="CX35"/>
  <c r="CE35"/>
  <c r="CQ35"/>
  <c r="BY35"/>
  <c r="CD35"/>
  <c r="BX35"/>
  <c r="BV35"/>
  <c r="DA35"/>
  <c r="CU35"/>
  <c r="CT35"/>
  <c r="CA35"/>
  <c r="CR35"/>
  <c r="CB35"/>
  <c r="CO35"/>
  <c r="CZ35"/>
  <c r="CV35"/>
  <c r="CP35"/>
  <c r="CY35"/>
  <c r="DB35" s="1"/>
  <c r="BZ35"/>
  <c r="BS35"/>
  <c r="CN34"/>
  <c r="BX34"/>
  <c r="CZ34"/>
  <c r="BY34"/>
  <c r="CT34"/>
  <c r="BZ34"/>
  <c r="CU34"/>
  <c r="BV34"/>
  <c r="CY34"/>
  <c r="DB34" s="1"/>
  <c r="BU34"/>
  <c r="CP34"/>
  <c r="CO34"/>
  <c r="CS34"/>
  <c r="CR34"/>
  <c r="CX34"/>
  <c r="CE34"/>
  <c r="CQ34"/>
  <c r="BR34"/>
  <c r="DA34"/>
  <c r="CA34"/>
  <c r="CD34"/>
  <c r="CW34"/>
  <c r="CV34"/>
  <c r="CB34"/>
  <c r="BS34"/>
  <c r="BX33"/>
  <c r="CT33"/>
  <c r="CR33"/>
  <c r="BZ33"/>
  <c r="CV33"/>
  <c r="CU33"/>
  <c r="BS33"/>
  <c r="CD33"/>
  <c r="CB33"/>
  <c r="CS33"/>
  <c r="DA33"/>
  <c r="CN33"/>
  <c r="BV33"/>
  <c r="CZ33"/>
  <c r="CP33"/>
  <c r="CY33"/>
  <c r="DB33" s="1"/>
  <c r="CW33"/>
  <c r="CE33"/>
  <c r="BY33"/>
  <c r="CQ33"/>
  <c r="CO33"/>
  <c r="BR33"/>
  <c r="CX33"/>
  <c r="CA33"/>
  <c r="BU33"/>
  <c r="CA32"/>
  <c r="BY32"/>
  <c r="CN32"/>
  <c r="CO32"/>
  <c r="CE32"/>
  <c r="BX32"/>
  <c r="CW32"/>
  <c r="CY32"/>
  <c r="CP32"/>
  <c r="CR32"/>
  <c r="CT32"/>
  <c r="BU32"/>
  <c r="CX32"/>
  <c r="DB32"/>
  <c r="CU32"/>
  <c r="BS32"/>
  <c r="CD32"/>
  <c r="CZ32"/>
  <c r="CQ32"/>
  <c r="BV32"/>
  <c r="DA32"/>
  <c r="BR32"/>
  <c r="CS32"/>
  <c r="CB32"/>
  <c r="CV32"/>
  <c r="BZ32"/>
  <c r="CW31"/>
  <c r="CQ31"/>
  <c r="CY31"/>
  <c r="DB31" s="1"/>
  <c r="CO31"/>
  <c r="CN31"/>
  <c r="CR31"/>
  <c r="BR31"/>
  <c r="CP31"/>
  <c r="CS31"/>
  <c r="BY31"/>
  <c r="CZ31"/>
  <c r="CT31"/>
  <c r="CE31"/>
  <c r="CA31"/>
  <c r="CU31"/>
  <c r="CB31"/>
  <c r="BX31"/>
  <c r="DA31"/>
  <c r="CV31"/>
  <c r="BS31"/>
  <c r="BU31"/>
  <c r="CX31"/>
  <c r="CD31"/>
  <c r="BZ31"/>
  <c r="BV31"/>
  <c r="BS30"/>
  <c r="BZ30"/>
  <c r="CN30"/>
  <c r="CR30"/>
  <c r="BV30"/>
  <c r="BU30"/>
  <c r="CU30"/>
  <c r="CA30"/>
  <c r="BR30"/>
  <c r="CO30"/>
  <c r="CX30"/>
  <c r="CY30"/>
  <c r="CS30"/>
  <c r="CD30"/>
  <c r="CW30"/>
  <c r="BY30"/>
  <c r="CQ30"/>
  <c r="CP30"/>
  <c r="CB30"/>
  <c r="CE30"/>
  <c r="BX30"/>
  <c r="DB30"/>
  <c r="CV30"/>
  <c r="CT30"/>
  <c r="CZ30"/>
  <c r="DA30"/>
  <c r="BY29"/>
  <c r="CE29"/>
  <c r="BV29"/>
  <c r="CT29"/>
  <c r="CQ29"/>
  <c r="CP29"/>
  <c r="BR29"/>
  <c r="CY29"/>
  <c r="DB29" s="1"/>
  <c r="CD29"/>
  <c r="CB29"/>
  <c r="DA29"/>
  <c r="CZ29"/>
  <c r="CV29"/>
  <c r="BU29"/>
  <c r="CU29"/>
  <c r="BS29"/>
  <c r="CW29"/>
  <c r="CR29"/>
  <c r="BZ29"/>
  <c r="CO29"/>
  <c r="CA29"/>
  <c r="CX29"/>
  <c r="CN29"/>
  <c r="BX29"/>
  <c r="CS29"/>
  <c r="DA28"/>
  <c r="CV28"/>
  <c r="BS28"/>
  <c r="CP28"/>
  <c r="CZ28"/>
  <c r="CT28"/>
  <c r="CR28"/>
  <c r="CB28"/>
  <c r="CO28"/>
  <c r="CY28"/>
  <c r="CD28"/>
  <c r="DB28"/>
  <c r="CN28"/>
  <c r="CA28"/>
  <c r="BX28"/>
  <c r="BY28"/>
  <c r="CU28"/>
  <c r="CW28"/>
  <c r="CS28"/>
  <c r="BU28"/>
  <c r="CX28"/>
  <c r="BR28"/>
  <c r="CE28"/>
  <c r="CQ28"/>
  <c r="BZ28"/>
  <c r="BV28"/>
  <c r="CQ27"/>
  <c r="CY27"/>
  <c r="DB27" s="1"/>
  <c r="CA27"/>
  <c r="CO27"/>
  <c r="CP27"/>
  <c r="CX27"/>
  <c r="CW27"/>
  <c r="CR27"/>
  <c r="BX27"/>
  <c r="CU27"/>
  <c r="CN27"/>
  <c r="CT27"/>
  <c r="BY27"/>
  <c r="BR27"/>
  <c r="BU27"/>
  <c r="BZ27"/>
  <c r="BS27"/>
  <c r="CB27"/>
  <c r="CE27"/>
  <c r="CD27"/>
  <c r="CV27"/>
  <c r="CS27"/>
  <c r="CZ27"/>
  <c r="BV27"/>
  <c r="DA27"/>
  <c r="BY26"/>
  <c r="CP26"/>
  <c r="CX26"/>
  <c r="CO26"/>
  <c r="CQ26"/>
  <c r="CU26"/>
  <c r="BU26"/>
  <c r="CE26"/>
  <c r="CR26"/>
  <c r="CN26"/>
  <c r="BX26"/>
  <c r="CW26"/>
  <c r="BR26"/>
  <c r="DA26"/>
  <c r="BZ26"/>
  <c r="CV26"/>
  <c r="BV26"/>
  <c r="CS26"/>
  <c r="CY26"/>
  <c r="DB26" s="1"/>
  <c r="CB26"/>
  <c r="BS26"/>
  <c r="CZ26"/>
  <c r="CT26"/>
  <c r="CA26"/>
  <c r="CD26"/>
  <c r="CX25"/>
  <c r="CW25"/>
  <c r="BZ25"/>
  <c r="BU25"/>
  <c r="CA25"/>
  <c r="CP25"/>
  <c r="CT25"/>
  <c r="BR25"/>
  <c r="CZ25"/>
  <c r="CE25"/>
  <c r="CR25"/>
  <c r="CO25"/>
  <c r="CB25"/>
  <c r="BY25"/>
  <c r="CQ25"/>
  <c r="CD25"/>
  <c r="BS25"/>
  <c r="BV25"/>
  <c r="CU25"/>
  <c r="CS25"/>
  <c r="CY25"/>
  <c r="DB25" s="1"/>
  <c r="BX25"/>
  <c r="CN25"/>
  <c r="CV25"/>
  <c r="DA25"/>
  <c r="CT24"/>
  <c r="CQ24"/>
  <c r="CW24"/>
  <c r="CZ24"/>
  <c r="CU24"/>
  <c r="CV24"/>
  <c r="CP24"/>
  <c r="CN24"/>
  <c r="DA24"/>
  <c r="BX24"/>
  <c r="CB24"/>
  <c r="CA24"/>
  <c r="BV24"/>
  <c r="BZ24"/>
  <c r="BR24"/>
  <c r="CX24"/>
  <c r="BS24"/>
  <c r="CR24"/>
  <c r="BU24"/>
  <c r="CE24"/>
  <c r="CD24"/>
  <c r="BY24"/>
  <c r="CY24"/>
  <c r="CS24"/>
  <c r="CO24"/>
  <c r="CC31"/>
  <c r="CF31" s="1"/>
  <c r="CC35"/>
  <c r="CF35" s="1"/>
  <c r="BW33"/>
  <c r="DB24"/>
  <c r="BW25"/>
  <c r="CC27"/>
  <c r="CF27" s="1"/>
  <c r="CC38"/>
  <c r="CF38" s="1"/>
  <c r="BW29"/>
  <c r="CC37"/>
  <c r="CF37" s="1"/>
  <c r="BW36"/>
  <c r="BW43"/>
  <c r="BW40"/>
  <c r="CC25"/>
  <c r="CF25" s="1"/>
  <c r="BT27"/>
  <c r="BW27"/>
  <c r="BW34"/>
  <c r="BT36"/>
  <c r="CC36"/>
  <c r="CF36" s="1"/>
  <c r="CI36" s="1"/>
  <c r="CC39"/>
  <c r="CF39" s="1"/>
  <c r="CC42"/>
  <c r="CF42" s="1"/>
  <c r="CC24"/>
  <c r="CF24" s="1"/>
  <c r="BW28"/>
  <c r="BT34"/>
  <c r="CC34"/>
  <c r="CF34" s="1"/>
  <c r="BT25"/>
  <c r="BT31"/>
  <c r="AX45" i="2" s="1"/>
  <c r="BW31" i="4"/>
  <c r="BT28"/>
  <c r="CC28"/>
  <c r="CF28" s="1"/>
  <c r="BT37"/>
  <c r="BW37"/>
  <c r="BT42"/>
  <c r="BW42"/>
  <c r="CC32"/>
  <c r="CF32" s="1"/>
  <c r="CC41"/>
  <c r="CF41" s="1"/>
  <c r="BT40"/>
  <c r="CC40"/>
  <c r="CF40" s="1"/>
  <c r="BT33"/>
  <c r="CC33"/>
  <c r="CF33" s="1"/>
  <c r="BT29"/>
  <c r="CC29"/>
  <c r="CF29" s="1"/>
  <c r="BW26"/>
  <c r="BW30"/>
  <c r="BT41"/>
  <c r="BW41"/>
  <c r="CI41" s="1"/>
  <c r="BT32"/>
  <c r="BW32"/>
  <c r="CC30"/>
  <c r="CF30" s="1"/>
  <c r="BT38"/>
  <c r="BW38"/>
  <c r="BT26"/>
  <c r="CC26"/>
  <c r="CF26" s="1"/>
  <c r="BT39"/>
  <c r="BW39"/>
  <c r="BT43"/>
  <c r="CC43"/>
  <c r="CF43" s="1"/>
  <c r="BT30"/>
  <c r="BT35"/>
  <c r="BW35"/>
  <c r="BT24"/>
  <c r="BW24"/>
  <c r="AK83" i="2" l="1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CI43" i="4"/>
  <c r="CI38"/>
  <c r="CI40"/>
  <c r="CI42"/>
  <c r="CI28"/>
  <c r="CI31"/>
  <c r="CI25"/>
  <c r="DB45"/>
  <c r="CI29"/>
  <c r="CI37"/>
  <c r="CI24"/>
  <c r="CI39"/>
  <c r="CI32"/>
  <c r="CI27"/>
  <c r="CI33"/>
  <c r="CI14"/>
  <c r="CI34"/>
  <c r="CI35"/>
  <c r="CI26"/>
  <c r="CI30"/>
  <c r="AL83" i="2" l="1"/>
  <c r="AK118"/>
  <c r="AK117"/>
  <c r="AK116"/>
  <c r="AK115"/>
  <c r="AK114"/>
  <c r="AK113"/>
  <c r="AK112"/>
  <c r="AK111"/>
  <c r="AK110"/>
  <c r="AK109"/>
  <c r="AK108"/>
  <c r="AK107"/>
  <c r="AK106"/>
  <c r="AK105"/>
  <c r="AK104"/>
  <c r="AK103"/>
  <c r="AK102"/>
  <c r="AK101"/>
  <c r="AK100"/>
  <c r="AK99"/>
  <c r="AK98"/>
  <c r="AK97"/>
  <c r="AK96"/>
  <c r="AK95"/>
  <c r="AK94"/>
  <c r="AK93"/>
  <c r="AK92"/>
  <c r="AK91"/>
  <c r="AK90"/>
  <c r="AK89"/>
  <c r="AK88"/>
  <c r="AK87"/>
  <c r="AK86"/>
  <c r="AK85"/>
  <c r="AK84"/>
  <c r="CI45" i="4"/>
  <c r="CI46" s="1"/>
  <c r="CI48" s="1"/>
  <c r="CI49" s="1"/>
  <c r="CI52" s="1"/>
  <c r="CI54" s="1"/>
  <c r="CI56" s="1"/>
  <c r="CI57" s="1"/>
  <c r="CI59" s="1"/>
  <c r="CI60" s="1"/>
  <c r="AM83" i="2" l="1"/>
  <c r="AL118"/>
  <c r="AL117"/>
  <c r="AL116"/>
  <c r="AL115"/>
  <c r="AL114"/>
  <c r="AL113"/>
  <c r="AL112"/>
  <c r="AL111"/>
  <c r="AL110"/>
  <c r="AL109"/>
  <c r="AL108"/>
  <c r="AL107"/>
  <c r="AL106"/>
  <c r="AL105"/>
  <c r="AL104"/>
  <c r="AL103"/>
  <c r="AL102"/>
  <c r="AL101"/>
  <c r="AL100"/>
  <c r="AL99"/>
  <c r="AL98"/>
  <c r="AL97"/>
  <c r="AL96"/>
  <c r="AL95"/>
  <c r="AL94"/>
  <c r="AL93"/>
  <c r="AL92"/>
  <c r="AL91"/>
  <c r="AL90"/>
  <c r="AL89"/>
  <c r="AL88"/>
  <c r="AL87"/>
  <c r="AL86"/>
  <c r="AL85"/>
  <c r="AL84"/>
  <c r="AM118" l="1"/>
  <c r="AM117"/>
  <c r="AM116"/>
  <c r="AM115"/>
  <c r="AM114"/>
  <c r="AM113"/>
  <c r="AM112"/>
  <c r="AM111"/>
  <c r="AM110"/>
  <c r="AM109"/>
  <c r="AM108"/>
  <c r="AM107"/>
  <c r="AM106"/>
  <c r="AM105"/>
  <c r="AM104"/>
  <c r="AM103"/>
  <c r="AM102"/>
  <c r="AM101"/>
  <c r="AM100"/>
  <c r="AM99"/>
  <c r="AM98"/>
  <c r="AM97"/>
  <c r="AM96"/>
  <c r="AM95"/>
  <c r="AM94"/>
  <c r="AM93"/>
  <c r="AM92"/>
  <c r="AM91"/>
  <c r="AM90"/>
  <c r="AM89"/>
  <c r="AM88"/>
  <c r="AM87"/>
  <c r="AM86"/>
  <c r="AM85"/>
  <c r="AM84"/>
</calcChain>
</file>

<file path=xl/sharedStrings.xml><?xml version="1.0" encoding="utf-8"?>
<sst xmlns="http://schemas.openxmlformats.org/spreadsheetml/2006/main" count="6371" uniqueCount="195">
  <si>
    <t>WeekNum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</si>
  <si>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</si>
  <si>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</si>
  <si>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</si>
  <si>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</si>
  <si>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</si>
  <si>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</si>
  <si>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</si>
  <si>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</si>
  <si>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</si>
  <si>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</si>
  <si>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</si>
  <si>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</si>
  <si>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</si>
  <si>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</si>
  <si>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</si>
  <si>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</si>
  <si>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</si>
  <si>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</si>
  <si>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</si>
  <si>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</si>
  <si>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</si>
  <si>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</si>
  <si>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</si>
  <si>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</si>
  <si>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</si>
  <si>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</si>
  <si>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</si>
  <si>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</si>
  <si>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</si>
  <si>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</si>
  <si>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</si>
  <si>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</si>
  <si>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</si>
  <si>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</si>
  <si>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</si>
  <si>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</si>
  <si>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Feb</t>
  </si>
  <si>
    <t>Mar</t>
  </si>
  <si>
    <t>Apr</t>
  </si>
  <si>
    <t>May</t>
  </si>
  <si>
    <t>June</t>
  </si>
  <si>
    <t>Jul</t>
  </si>
  <si>
    <t>Aug</t>
  </si>
  <si>
    <t>Sept</t>
  </si>
  <si>
    <t xml:space="preserve">Oct </t>
  </si>
  <si>
    <t>Nov</t>
  </si>
  <si>
    <t xml:space="preserve">Dec </t>
  </si>
  <si>
    <t>Jan</t>
  </si>
  <si>
    <t>Avg 1979-1981</t>
  </si>
  <si>
    <t>Avg 2010, 2011, 2013</t>
  </si>
  <si>
    <t>Change</t>
  </si>
  <si>
    <t xml:space="preserve">Percent Effective Solar Radiation </t>
  </si>
  <si>
    <t>Parameters</t>
  </si>
  <si>
    <t>Change in albedo</t>
  </si>
  <si>
    <t>W/m-2 / .01 albedo change</t>
  </si>
  <si>
    <r>
      <t>million 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surface area for the Earth</t>
    </r>
  </si>
  <si>
    <t>Gigatons of CO2  emissions per PPM of atmospheric CO2 (airborne fraction = 45%)</t>
  </si>
  <si>
    <t>Effective Radiative Forcing (W/m-2)</t>
  </si>
  <si>
    <t>Equiv. CO2e PPM</t>
  </si>
  <si>
    <t>Equiv CO2 Em. (GTCO2)</t>
  </si>
  <si>
    <t>Cloud Cover %</t>
  </si>
  <si>
    <t>Effective Area       (m km2)</t>
  </si>
  <si>
    <t>Yearly Albedo Change</t>
  </si>
  <si>
    <t>Equivalent CO2e PPM</t>
  </si>
  <si>
    <t>Albedo of open ocean</t>
  </si>
  <si>
    <t>A</t>
  </si>
  <si>
    <t>B</t>
  </si>
  <si>
    <t>C</t>
  </si>
  <si>
    <t>D</t>
  </si>
  <si>
    <t>Latitude</t>
  </si>
  <si>
    <t xml:space="preserve">Effective Area </t>
  </si>
  <si>
    <t>ESR Latitude</t>
  </si>
  <si>
    <t>Circle Length</t>
  </si>
  <si>
    <t>Sea Area In One Degree Increments for the Northern Hemisphere</t>
  </si>
  <si>
    <t>Sea Area Per Degree</t>
  </si>
  <si>
    <t>Linear Fit</t>
  </si>
  <si>
    <t>Intercept</t>
  </si>
  <si>
    <t>Slope</t>
  </si>
  <si>
    <t>Annual Decrese</t>
  </si>
  <si>
    <t>With Smoothed Decrease</t>
  </si>
  <si>
    <t>`</t>
  </si>
  <si>
    <t>Avg ant of peak solar radiation</t>
  </si>
  <si>
    <t>Eqiv sq km for 30 weeks</t>
  </si>
  <si>
    <t>Equiv sq km per year</t>
  </si>
  <si>
    <t>Avg for 2100</t>
  </si>
  <si>
    <t>Effective albedo change</t>
  </si>
  <si>
    <t>W/m-2</t>
  </si>
  <si>
    <t>Cloud cover</t>
  </si>
  <si>
    <t>Change in W/m-2</t>
  </si>
  <si>
    <t xml:space="preserve">Equiivalent PPM </t>
  </si>
  <si>
    <t>Equivalent CO2 emissions</t>
  </si>
  <si>
    <t>Total change in ice coverage</t>
  </si>
  <si>
    <t>2010-2100</t>
  </si>
  <si>
    <t>Equivale CO2 emissions per year 2010-2100</t>
  </si>
  <si>
    <t>Linear</t>
  </si>
  <si>
    <t>Cubic</t>
  </si>
  <si>
    <t>Week</t>
  </si>
  <si>
    <t>Cubic Fit Smoothed</t>
  </si>
  <si>
    <t>Annual Sce Ice Extent Loss By Week</t>
  </si>
  <si>
    <t>1979 Baseline</t>
  </si>
  <si>
    <t>Weekly Averge Arctic Sea Ice Extent</t>
  </si>
  <si>
    <t>Calculations for the analysis</t>
  </si>
  <si>
    <t xml:space="preserve">Sea Ice Extent for 1979 and 2011 </t>
  </si>
  <si>
    <t>Used to compare</t>
  </si>
  <si>
    <t>Weekly Arctic Ice Extent For Selected Weeks</t>
  </si>
  <si>
    <t>Data for line chart</t>
  </si>
  <si>
    <t>Avg amt of peak solar radiation</t>
  </si>
  <si>
    <t>Albedo of melting ice</t>
  </si>
  <si>
    <t>http://imb.erdc.dren.mil/pdfs/perovich.sea%20ice.oceanography.2011.pdf</t>
  </si>
  <si>
    <t xml:space="preserve">albedo: </t>
  </si>
  <si>
    <t>Albedo of snow-covered ice</t>
  </si>
  <si>
    <t>Change in albedo (snow-covered ice to open ocean)</t>
  </si>
  <si>
    <t>Averge Latitude</t>
  </si>
  <si>
    <t>Averge Radiation</t>
  </si>
  <si>
    <t>Percent of Maximum Radiation</t>
  </si>
  <si>
    <t>Sea Ice Extent (km2)</t>
  </si>
  <si>
    <t>Effective Area (km2)</t>
  </si>
  <si>
    <t>Avg for 30 weeks in 2100</t>
  </si>
  <si>
    <t>Avg Pct Max Radiation</t>
  </si>
  <si>
    <t xml:space="preserve">Avg Effective Albedo </t>
  </si>
  <si>
    <t>Equivale CO2 emissions per year 2015-2100</t>
  </si>
  <si>
    <t>Ice Free</t>
  </si>
  <si>
    <t>Changes 1979-2015</t>
  </si>
  <si>
    <t>Change 1979-2014</t>
  </si>
  <si>
    <t>110-</t>
  </si>
  <si>
    <t>Changes 2000-2014</t>
  </si>
  <si>
    <t>Change 2000-2014</t>
  </si>
  <si>
    <t>Two Thirds of Circle Length+</t>
  </si>
  <si>
    <t>Year</t>
  </si>
  <si>
    <t>Month</t>
  </si>
  <si>
    <t>Day</t>
  </si>
  <si>
    <t>Ice Extent</t>
  </si>
  <si>
    <t>Weekly ice exchange - linear fit</t>
  </si>
  <si>
    <t>July</t>
  </si>
  <si>
    <t>Weekly Arctic Ice Extent For Selected Weeks (Linear fit)</t>
  </si>
  <si>
    <t>Selected weeks fron the above data (for chart)</t>
  </si>
  <si>
    <t>Yearly Arctic Sea Ice Extent by Week</t>
  </si>
  <si>
    <t>Sea Area North Of Latitude</t>
  </si>
  <si>
    <t>Total Solar Radiation</t>
  </si>
  <si>
    <t>Based on vba code in solrad.xls</t>
  </si>
  <si>
    <t>Solar position using VBA translation of NOAA's functions.</t>
  </si>
  <si>
    <t>Solar radiation from Bird and Hulstrom's model.</t>
  </si>
  <si>
    <t>by</t>
  </si>
  <si>
    <t>Greg Pelletier</t>
  </si>
  <si>
    <t>Department of Ecology</t>
  </si>
  <si>
    <t>Olympia WA</t>
  </si>
  <si>
    <t xml:space="preserve"> e-mail: gpel461@ecy.wa.gov</t>
  </si>
  <si>
    <t>Bird model direct radiation normal to the beam at the earth surface (W/m2)</t>
  </si>
  <si>
    <t>Solar Radiation for 30-89 Degrees North for every seven days between 3/4/2015 and 9/23/2015</t>
  </si>
  <si>
    <t>Date</t>
  </si>
  <si>
    <t>Degrees N</t>
  </si>
  <si>
    <t>Effective Solar Radiation</t>
  </si>
  <si>
    <t>Percent Effective Solar Radiation for 30-89 Degrees North for every seven days between 3/4/2015 and 9/23/2015</t>
  </si>
  <si>
    <t>(100 * Total solar radiation for the day divided by 493 - the highest solar radiation value)</t>
  </si>
  <si>
    <t>Changes 1979-2100</t>
  </si>
  <si>
    <t>Changes 1979-Ice Free</t>
  </si>
  <si>
    <t>Change 1979-2100</t>
  </si>
  <si>
    <t>Change 1979-Ice Free</t>
  </si>
  <si>
    <t>Week Number</t>
  </si>
  <si>
    <t>SIE Month</t>
  </si>
  <si>
    <t>SIE Day</t>
  </si>
  <si>
    <t>SIE Historical</t>
  </si>
  <si>
    <t>SeaIceExtent</t>
  </si>
  <si>
    <t>SIE Change</t>
  </si>
  <si>
    <t>Area</t>
  </si>
  <si>
    <t>Fraction</t>
  </si>
  <si>
    <t>Effective Area</t>
  </si>
  <si>
    <t>2030</t>
  </si>
  <si>
    <t>million km2 surface area for the Earth</t>
  </si>
  <si>
    <t>2020</t>
  </si>
  <si>
    <t>2040</t>
  </si>
  <si>
    <t>2050</t>
  </si>
  <si>
    <t>2060</t>
  </si>
  <si>
    <t>2070</t>
  </si>
  <si>
    <t>2080</t>
  </si>
  <si>
    <t>2090</t>
  </si>
  <si>
    <t>2100</t>
  </si>
  <si>
    <t>3000</t>
  </si>
  <si>
    <t>Annual Decrease</t>
  </si>
  <si>
    <t>Arctic Ice Extent - With Smoothed Decrease (millions of square kilometers)</t>
  </si>
  <si>
    <t>Yearly Sea Ice Extent By Week (2010-2100) (millions of sqiare kilometers)</t>
  </si>
  <si>
    <t>qsWeeklyIceFreeAreaByLat</t>
  </si>
  <si>
    <t>qsWeeklyIceFreeAreaByWk</t>
  </si>
  <si>
    <t>LatArea</t>
  </si>
  <si>
    <t>Temp. Increase</t>
  </si>
  <si>
    <t>Clim. Sensitivity</t>
  </si>
  <si>
    <t>million km2 surface area for the Arctic Ocean</t>
  </si>
  <si>
    <t>See http://ccdatacenter.org/documents/ExpectedTemperatureIncrease.pdf for calculation details</t>
  </si>
  <si>
    <t>The Expected Albedo Change in the Year 2100 Due to the Reduced Arctic Sea Ice Extent</t>
  </si>
  <si>
    <t>Prehistorical PPM</t>
  </si>
  <si>
    <t>Current PPM</t>
  </si>
  <si>
    <t>Radiative Forcing for 403 PPM</t>
  </si>
  <si>
    <t>Bruce Parker (bruce@chesdata.com)</t>
  </si>
  <si>
    <t>Summaries for docx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</si>
</sst>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"/>
    <numFmt numFmtId="166" formatCode="0.00000"/>
    <numFmt numFmtId="167" formatCode="0.0000"/>
    <numFmt numFmtId="168" formatCode="m/d;@"/>
    <numFmt numFmtId="169" formatCode="m/d/yy;@"/>
  </numFmts>
  <fonts count="15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22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150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164" fontId="4" fillId="0" borderId="0" xfId="1" applyNumberFormat="1"/>
    <xf numFmtId="0" fontId="0" fillId="0" borderId="0" xfId="0"/>
    <xf numFmtId="0" fontId="0" fillId="3" borderId="0" xfId="0" applyFill="1"/>
    <xf numFmtId="0" fontId="0" fillId="0" borderId="0" xfId="0" applyFill="1"/>
    <xf numFmtId="0" fontId="6" fillId="2" borderId="0" xfId="1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2" fillId="0" borderId="3" xfId="0" applyFont="1" applyBorder="1"/>
    <xf numFmtId="0" fontId="2" fillId="0" borderId="0" xfId="0" applyFont="1"/>
    <xf numFmtId="0" fontId="6" fillId="2" borderId="3" xfId="3" applyFont="1" applyFill="1" applyBorder="1" applyAlignment="1">
      <alignment horizontal="center" wrapText="1"/>
    </xf>
    <xf numFmtId="0" fontId="0" fillId="4" borderId="3" xfId="0" applyFill="1" applyBorder="1" applyAlignment="1">
      <alignment wrapText="1"/>
    </xf>
    <xf numFmtId="164" fontId="0" fillId="0" borderId="3" xfId="0" applyNumberFormat="1" applyBorder="1"/>
    <xf numFmtId="0" fontId="0" fillId="0" borderId="0" xfId="0"/>
    <xf numFmtId="0" fontId="0" fillId="3" borderId="0" xfId="0" applyFill="1"/>
    <xf numFmtId="0" fontId="0" fillId="0" borderId="0" xfId="0" applyFill="1"/>
    <xf numFmtId="2" fontId="0" fillId="0" borderId="0" xfId="0" applyNumberFormat="1"/>
    <xf numFmtId="0" fontId="0" fillId="0" borderId="0" xfId="0" applyAlignment="1">
      <alignment wrapText="1"/>
    </xf>
    <xf numFmtId="0" fontId="2" fillId="0" borderId="3" xfId="0" applyFont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164" fontId="0" fillId="0" borderId="0" xfId="0" applyNumberFormat="1"/>
    <xf numFmtId="1" fontId="0" fillId="0" borderId="3" xfId="0" applyNumberFormat="1" applyBorder="1"/>
    <xf numFmtId="0" fontId="0" fillId="4" borderId="3" xfId="0" applyFill="1" applyBorder="1" applyAlignment="1">
      <alignment wrapText="1"/>
    </xf>
    <xf numFmtId="165" fontId="0" fillId="0" borderId="3" xfId="0" applyNumberFormat="1" applyBorder="1"/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1" xfId="2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3" fontId="0" fillId="0" borderId="0" xfId="0" applyNumberFormat="1"/>
    <xf numFmtId="0" fontId="6" fillId="2" borderId="1" xfId="2" applyFont="1" applyFill="1" applyBorder="1" applyAlignment="1">
      <alignment horizontal="center" wrapText="1"/>
    </xf>
    <xf numFmtId="0" fontId="2" fillId="0" borderId="0" xfId="0" applyFont="1"/>
    <xf numFmtId="164" fontId="0" fillId="0" borderId="0" xfId="0" applyNumberFormat="1"/>
    <xf numFmtId="1" fontId="0" fillId="0" borderId="3" xfId="0" applyNumberFormat="1" applyBorder="1"/>
    <xf numFmtId="1" fontId="6" fillId="0" borderId="1" xfId="2" applyNumberFormat="1" applyFont="1" applyFill="1" applyBorder="1" applyAlignment="1">
      <alignment horizontal="right" wrapText="1"/>
    </xf>
    <xf numFmtId="3" fontId="0" fillId="0" borderId="1" xfId="0" applyNumberFormat="1" applyBorder="1"/>
    <xf numFmtId="166" fontId="6" fillId="0" borderId="3" xfId="3" applyNumberFormat="1" applyFont="1" applyFill="1" applyBorder="1" applyAlignment="1">
      <alignment horizontal="right" wrapText="1"/>
    </xf>
    <xf numFmtId="165" fontId="0" fillId="0" borderId="3" xfId="0" applyNumberFormat="1" applyBorder="1"/>
    <xf numFmtId="164" fontId="0" fillId="0" borderId="0" xfId="0" applyNumberFormat="1" applyBorder="1"/>
    <xf numFmtId="165" fontId="0" fillId="0" borderId="0" xfId="0" applyNumberFormat="1" applyBorder="1"/>
    <xf numFmtId="0" fontId="3" fillId="3" borderId="2" xfId="1" applyFont="1" applyFill="1" applyBorder="1" applyAlignment="1">
      <alignment horizontal="right" wrapText="1"/>
    </xf>
    <xf numFmtId="164" fontId="3" fillId="3" borderId="2" xfId="1" applyNumberFormat="1" applyFont="1" applyFill="1" applyBorder="1" applyAlignment="1">
      <alignment horizontal="right" wrapText="1"/>
    </xf>
    <xf numFmtId="165" fontId="3" fillId="3" borderId="2" xfId="1" applyNumberFormat="1" applyFont="1" applyFill="1" applyBorder="1" applyAlignment="1">
      <alignment horizontal="right" wrapText="1"/>
    </xf>
    <xf numFmtId="165" fontId="3" fillId="0" borderId="2" xfId="1" applyNumberFormat="1" applyFont="1" applyFill="1" applyBorder="1" applyAlignment="1">
      <alignment horizontal="right" wrapText="1"/>
    </xf>
    <xf numFmtId="165" fontId="0" fillId="0" borderId="0" xfId="0" applyNumberFormat="1"/>
    <xf numFmtId="0" fontId="8" fillId="0" borderId="0" xfId="0" applyFont="1" applyAlignment="1">
      <alignment horizontal="left" wrapText="1"/>
    </xf>
    <xf numFmtId="167" fontId="0" fillId="0" borderId="0" xfId="0" applyNumberFormat="1"/>
    <xf numFmtId="0" fontId="2" fillId="0" borderId="2" xfId="0" applyFont="1" applyBorder="1"/>
    <xf numFmtId="164" fontId="0" fillId="0" borderId="2" xfId="0" applyNumberFormat="1" applyBorder="1"/>
    <xf numFmtId="164" fontId="0" fillId="0" borderId="0" xfId="0" applyNumberFormat="1" applyFill="1"/>
    <xf numFmtId="167" fontId="0" fillId="7" borderId="0" xfId="0" applyNumberForma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2" fillId="0" borderId="0" xfId="0" applyFont="1" applyBorder="1"/>
    <xf numFmtId="167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6" fillId="0" borderId="10" xfId="1" applyFont="1" applyFill="1" applyBorder="1" applyAlignment="1">
      <alignment horizontal="right" wrapText="1"/>
    </xf>
    <xf numFmtId="0" fontId="3" fillId="0" borderId="3" xfId="1" applyFont="1" applyFill="1" applyBorder="1" applyAlignment="1">
      <alignment horizontal="right" wrapText="1"/>
    </xf>
    <xf numFmtId="167" fontId="0" fillId="0" borderId="3" xfId="0" applyNumberFormat="1" applyBorder="1"/>
    <xf numFmtId="0" fontId="3" fillId="2" borderId="1" xfId="1" applyFont="1" applyFill="1" applyBorder="1" applyAlignment="1">
      <alignment horizontal="center" wrapText="1"/>
    </xf>
    <xf numFmtId="2" fontId="3" fillId="0" borderId="2" xfId="1" applyNumberFormat="1" applyFont="1" applyFill="1" applyBorder="1" applyAlignment="1">
      <alignment horizontal="right" wrapText="1"/>
    </xf>
    <xf numFmtId="0" fontId="6" fillId="0" borderId="11" xfId="1" applyFont="1" applyFill="1" applyBorder="1" applyAlignment="1">
      <alignment horizontal="right" wrapText="1"/>
    </xf>
    <xf numFmtId="167" fontId="0" fillId="6" borderId="8" xfId="0" applyNumberFormat="1" applyFill="1" applyBorder="1"/>
    <xf numFmtId="2" fontId="0" fillId="8" borderId="0" xfId="0" applyNumberFormat="1" applyFill="1"/>
    <xf numFmtId="1" fontId="0" fillId="0" borderId="0" xfId="0" applyNumberFormat="1"/>
    <xf numFmtId="0" fontId="0" fillId="0" borderId="3" xfId="0" applyBorder="1"/>
    <xf numFmtId="0" fontId="0" fillId="0" borderId="3" xfId="0" applyBorder="1" applyAlignment="1">
      <alignment wrapText="1"/>
    </xf>
    <xf numFmtId="2" fontId="0" fillId="0" borderId="3" xfId="0" applyNumberFormat="1" applyBorder="1"/>
    <xf numFmtId="1" fontId="6" fillId="8" borderId="1" xfId="2" applyNumberFormat="1" applyFont="1" applyFill="1" applyBorder="1" applyAlignment="1">
      <alignment horizontal="right" wrapText="1"/>
    </xf>
    <xf numFmtId="0" fontId="9" fillId="0" borderId="0" xfId="0" applyFont="1"/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/>
    </xf>
    <xf numFmtId="1" fontId="0" fillId="0" borderId="12" xfId="0" applyNumberFormat="1" applyFill="1" applyBorder="1"/>
    <xf numFmtId="0" fontId="3" fillId="2" borderId="1" xfId="2" applyFont="1" applyFill="1" applyBorder="1" applyAlignment="1">
      <alignment horizontal="center" wrapText="1"/>
    </xf>
    <xf numFmtId="2" fontId="3" fillId="0" borderId="0" xfId="1" applyNumberFormat="1" applyFont="1" applyFill="1" applyBorder="1" applyAlignment="1">
      <alignment horizontal="right" wrapText="1"/>
    </xf>
    <xf numFmtId="0" fontId="0" fillId="0" borderId="1" xfId="0" applyBorder="1"/>
    <xf numFmtId="1" fontId="2" fillId="8" borderId="0" xfId="0" applyNumberFormat="1" applyFont="1" applyFill="1"/>
    <xf numFmtId="168" fontId="2" fillId="8" borderId="0" xfId="0" applyNumberFormat="1" applyFont="1" applyFill="1"/>
    <xf numFmtId="3" fontId="2" fillId="8" borderId="0" xfId="0" applyNumberFormat="1" applyFont="1" applyFill="1"/>
    <xf numFmtId="1" fontId="10" fillId="8" borderId="0" xfId="0" applyNumberFormat="1" applyFont="1" applyFill="1"/>
    <xf numFmtId="1" fontId="0" fillId="0" borderId="0" xfId="0" applyNumberFormat="1" applyFont="1"/>
    <xf numFmtId="1" fontId="0" fillId="10" borderId="0" xfId="0" applyNumberFormat="1" applyFont="1" applyFill="1"/>
    <xf numFmtId="3" fontId="0" fillId="0" borderId="0" xfId="0" applyNumberFormat="1" applyFont="1"/>
    <xf numFmtId="0" fontId="0" fillId="10" borderId="0" xfId="0" applyFill="1"/>
    <xf numFmtId="3" fontId="0" fillId="10" borderId="0" xfId="0" applyNumberFormat="1" applyFont="1" applyFill="1"/>
    <xf numFmtId="0" fontId="3" fillId="2" borderId="3" xfId="3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10" borderId="2" xfId="1" applyFont="1" applyFill="1" applyBorder="1" applyAlignment="1">
      <alignment horizontal="right" wrapText="1"/>
    </xf>
    <xf numFmtId="164" fontId="0" fillId="10" borderId="0" xfId="0" applyNumberFormat="1" applyFill="1"/>
    <xf numFmtId="2" fontId="0" fillId="10" borderId="0" xfId="0" applyNumberFormat="1" applyFill="1"/>
    <xf numFmtId="2" fontId="0" fillId="10" borderId="3" xfId="0" applyNumberFormat="1" applyFill="1" applyBorder="1"/>
    <xf numFmtId="1" fontId="0" fillId="10" borderId="3" xfId="0" applyNumberFormat="1" applyFill="1" applyBorder="1"/>
    <xf numFmtId="165" fontId="0" fillId="10" borderId="3" xfId="0" applyNumberFormat="1" applyFill="1" applyBorder="1"/>
    <xf numFmtId="164" fontId="0" fillId="10" borderId="3" xfId="0" applyNumberFormat="1" applyFill="1" applyBorder="1"/>
    <xf numFmtId="164" fontId="0" fillId="10" borderId="0" xfId="0" applyNumberFormat="1" applyFill="1" applyBorder="1"/>
    <xf numFmtId="1" fontId="0" fillId="10" borderId="0" xfId="0" applyNumberFormat="1" applyFill="1"/>
    <xf numFmtId="0" fontId="11" fillId="0" borderId="13" xfId="0" applyFont="1" applyBorder="1" applyAlignment="1">
      <alignment horizontal="right" wrapText="1"/>
    </xf>
    <xf numFmtId="164" fontId="0" fillId="6" borderId="0" xfId="0" applyNumberFormat="1" applyFill="1"/>
    <xf numFmtId="167" fontId="0" fillId="6" borderId="3" xfId="0" applyNumberFormat="1" applyFill="1" applyBorder="1"/>
    <xf numFmtId="0" fontId="3" fillId="0" borderId="3" xfId="3" applyFont="1" applyFill="1" applyBorder="1" applyAlignment="1">
      <alignment wrapText="1"/>
    </xf>
    <xf numFmtId="0" fontId="3" fillId="2" borderId="1" xfId="4" applyFont="1" applyFill="1" applyBorder="1" applyAlignment="1">
      <alignment horizontal="center"/>
    </xf>
    <xf numFmtId="0" fontId="3" fillId="0" borderId="2" xfId="4" applyFont="1" applyFill="1" applyBorder="1" applyAlignment="1">
      <alignment wrapText="1"/>
    </xf>
    <xf numFmtId="0" fontId="3" fillId="0" borderId="2" xfId="4" applyFont="1" applyFill="1" applyBorder="1" applyAlignment="1">
      <alignment horizontal="right" wrapText="1"/>
    </xf>
    <xf numFmtId="0" fontId="3" fillId="2" borderId="1" xfId="4" applyFont="1" applyFill="1" applyBorder="1" applyAlignment="1">
      <alignment horizontal="center" wrapText="1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wrapText="1"/>
    </xf>
    <xf numFmtId="0" fontId="3" fillId="0" borderId="0" xfId="4" applyFont="1" applyFill="1" applyBorder="1" applyAlignment="1">
      <alignment horizontal="right" wrapText="1"/>
    </xf>
    <xf numFmtId="2" fontId="0" fillId="0" borderId="0" xfId="0" applyNumberFormat="1" applyBorder="1"/>
    <xf numFmtId="0" fontId="11" fillId="0" borderId="0" xfId="0" applyFont="1" applyBorder="1" applyAlignment="1">
      <alignment horizontal="right"/>
    </xf>
    <xf numFmtId="0" fontId="12" fillId="0" borderId="0" xfId="0" applyFont="1"/>
    <xf numFmtId="0" fontId="13" fillId="0" borderId="0" xfId="0" applyFont="1"/>
    <xf numFmtId="49" fontId="3" fillId="0" borderId="2" xfId="4" applyNumberFormat="1" applyFont="1" applyFill="1" applyBorder="1" applyAlignment="1"/>
    <xf numFmtId="49" fontId="3" fillId="0" borderId="2" xfId="4" applyNumberFormat="1" applyFont="1" applyFill="1" applyBorder="1" applyAlignment="1">
      <alignment horizontal="left"/>
    </xf>
    <xf numFmtId="49" fontId="3" fillId="0" borderId="0" xfId="4" applyNumberFormat="1" applyFont="1" applyFill="1" applyBorder="1" applyAlignment="1">
      <alignment horizontal="right"/>
    </xf>
    <xf numFmtId="0" fontId="14" fillId="0" borderId="0" xfId="0" applyFont="1"/>
    <xf numFmtId="2" fontId="0" fillId="0" borderId="12" xfId="0" applyNumberFormat="1" applyFill="1" applyBorder="1"/>
    <xf numFmtId="165" fontId="0" fillId="0" borderId="12" xfId="0" applyNumberFormat="1" applyFill="1" applyBorder="1"/>
    <xf numFmtId="2" fontId="0" fillId="0" borderId="0" xfId="0" applyNumberFormat="1" applyFill="1" applyBorder="1"/>
    <xf numFmtId="165" fontId="0" fillId="4" borderId="3" xfId="0" applyNumberFormat="1" applyFill="1" applyBorder="1" applyAlignment="1">
      <alignment wrapText="1"/>
    </xf>
    <xf numFmtId="169" fontId="0" fillId="0" borderId="0" xfId="0" applyNumberFormat="1"/>
    <xf numFmtId="4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3" xfId="0" applyFont="1" applyBorder="1" applyAlignment="1"/>
    <xf numFmtId="49" fontId="2" fillId="5" borderId="0" xfId="0" applyNumberFormat="1" applyFont="1" applyFill="1" applyAlignment="1">
      <alignment horizontal="center" wrapText="1"/>
    </xf>
    <xf numFmtId="49" fontId="2" fillId="5" borderId="0" xfId="0" applyNumberFormat="1" applyFont="1" applyFill="1" applyAlignment="1">
      <alignment horizontal="center"/>
    </xf>
    <xf numFmtId="0" fontId="3" fillId="0" borderId="0" xfId="2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9" borderId="0" xfId="0" applyFill="1" applyAlignment="1"/>
    <xf numFmtId="0" fontId="2" fillId="9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49" fontId="2" fillId="8" borderId="0" xfId="0" applyNumberFormat="1" applyFont="1" applyFill="1" applyAlignment="1">
      <alignment horizontal="center"/>
    </xf>
    <xf numFmtId="49" fontId="0" fillId="0" borderId="0" xfId="0" applyNumberFormat="1" applyAlignment="1"/>
    <xf numFmtId="49" fontId="0" fillId="0" borderId="8" xfId="0" applyNumberFormat="1" applyBorder="1" applyAlignment="1">
      <alignment horizontal="center"/>
    </xf>
    <xf numFmtId="49" fontId="0" fillId="0" borderId="3" xfId="0" applyNumberFormat="1" applyBorder="1" applyAlignment="1"/>
    <xf numFmtId="1" fontId="0" fillId="0" borderId="0" xfId="0" applyNumberFormat="1" applyBorder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right"/>
    </xf>
    <xf numFmtId="0" fontId="0" fillId="0" borderId="0" xfId="0" applyBorder="1" applyAlignment="1"/>
  </cellXfs>
  <cellStyles count="5">
    <cellStyle name="Normal" xfId="0" builtinId="0"/>
    <cellStyle name="Normal_Albedo" xfId="3"/>
    <cellStyle name="Normal_Albedo Calcs" xfId="4"/>
    <cellStyle name="Normal_Sheet1" xfId="2"/>
    <cellStyle name="Normal_Sheet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2010</c:v>
          </c:tx>
          <c:marker>
            <c:symbol val="none"/>
          </c:marker>
          <c:cat>
            <c:numRef>
              <c:f>'Albedo Calcs'!$R$4:$R$37</c:f>
              <c:numCache>
                <c:formatCode>General</c:formatCode>
                <c:ptCount val="3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</c:numCache>
            </c:numRef>
          </c:cat>
          <c:val>
            <c:numRef>
              <c:f>'Albedo Calcs'!$Z$4:$Z$37</c:f>
              <c:numCache>
                <c:formatCode>0.000</c:formatCode>
                <c:ptCount val="34"/>
                <c:pt idx="0">
                  <c:v>14.945333826499999</c:v>
                </c:pt>
                <c:pt idx="1">
                  <c:v>14.933767716000002</c:v>
                </c:pt>
                <c:pt idx="2">
                  <c:v>14.889567903500001</c:v>
                </c:pt>
                <c:pt idx="3">
                  <c:v>14.811663523999998</c:v>
                </c:pt>
                <c:pt idx="4">
                  <c:v>14.698983712499999</c:v>
                </c:pt>
                <c:pt idx="5">
                  <c:v>14.550457603999998</c:v>
                </c:pt>
                <c:pt idx="6">
                  <c:v>14.3650143335</c:v>
                </c:pt>
                <c:pt idx="7">
                  <c:v>14.141583035999998</c:v>
                </c:pt>
                <c:pt idx="8">
                  <c:v>13.879092846499999</c:v>
                </c:pt>
                <c:pt idx="9">
                  <c:v>13.576472899999999</c:v>
                </c:pt>
                <c:pt idx="10">
                  <c:v>13.232652331499999</c:v>
                </c:pt>
                <c:pt idx="11">
                  <c:v>12.846560275999998</c:v>
                </c:pt>
                <c:pt idx="12">
                  <c:v>11.943278244</c:v>
                </c:pt>
                <c:pt idx="13">
                  <c:v>11.423946537499999</c:v>
                </c:pt>
                <c:pt idx="14">
                  <c:v>10.858059883999999</c:v>
                </c:pt>
                <c:pt idx="15">
                  <c:v>10.2445474185</c:v>
                </c:pt>
                <c:pt idx="16">
                  <c:v>9.5823382759999998</c:v>
                </c:pt>
                <c:pt idx="17">
                  <c:v>8.8703615914999983</c:v>
                </c:pt>
                <c:pt idx="18">
                  <c:v>8.2747850364999991</c:v>
                </c:pt>
                <c:pt idx="19">
                  <c:v>7.9373679519999971</c:v>
                </c:pt>
                <c:pt idx="20">
                  <c:v>7.5553762254999981</c:v>
                </c:pt>
                <c:pt idx="21">
                  <c:v>7.140979215999999</c:v>
                </c:pt>
                <c:pt idx="22">
                  <c:v>6.7063462824999984</c:v>
                </c:pt>
                <c:pt idx="23">
                  <c:v>6.263646783999997</c:v>
                </c:pt>
                <c:pt idx="24">
                  <c:v>5.8250500795000004</c:v>
                </c:pt>
                <c:pt idx="25">
                  <c:v>5.4027255279999977</c:v>
                </c:pt>
                <c:pt idx="26">
                  <c:v>5.0088424884999991</c:v>
                </c:pt>
                <c:pt idx="27">
                  <c:v>4.6555703199999972</c:v>
                </c:pt>
                <c:pt idx="28">
                  <c:v>4.3312149999999985</c:v>
                </c:pt>
                <c:pt idx="29">
                  <c:v>4.0251722799999996</c:v>
                </c:pt>
                <c:pt idx="30">
                  <c:v>3.8442046399999978</c:v>
                </c:pt>
                <c:pt idx="31">
                  <c:v>3.7909393599999972</c:v>
                </c:pt>
                <c:pt idx="32">
                  <c:v>3.9243001075000001</c:v>
                </c:pt>
                <c:pt idx="33">
                  <c:v>4.0702497039999965</c:v>
                </c:pt>
              </c:numCache>
            </c:numRef>
          </c:val>
        </c:ser>
        <c:ser>
          <c:idx val="1"/>
          <c:order val="1"/>
          <c:tx>
            <c:v>2020</c:v>
          </c:tx>
          <c:marker>
            <c:symbol val="none"/>
          </c:marker>
          <c:cat>
            <c:numRef>
              <c:f>'Albedo Calcs'!$R$4:$R$37</c:f>
              <c:numCache>
                <c:formatCode>General</c:formatCode>
                <c:ptCount val="3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</c:numCache>
            </c:numRef>
          </c:cat>
          <c:val>
            <c:numRef>
              <c:f>'Albedo Calcs'!$AA$4:$AA$37</c:f>
              <c:numCache>
                <c:formatCode>0.000</c:formatCode>
                <c:ptCount val="34"/>
                <c:pt idx="0">
                  <c:v>14.544960841499998</c:v>
                </c:pt>
                <c:pt idx="1">
                  <c:v>14.539777676000002</c:v>
                </c:pt>
                <c:pt idx="2">
                  <c:v>14.505664788500001</c:v>
                </c:pt>
                <c:pt idx="3">
                  <c:v>14.440358364</c:v>
                </c:pt>
                <c:pt idx="4">
                  <c:v>14.341594587499999</c:v>
                </c:pt>
                <c:pt idx="5">
                  <c:v>14.207109643999999</c:v>
                </c:pt>
                <c:pt idx="6">
                  <c:v>14.034639718499999</c:v>
                </c:pt>
                <c:pt idx="7">
                  <c:v>13.821920995999999</c:v>
                </c:pt>
                <c:pt idx="8">
                  <c:v>13.5666896615</c:v>
                </c:pt>
                <c:pt idx="9">
                  <c:v>13.266681899999998</c:v>
                </c:pt>
                <c:pt idx="10">
                  <c:v>12.919633896499999</c:v>
                </c:pt>
                <c:pt idx="11">
                  <c:v>12.523281835999999</c:v>
                </c:pt>
                <c:pt idx="12">
                  <c:v>11.573610283999999</c:v>
                </c:pt>
                <c:pt idx="13">
                  <c:v>11.015763162499999</c:v>
                </c:pt>
                <c:pt idx="14">
                  <c:v>10.399556723999998</c:v>
                </c:pt>
                <c:pt idx="15">
                  <c:v>9.7227271534999993</c:v>
                </c:pt>
                <c:pt idx="16">
                  <c:v>8.9830106359999995</c:v>
                </c:pt>
                <c:pt idx="17">
                  <c:v>8.1781433564999979</c:v>
                </c:pt>
                <c:pt idx="18">
                  <c:v>7.5270479514999993</c:v>
                </c:pt>
                <c:pt idx="19">
                  <c:v>7.2163650719999968</c:v>
                </c:pt>
                <c:pt idx="20">
                  <c:v>6.8448569304999989</c:v>
                </c:pt>
                <c:pt idx="21">
                  <c:v>6.4277709759999997</c:v>
                </c:pt>
                <c:pt idx="22">
                  <c:v>5.9803546574999977</c:v>
                </c:pt>
                <c:pt idx="23">
                  <c:v>5.5178554239999968</c:v>
                </c:pt>
                <c:pt idx="24">
                  <c:v>5.0555207245</c:v>
                </c:pt>
                <c:pt idx="25">
                  <c:v>4.6085980079999977</c:v>
                </c:pt>
                <c:pt idx="26">
                  <c:v>4.1923347234999992</c:v>
                </c:pt>
                <c:pt idx="27">
                  <c:v>3.8219783199999968</c:v>
                </c:pt>
                <c:pt idx="28">
                  <c:v>3.4812149999999979</c:v>
                </c:pt>
                <c:pt idx="29">
                  <c:v>3.1551722799999991</c:v>
                </c:pt>
                <c:pt idx="30">
                  <c:v>2.984204639999998</c:v>
                </c:pt>
                <c:pt idx="31">
                  <c:v>2.9709393599999974</c:v>
                </c:pt>
                <c:pt idx="32">
                  <c:v>3.1924602324999993</c:v>
                </c:pt>
                <c:pt idx="33">
                  <c:v>3.4177415439999961</c:v>
                </c:pt>
              </c:numCache>
            </c:numRef>
          </c:val>
        </c:ser>
        <c:ser>
          <c:idx val="2"/>
          <c:order val="2"/>
          <c:tx>
            <c:v>2030</c:v>
          </c:tx>
          <c:marker>
            <c:symbol val="none"/>
          </c:marker>
          <c:cat>
            <c:numRef>
              <c:f>'Albedo Calcs'!$R$4:$R$37</c:f>
              <c:numCache>
                <c:formatCode>General</c:formatCode>
                <c:ptCount val="3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</c:numCache>
            </c:numRef>
          </c:cat>
          <c:val>
            <c:numRef>
              <c:f>'Albedo Calcs'!$AB$4:$AB$37</c:f>
              <c:numCache>
                <c:formatCode>0.000</c:formatCode>
                <c:ptCount val="34"/>
                <c:pt idx="0">
                  <c:v>14.144587856499999</c:v>
                </c:pt>
                <c:pt idx="1">
                  <c:v>14.145787636000001</c:v>
                </c:pt>
                <c:pt idx="2">
                  <c:v>14.1217616735</c:v>
                </c:pt>
                <c:pt idx="3">
                  <c:v>14.069053203999999</c:v>
                </c:pt>
                <c:pt idx="4">
                  <c:v>13.9842054625</c:v>
                </c:pt>
                <c:pt idx="5">
                  <c:v>13.863761683999998</c:v>
                </c:pt>
                <c:pt idx="6">
                  <c:v>13.704265103499999</c:v>
                </c:pt>
                <c:pt idx="7">
                  <c:v>13.502258955999999</c:v>
                </c:pt>
                <c:pt idx="8">
                  <c:v>13.254286476499999</c:v>
                </c:pt>
                <c:pt idx="9">
                  <c:v>12.956890899999998</c:v>
                </c:pt>
                <c:pt idx="10">
                  <c:v>12.606615461499999</c:v>
                </c:pt>
                <c:pt idx="11">
                  <c:v>12.200003395999998</c:v>
                </c:pt>
                <c:pt idx="12">
                  <c:v>11.203942324</c:v>
                </c:pt>
                <c:pt idx="13">
                  <c:v>10.607579787499999</c:v>
                </c:pt>
                <c:pt idx="14">
                  <c:v>9.9410535639999988</c:v>
                </c:pt>
                <c:pt idx="15">
                  <c:v>9.2009068884999987</c:v>
                </c:pt>
                <c:pt idx="16">
                  <c:v>8.3836829959999992</c:v>
                </c:pt>
                <c:pt idx="17">
                  <c:v>7.4859251214999993</c:v>
                </c:pt>
                <c:pt idx="18">
                  <c:v>6.7793108664999995</c:v>
                </c:pt>
                <c:pt idx="19">
                  <c:v>6.4953621919999973</c:v>
                </c:pt>
                <c:pt idx="20">
                  <c:v>6.1343376354999988</c:v>
                </c:pt>
                <c:pt idx="21">
                  <c:v>5.7145627359999995</c:v>
                </c:pt>
                <c:pt idx="22">
                  <c:v>5.2543630324999979</c:v>
                </c:pt>
                <c:pt idx="23">
                  <c:v>4.7720640639999967</c:v>
                </c:pt>
                <c:pt idx="24">
                  <c:v>4.2859913694999996</c:v>
                </c:pt>
                <c:pt idx="25">
                  <c:v>3.8144704879999969</c:v>
                </c:pt>
                <c:pt idx="26">
                  <c:v>3.3758269584999994</c:v>
                </c:pt>
                <c:pt idx="27">
                  <c:v>2.9883863199999965</c:v>
                </c:pt>
                <c:pt idx="28">
                  <c:v>2.6312149999999983</c:v>
                </c:pt>
                <c:pt idx="29">
                  <c:v>2.2851722799999994</c:v>
                </c:pt>
                <c:pt idx="30">
                  <c:v>2.1242046399999985</c:v>
                </c:pt>
                <c:pt idx="31">
                  <c:v>2.1509393599999971</c:v>
                </c:pt>
                <c:pt idx="32">
                  <c:v>2.460620357499999</c:v>
                </c:pt>
                <c:pt idx="33">
                  <c:v>2.7652333839999956</c:v>
                </c:pt>
              </c:numCache>
            </c:numRef>
          </c:val>
        </c:ser>
        <c:ser>
          <c:idx val="3"/>
          <c:order val="3"/>
          <c:tx>
            <c:v>2040</c:v>
          </c:tx>
          <c:marker>
            <c:symbol val="none"/>
          </c:marker>
          <c:cat>
            <c:numRef>
              <c:f>'Albedo Calcs'!$R$4:$R$37</c:f>
              <c:numCache>
                <c:formatCode>General</c:formatCode>
                <c:ptCount val="3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</c:numCache>
            </c:numRef>
          </c:cat>
          <c:val>
            <c:numRef>
              <c:f>'Albedo Calcs'!$AC$4:$AC$37</c:f>
              <c:numCache>
                <c:formatCode>0.000</c:formatCode>
                <c:ptCount val="34"/>
                <c:pt idx="0">
                  <c:v>13.744214871499999</c:v>
                </c:pt>
                <c:pt idx="1">
                  <c:v>13.751797596000001</c:v>
                </c:pt>
                <c:pt idx="2">
                  <c:v>13.737858558500001</c:v>
                </c:pt>
                <c:pt idx="3">
                  <c:v>13.697748043999999</c:v>
                </c:pt>
                <c:pt idx="4">
                  <c:v>13.626816337499999</c:v>
                </c:pt>
                <c:pt idx="5">
                  <c:v>13.520413723999999</c:v>
                </c:pt>
                <c:pt idx="6">
                  <c:v>13.373890488499999</c:v>
                </c:pt>
                <c:pt idx="7">
                  <c:v>13.182596915999998</c:v>
                </c:pt>
                <c:pt idx="8">
                  <c:v>12.9418832915</c:v>
                </c:pt>
                <c:pt idx="9">
                  <c:v>12.647099899999999</c:v>
                </c:pt>
                <c:pt idx="10">
                  <c:v>12.293597026499999</c:v>
                </c:pt>
                <c:pt idx="11">
                  <c:v>11.876724955999999</c:v>
                </c:pt>
                <c:pt idx="12">
                  <c:v>10.834274363999999</c:v>
                </c:pt>
                <c:pt idx="13">
                  <c:v>10.199396412499999</c:v>
                </c:pt>
                <c:pt idx="14">
                  <c:v>9.4825504039999977</c:v>
                </c:pt>
                <c:pt idx="15">
                  <c:v>8.6790866234999982</c:v>
                </c:pt>
                <c:pt idx="16">
                  <c:v>7.7843553559999989</c:v>
                </c:pt>
                <c:pt idx="17">
                  <c:v>6.793706886499999</c:v>
                </c:pt>
                <c:pt idx="18">
                  <c:v>6.0315737814999997</c:v>
                </c:pt>
                <c:pt idx="19">
                  <c:v>5.774359311999997</c:v>
                </c:pt>
                <c:pt idx="20">
                  <c:v>5.4238183404999987</c:v>
                </c:pt>
                <c:pt idx="21">
                  <c:v>5.0013544959999994</c:v>
                </c:pt>
                <c:pt idx="22">
                  <c:v>4.5283714074999981</c:v>
                </c:pt>
                <c:pt idx="23">
                  <c:v>4.0262727039999966</c:v>
                </c:pt>
                <c:pt idx="24">
                  <c:v>3.5164620144999992</c:v>
                </c:pt>
                <c:pt idx="25">
                  <c:v>3.0203429679999969</c:v>
                </c:pt>
                <c:pt idx="26">
                  <c:v>2.5593191934999995</c:v>
                </c:pt>
                <c:pt idx="27">
                  <c:v>2.1547943199999962</c:v>
                </c:pt>
                <c:pt idx="28">
                  <c:v>1.7812149999999978</c:v>
                </c:pt>
                <c:pt idx="29">
                  <c:v>1.4151722799999993</c:v>
                </c:pt>
                <c:pt idx="30">
                  <c:v>1.2642046399999982</c:v>
                </c:pt>
                <c:pt idx="31">
                  <c:v>1.3309393599999977</c:v>
                </c:pt>
                <c:pt idx="32">
                  <c:v>1.7287804824999977</c:v>
                </c:pt>
                <c:pt idx="33">
                  <c:v>2.1127252239999952</c:v>
                </c:pt>
              </c:numCache>
            </c:numRef>
          </c:val>
        </c:ser>
        <c:ser>
          <c:idx val="4"/>
          <c:order val="4"/>
          <c:tx>
            <c:v>2050</c:v>
          </c:tx>
          <c:marker>
            <c:symbol val="none"/>
          </c:marker>
          <c:cat>
            <c:numRef>
              <c:f>'Albedo Calcs'!$R$4:$R$37</c:f>
              <c:numCache>
                <c:formatCode>General</c:formatCode>
                <c:ptCount val="3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</c:numCache>
            </c:numRef>
          </c:cat>
          <c:val>
            <c:numRef>
              <c:f>'Albedo Calcs'!$AD$4:$AD$37</c:f>
              <c:numCache>
                <c:formatCode>0.000</c:formatCode>
                <c:ptCount val="34"/>
                <c:pt idx="0">
                  <c:v>13.343841886499998</c:v>
                </c:pt>
                <c:pt idx="1">
                  <c:v>13.357807556000001</c:v>
                </c:pt>
                <c:pt idx="2">
                  <c:v>13.353955443500002</c:v>
                </c:pt>
                <c:pt idx="3">
                  <c:v>13.326442883999999</c:v>
                </c:pt>
                <c:pt idx="4">
                  <c:v>13.269427212499998</c:v>
                </c:pt>
                <c:pt idx="5">
                  <c:v>13.177065763999998</c:v>
                </c:pt>
                <c:pt idx="6">
                  <c:v>13.043515873499999</c:v>
                </c:pt>
                <c:pt idx="7">
                  <c:v>12.862934875999999</c:v>
                </c:pt>
                <c:pt idx="8">
                  <c:v>12.629480106499999</c:v>
                </c:pt>
                <c:pt idx="9">
                  <c:v>12.337308899999998</c:v>
                </c:pt>
                <c:pt idx="10">
                  <c:v>11.980578591499999</c:v>
                </c:pt>
                <c:pt idx="11">
                  <c:v>11.553446515999998</c:v>
                </c:pt>
                <c:pt idx="12">
                  <c:v>10.464606404</c:v>
                </c:pt>
                <c:pt idx="13">
                  <c:v>9.7912130374999986</c:v>
                </c:pt>
                <c:pt idx="14">
                  <c:v>9.0240472439999984</c:v>
                </c:pt>
                <c:pt idx="15">
                  <c:v>8.1572663584999994</c:v>
                </c:pt>
                <c:pt idx="16">
                  <c:v>7.1850277159999987</c:v>
                </c:pt>
                <c:pt idx="17">
                  <c:v>6.1014886514999986</c:v>
                </c:pt>
                <c:pt idx="18">
                  <c:v>5.283836696499999</c:v>
                </c:pt>
                <c:pt idx="19">
                  <c:v>5.0533564319999966</c:v>
                </c:pt>
                <c:pt idx="20">
                  <c:v>4.7132990454999986</c:v>
                </c:pt>
                <c:pt idx="21">
                  <c:v>4.2881462559999992</c:v>
                </c:pt>
                <c:pt idx="22">
                  <c:v>3.8023797824999974</c:v>
                </c:pt>
                <c:pt idx="23">
                  <c:v>3.2804813439999965</c:v>
                </c:pt>
                <c:pt idx="24">
                  <c:v>2.7469326594999997</c:v>
                </c:pt>
                <c:pt idx="25">
                  <c:v>2.2262154479999969</c:v>
                </c:pt>
                <c:pt idx="26">
                  <c:v>1.7428114284999996</c:v>
                </c:pt>
                <c:pt idx="27">
                  <c:v>1.3212023199999958</c:v>
                </c:pt>
                <c:pt idx="28">
                  <c:v>0.93121499999999813</c:v>
                </c:pt>
                <c:pt idx="29">
                  <c:v>0.54517227999999918</c:v>
                </c:pt>
                <c:pt idx="30">
                  <c:v>0.40420463999999789</c:v>
                </c:pt>
                <c:pt idx="31">
                  <c:v>0.5109393599999974</c:v>
                </c:pt>
                <c:pt idx="32">
                  <c:v>0.99694060749999736</c:v>
                </c:pt>
                <c:pt idx="33">
                  <c:v>1.4602170639999947</c:v>
                </c:pt>
              </c:numCache>
            </c:numRef>
          </c:val>
        </c:ser>
        <c:ser>
          <c:idx val="5"/>
          <c:order val="5"/>
          <c:tx>
            <c:v>2060</c:v>
          </c:tx>
          <c:marker>
            <c:symbol val="none"/>
          </c:marker>
          <c:cat>
            <c:numRef>
              <c:f>'Albedo Calcs'!$R$4:$R$37</c:f>
              <c:numCache>
                <c:formatCode>General</c:formatCode>
                <c:ptCount val="3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</c:numCache>
            </c:numRef>
          </c:cat>
          <c:val>
            <c:numRef>
              <c:f>'Albedo Calcs'!$AE$4:$AE$37</c:f>
              <c:numCache>
                <c:formatCode>0.000</c:formatCode>
                <c:ptCount val="34"/>
                <c:pt idx="0">
                  <c:v>12.943468901499999</c:v>
                </c:pt>
                <c:pt idx="1">
                  <c:v>12.963817516000001</c:v>
                </c:pt>
                <c:pt idx="2">
                  <c:v>12.970052328500001</c:v>
                </c:pt>
                <c:pt idx="3">
                  <c:v>12.955137724</c:v>
                </c:pt>
                <c:pt idx="4">
                  <c:v>12.912038087499999</c:v>
                </c:pt>
                <c:pt idx="5">
                  <c:v>12.833717803999999</c:v>
                </c:pt>
                <c:pt idx="6">
                  <c:v>12.7131412585</c:v>
                </c:pt>
                <c:pt idx="7">
                  <c:v>12.543272835999998</c:v>
                </c:pt>
                <c:pt idx="8">
                  <c:v>12.3170769215</c:v>
                </c:pt>
                <c:pt idx="9">
                  <c:v>12.027517899999999</c:v>
                </c:pt>
                <c:pt idx="10">
                  <c:v>11.667560156499999</c:v>
                </c:pt>
                <c:pt idx="11">
                  <c:v>11.230168075999998</c:v>
                </c:pt>
                <c:pt idx="12">
                  <c:v>10.094938444</c:v>
                </c:pt>
                <c:pt idx="13">
                  <c:v>9.3830296624999985</c:v>
                </c:pt>
                <c:pt idx="14">
                  <c:v>8.565544083999999</c:v>
                </c:pt>
                <c:pt idx="15">
                  <c:v>7.6354460934999988</c:v>
                </c:pt>
                <c:pt idx="16">
                  <c:v>6.5857000759999984</c:v>
                </c:pt>
                <c:pt idx="17">
                  <c:v>5.4092704164999983</c:v>
                </c:pt>
                <c:pt idx="18">
                  <c:v>4.5360996114999992</c:v>
                </c:pt>
                <c:pt idx="19">
                  <c:v>4.3323535519999972</c:v>
                </c:pt>
                <c:pt idx="20">
                  <c:v>4.0027797504999985</c:v>
                </c:pt>
                <c:pt idx="21">
                  <c:v>3.5749380159999991</c:v>
                </c:pt>
                <c:pt idx="22">
                  <c:v>3.0763881574999976</c:v>
                </c:pt>
                <c:pt idx="23">
                  <c:v>2.5346899839999963</c:v>
                </c:pt>
                <c:pt idx="24">
                  <c:v>1.9774033044999992</c:v>
                </c:pt>
                <c:pt idx="25">
                  <c:v>1.432087927999997</c:v>
                </c:pt>
                <c:pt idx="26">
                  <c:v>0.92630366349999882</c:v>
                </c:pt>
                <c:pt idx="27">
                  <c:v>0.48761031999999549</c:v>
                </c:pt>
                <c:pt idx="28">
                  <c:v>8.1214999999997595E-2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0.26510073249999699</c:v>
                </c:pt>
                <c:pt idx="33">
                  <c:v>0.80770890399999473</c:v>
                </c:pt>
              </c:numCache>
            </c:numRef>
          </c:val>
        </c:ser>
        <c:ser>
          <c:idx val="6"/>
          <c:order val="6"/>
          <c:tx>
            <c:v>2070</c:v>
          </c:tx>
          <c:marker>
            <c:symbol val="none"/>
          </c:marker>
          <c:cat>
            <c:numRef>
              <c:f>'Albedo Calcs'!$R$4:$R$37</c:f>
              <c:numCache>
                <c:formatCode>General</c:formatCode>
                <c:ptCount val="3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</c:numCache>
            </c:numRef>
          </c:cat>
          <c:val>
            <c:numRef>
              <c:f>'Albedo Calcs'!$AF$4:$AF$37</c:f>
              <c:numCache>
                <c:formatCode>0.000</c:formatCode>
                <c:ptCount val="34"/>
                <c:pt idx="0">
                  <c:v>12.543095916499999</c:v>
                </c:pt>
                <c:pt idx="1">
                  <c:v>12.569827476</c:v>
                </c:pt>
                <c:pt idx="2">
                  <c:v>12.586149213500001</c:v>
                </c:pt>
                <c:pt idx="3">
                  <c:v>12.583832564</c:v>
                </c:pt>
                <c:pt idx="4">
                  <c:v>12.5546489625</c:v>
                </c:pt>
                <c:pt idx="5">
                  <c:v>12.490369843999998</c:v>
                </c:pt>
                <c:pt idx="6">
                  <c:v>12.3827666435</c:v>
                </c:pt>
                <c:pt idx="7">
                  <c:v>12.223610795999999</c:v>
                </c:pt>
                <c:pt idx="8">
                  <c:v>12.004673736499999</c:v>
                </c:pt>
                <c:pt idx="9">
                  <c:v>11.717726899999999</c:v>
                </c:pt>
                <c:pt idx="10">
                  <c:v>11.354541721499999</c:v>
                </c:pt>
                <c:pt idx="11">
                  <c:v>10.906889635999999</c:v>
                </c:pt>
                <c:pt idx="12">
                  <c:v>9.7252704839999993</c:v>
                </c:pt>
                <c:pt idx="13">
                  <c:v>8.9748462874999984</c:v>
                </c:pt>
                <c:pt idx="14">
                  <c:v>8.1070409239999979</c:v>
                </c:pt>
                <c:pt idx="15">
                  <c:v>7.1136258284999982</c:v>
                </c:pt>
                <c:pt idx="16">
                  <c:v>5.9863724359999981</c:v>
                </c:pt>
                <c:pt idx="17">
                  <c:v>4.7170521814999988</c:v>
                </c:pt>
                <c:pt idx="18">
                  <c:v>3.7883625264999994</c:v>
                </c:pt>
                <c:pt idx="19">
                  <c:v>3.6113506719999968</c:v>
                </c:pt>
                <c:pt idx="20">
                  <c:v>3.2922604554999984</c:v>
                </c:pt>
                <c:pt idx="21">
                  <c:v>2.8617297759999989</c:v>
                </c:pt>
                <c:pt idx="22">
                  <c:v>2.3503965324999978</c:v>
                </c:pt>
                <c:pt idx="23">
                  <c:v>1.7888986239999962</c:v>
                </c:pt>
                <c:pt idx="24">
                  <c:v>1.2078739494999988</c:v>
                </c:pt>
                <c:pt idx="25">
                  <c:v>0.63796040799999698</c:v>
                </c:pt>
                <c:pt idx="26">
                  <c:v>0.10979589849999893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0.15520074399999473</c:v>
                </c:pt>
              </c:numCache>
            </c:numRef>
          </c:val>
        </c:ser>
        <c:ser>
          <c:idx val="7"/>
          <c:order val="7"/>
          <c:tx>
            <c:v>2080</c:v>
          </c:tx>
          <c:marker>
            <c:symbol val="none"/>
          </c:marker>
          <c:cat>
            <c:numRef>
              <c:f>'Albedo Calcs'!$R$4:$R$37</c:f>
              <c:numCache>
                <c:formatCode>General</c:formatCode>
                <c:ptCount val="3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</c:numCache>
            </c:numRef>
          </c:cat>
          <c:val>
            <c:numRef>
              <c:f>'Albedo Calcs'!$AG$4:$AG$37</c:f>
              <c:numCache>
                <c:formatCode>0.000</c:formatCode>
                <c:ptCount val="34"/>
                <c:pt idx="0">
                  <c:v>12.1427229315</c:v>
                </c:pt>
                <c:pt idx="1">
                  <c:v>12.175837436000002</c:v>
                </c:pt>
                <c:pt idx="2">
                  <c:v>12.202246098500002</c:v>
                </c:pt>
                <c:pt idx="3">
                  <c:v>12.212527403999999</c:v>
                </c:pt>
                <c:pt idx="4">
                  <c:v>12.197259837499999</c:v>
                </c:pt>
                <c:pt idx="5">
                  <c:v>12.147021883999999</c:v>
                </c:pt>
                <c:pt idx="6">
                  <c:v>12.0523920285</c:v>
                </c:pt>
                <c:pt idx="7">
                  <c:v>11.903948755999998</c:v>
                </c:pt>
                <c:pt idx="8">
                  <c:v>11.6922705515</c:v>
                </c:pt>
                <c:pt idx="9">
                  <c:v>11.407935899999998</c:v>
                </c:pt>
                <c:pt idx="10">
                  <c:v>11.041523286499999</c:v>
                </c:pt>
                <c:pt idx="11">
                  <c:v>10.583611195999998</c:v>
                </c:pt>
                <c:pt idx="12">
                  <c:v>9.355602524</c:v>
                </c:pt>
                <c:pt idx="13">
                  <c:v>8.5666629124999982</c:v>
                </c:pt>
                <c:pt idx="14">
                  <c:v>7.6485377639999985</c:v>
                </c:pt>
                <c:pt idx="15">
                  <c:v>6.5918055634999986</c:v>
                </c:pt>
                <c:pt idx="16">
                  <c:v>5.3870447959999979</c:v>
                </c:pt>
                <c:pt idx="17">
                  <c:v>4.0248339464999985</c:v>
                </c:pt>
                <c:pt idx="18">
                  <c:v>3.0406254414999987</c:v>
                </c:pt>
                <c:pt idx="19">
                  <c:v>2.8903477919999965</c:v>
                </c:pt>
                <c:pt idx="20">
                  <c:v>2.5817411604999991</c:v>
                </c:pt>
                <c:pt idx="21">
                  <c:v>2.1485215359999987</c:v>
                </c:pt>
                <c:pt idx="22">
                  <c:v>1.6244049074999971</c:v>
                </c:pt>
                <c:pt idx="23">
                  <c:v>1.0431072639999961</c:v>
                </c:pt>
                <c:pt idx="24">
                  <c:v>0.4383445944999993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8"/>
          <c:order val="8"/>
          <c:tx>
            <c:v>2090</c:v>
          </c:tx>
          <c:marker>
            <c:symbol val="none"/>
          </c:marker>
          <c:cat>
            <c:numRef>
              <c:f>'Albedo Calcs'!$R$4:$R$37</c:f>
              <c:numCache>
                <c:formatCode>General</c:formatCode>
                <c:ptCount val="3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</c:numCache>
            </c:numRef>
          </c:cat>
          <c:val>
            <c:numRef>
              <c:f>'Albedo Calcs'!$AH$4:$AH$37</c:f>
              <c:numCache>
                <c:formatCode>0.000</c:formatCode>
                <c:ptCount val="34"/>
                <c:pt idx="0">
                  <c:v>11.742349946499999</c:v>
                </c:pt>
                <c:pt idx="1">
                  <c:v>11.781847396000002</c:v>
                </c:pt>
                <c:pt idx="2">
                  <c:v>11.818342983500001</c:v>
                </c:pt>
                <c:pt idx="3">
                  <c:v>11.841222243999999</c:v>
                </c:pt>
                <c:pt idx="4">
                  <c:v>11.8398707125</c:v>
                </c:pt>
                <c:pt idx="5">
                  <c:v>11.803673923999998</c:v>
                </c:pt>
                <c:pt idx="6">
                  <c:v>11.7220174135</c:v>
                </c:pt>
                <c:pt idx="7">
                  <c:v>11.584286715999999</c:v>
                </c:pt>
                <c:pt idx="8">
                  <c:v>11.379867366499999</c:v>
                </c:pt>
                <c:pt idx="9">
                  <c:v>11.098144899999998</c:v>
                </c:pt>
                <c:pt idx="10">
                  <c:v>10.728504851499999</c:v>
                </c:pt>
                <c:pt idx="11">
                  <c:v>10.260332755999997</c:v>
                </c:pt>
                <c:pt idx="12">
                  <c:v>8.9859345640000008</c:v>
                </c:pt>
                <c:pt idx="13">
                  <c:v>8.1584795374999981</c:v>
                </c:pt>
                <c:pt idx="14">
                  <c:v>7.1900346039999983</c:v>
                </c:pt>
                <c:pt idx="15">
                  <c:v>6.069985298499998</c:v>
                </c:pt>
                <c:pt idx="16">
                  <c:v>4.7877171559999976</c:v>
                </c:pt>
                <c:pt idx="17">
                  <c:v>3.332615711499999</c:v>
                </c:pt>
                <c:pt idx="18">
                  <c:v>2.2928883564999989</c:v>
                </c:pt>
                <c:pt idx="19">
                  <c:v>2.1693449119999961</c:v>
                </c:pt>
                <c:pt idx="20">
                  <c:v>1.871221865499999</c:v>
                </c:pt>
                <c:pt idx="21">
                  <c:v>1.4353132959999986</c:v>
                </c:pt>
                <c:pt idx="22">
                  <c:v>0.89841328249999819</c:v>
                </c:pt>
                <c:pt idx="23">
                  <c:v>0.29731590399999597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9"/>
          <c:order val="9"/>
          <c:tx>
            <c:v>2100</c:v>
          </c:tx>
          <c:marker>
            <c:symbol val="none"/>
          </c:marker>
          <c:cat>
            <c:numRef>
              <c:f>'Albedo Calcs'!$R$4:$R$37</c:f>
              <c:numCache>
                <c:formatCode>General</c:formatCode>
                <c:ptCount val="3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</c:numCache>
            </c:numRef>
          </c:cat>
          <c:val>
            <c:numRef>
              <c:f>'Albedo Calcs'!$AI$4:$AI$37</c:f>
              <c:numCache>
                <c:formatCode>0.000</c:formatCode>
                <c:ptCount val="34"/>
                <c:pt idx="0">
                  <c:v>11.341976961499999</c:v>
                </c:pt>
                <c:pt idx="1">
                  <c:v>11.387857356000001</c:v>
                </c:pt>
                <c:pt idx="2">
                  <c:v>11.4344398685</c:v>
                </c:pt>
                <c:pt idx="3">
                  <c:v>11.469917083999999</c:v>
                </c:pt>
                <c:pt idx="4">
                  <c:v>11.482481587500001</c:v>
                </c:pt>
                <c:pt idx="5">
                  <c:v>11.460325963999999</c:v>
                </c:pt>
                <c:pt idx="6">
                  <c:v>11.3916427985</c:v>
                </c:pt>
                <c:pt idx="7">
                  <c:v>11.264624675999999</c:v>
                </c:pt>
                <c:pt idx="8">
                  <c:v>11.0674641815</c:v>
                </c:pt>
                <c:pt idx="9">
                  <c:v>10.788353899999999</c:v>
                </c:pt>
                <c:pt idx="10">
                  <c:v>10.415486416499999</c:v>
                </c:pt>
                <c:pt idx="11">
                  <c:v>9.9370543159999976</c:v>
                </c:pt>
                <c:pt idx="12">
                  <c:v>8.6162666039999998</c:v>
                </c:pt>
                <c:pt idx="13">
                  <c:v>7.7502961624999989</c:v>
                </c:pt>
                <c:pt idx="14">
                  <c:v>6.731531443999998</c:v>
                </c:pt>
                <c:pt idx="15">
                  <c:v>5.5481650334999983</c:v>
                </c:pt>
                <c:pt idx="16">
                  <c:v>4.1883895159999973</c:v>
                </c:pt>
                <c:pt idx="17">
                  <c:v>2.6403974764999987</c:v>
                </c:pt>
                <c:pt idx="18">
                  <c:v>1.5451512714999982</c:v>
                </c:pt>
                <c:pt idx="19">
                  <c:v>1.4483420319999958</c:v>
                </c:pt>
                <c:pt idx="20">
                  <c:v>1.160702570499998</c:v>
                </c:pt>
                <c:pt idx="21">
                  <c:v>0.72210505599999841</c:v>
                </c:pt>
                <c:pt idx="22">
                  <c:v>0.17242165749999749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marker val="1"/>
        <c:axId val="101250944"/>
        <c:axId val="101252480"/>
      </c:lineChart>
      <c:catAx>
        <c:axId val="101250944"/>
        <c:scaling>
          <c:orientation val="minMax"/>
        </c:scaling>
        <c:axPos val="b"/>
        <c:numFmt formatCode="General" sourceLinked="1"/>
        <c:tickLblPos val="nextTo"/>
        <c:crossAx val="101252480"/>
        <c:crosses val="autoZero"/>
        <c:auto val="1"/>
        <c:lblAlgn val="ctr"/>
        <c:lblOffset val="100"/>
      </c:catAx>
      <c:valAx>
        <c:axId val="101252480"/>
        <c:scaling>
          <c:orientation val="minMax"/>
        </c:scaling>
        <c:axPos val="l"/>
        <c:majorGridlines/>
        <c:numFmt formatCode="0.000" sourceLinked="1"/>
        <c:tickLblPos val="nextTo"/>
        <c:crossAx val="101250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Average 1979-1981</c:v>
          </c:tx>
          <c:marker>
            <c:symbol val="none"/>
          </c:marker>
          <c:val>
            <c:numRef>
              <c:f>'1979-2011'!$E$6:$E$57</c:f>
              <c:numCache>
                <c:formatCode>0.000</c:formatCode>
                <c:ptCount val="52"/>
                <c:pt idx="0">
                  <c:v>14.705666666666666</c:v>
                </c:pt>
                <c:pt idx="1">
                  <c:v>14.991333333333335</c:v>
                </c:pt>
                <c:pt idx="2">
                  <c:v>15.305666666666667</c:v>
                </c:pt>
                <c:pt idx="3">
                  <c:v>15.502000000000001</c:v>
                </c:pt>
                <c:pt idx="4">
                  <c:v>15.704333333333333</c:v>
                </c:pt>
                <c:pt idx="5">
                  <c:v>15.856999999999999</c:v>
                </c:pt>
                <c:pt idx="6">
                  <c:v>16.016333333333332</c:v>
                </c:pt>
                <c:pt idx="7">
                  <c:v>16.107333333333333</c:v>
                </c:pt>
                <c:pt idx="8">
                  <c:v>16.159666666666666</c:v>
                </c:pt>
                <c:pt idx="9">
                  <c:v>16.105999999999998</c:v>
                </c:pt>
                <c:pt idx="10">
                  <c:v>16.024333333333335</c:v>
                </c:pt>
                <c:pt idx="11">
                  <c:v>15.901333333333335</c:v>
                </c:pt>
                <c:pt idx="12">
                  <c:v>15.638666666666666</c:v>
                </c:pt>
                <c:pt idx="13">
                  <c:v>15.542333333333334</c:v>
                </c:pt>
                <c:pt idx="14">
                  <c:v>15.384</c:v>
                </c:pt>
                <c:pt idx="15">
                  <c:v>15.176333333333334</c:v>
                </c:pt>
                <c:pt idx="16">
                  <c:v>14.807666666666668</c:v>
                </c:pt>
                <c:pt idx="17">
                  <c:v>14.364333333333335</c:v>
                </c:pt>
                <c:pt idx="18">
                  <c:v>13.993</c:v>
                </c:pt>
                <c:pt idx="19">
                  <c:v>13.616999999999999</c:v>
                </c:pt>
                <c:pt idx="20">
                  <c:v>13.286000000000001</c:v>
                </c:pt>
                <c:pt idx="21">
                  <c:v>12.925666666666666</c:v>
                </c:pt>
                <c:pt idx="22">
                  <c:v>12.682333333333332</c:v>
                </c:pt>
                <c:pt idx="23">
                  <c:v>12.355666666666666</c:v>
                </c:pt>
                <c:pt idx="24">
                  <c:v>12.014333333333333</c:v>
                </c:pt>
                <c:pt idx="25">
                  <c:v>11.511000000000001</c:v>
                </c:pt>
                <c:pt idx="26">
                  <c:v>10.925000000000002</c:v>
                </c:pt>
                <c:pt idx="27">
                  <c:v>10.363333333333333</c:v>
                </c:pt>
                <c:pt idx="28">
                  <c:v>9.7403333333333322</c:v>
                </c:pt>
                <c:pt idx="29">
                  <c:v>9.1580000000000013</c:v>
                </c:pt>
                <c:pt idx="30">
                  <c:v>8.6</c:v>
                </c:pt>
                <c:pt idx="31">
                  <c:v>8.086666666666666</c:v>
                </c:pt>
                <c:pt idx="32">
                  <c:v>7.7216666666666667</c:v>
                </c:pt>
                <c:pt idx="33">
                  <c:v>7.5096666666666669</c:v>
                </c:pt>
                <c:pt idx="34">
                  <c:v>7.3233333333333333</c:v>
                </c:pt>
                <c:pt idx="35">
                  <c:v>7.1879999999999997</c:v>
                </c:pt>
                <c:pt idx="36">
                  <c:v>7.1769999999999996</c:v>
                </c:pt>
                <c:pt idx="37">
                  <c:v>7.3183333333333342</c:v>
                </c:pt>
                <c:pt idx="38">
                  <c:v>7.6896666666666675</c:v>
                </c:pt>
                <c:pt idx="39">
                  <c:v>8.2270000000000021</c:v>
                </c:pt>
                <c:pt idx="40">
                  <c:v>8.8116666666666656</c:v>
                </c:pt>
                <c:pt idx="41">
                  <c:v>9.2910000000000004</c:v>
                </c:pt>
                <c:pt idx="42">
                  <c:v>9.738666666666667</c:v>
                </c:pt>
                <c:pt idx="43">
                  <c:v>10.266333333333334</c:v>
                </c:pt>
                <c:pt idx="44">
                  <c:v>10.706000000000001</c:v>
                </c:pt>
                <c:pt idx="45">
                  <c:v>11.168666666666667</c:v>
                </c:pt>
                <c:pt idx="46">
                  <c:v>11.723333333333334</c:v>
                </c:pt>
                <c:pt idx="47">
                  <c:v>12.395666666666665</c:v>
                </c:pt>
                <c:pt idx="48">
                  <c:v>13.044666666666666</c:v>
                </c:pt>
                <c:pt idx="49">
                  <c:v>13.544666666666666</c:v>
                </c:pt>
                <c:pt idx="50">
                  <c:v>13.812666666666667</c:v>
                </c:pt>
                <c:pt idx="51">
                  <c:v>14.163333333333334</c:v>
                </c:pt>
              </c:numCache>
            </c:numRef>
          </c:val>
        </c:ser>
        <c:ser>
          <c:idx val="1"/>
          <c:order val="1"/>
          <c:tx>
            <c:v>Avg 2010, 2011, and 2013</c:v>
          </c:tx>
          <c:marker>
            <c:symbol val="none"/>
          </c:marker>
          <c:val>
            <c:numRef>
              <c:f>'1979-2011'!$F$6:$F$57</c:f>
              <c:numCache>
                <c:formatCode>0.000</c:formatCode>
                <c:ptCount val="52"/>
                <c:pt idx="0">
                  <c:v>13.269</c:v>
                </c:pt>
                <c:pt idx="1">
                  <c:v>13.604999999999999</c:v>
                </c:pt>
                <c:pt idx="2">
                  <c:v>13.841666666666667</c:v>
                </c:pt>
                <c:pt idx="3">
                  <c:v>14.078666666666669</c:v>
                </c:pt>
                <c:pt idx="4">
                  <c:v>14.282000000000002</c:v>
                </c:pt>
                <c:pt idx="5">
                  <c:v>14.478</c:v>
                </c:pt>
                <c:pt idx="6">
                  <c:v>14.688333333333333</c:v>
                </c:pt>
                <c:pt idx="7">
                  <c:v>14.774000000000001</c:v>
                </c:pt>
                <c:pt idx="8">
                  <c:v>14.906666666666666</c:v>
                </c:pt>
                <c:pt idx="9">
                  <c:v>14.946666666666667</c:v>
                </c:pt>
                <c:pt idx="10">
                  <c:v>14.932333333333332</c:v>
                </c:pt>
                <c:pt idx="11">
                  <c:v>14.835666666666667</c:v>
                </c:pt>
                <c:pt idx="12">
                  <c:v>14.839333333333334</c:v>
                </c:pt>
                <c:pt idx="13">
                  <c:v>14.633333333333333</c:v>
                </c:pt>
                <c:pt idx="14">
                  <c:v>14.398000000000001</c:v>
                </c:pt>
                <c:pt idx="15">
                  <c:v>14.133000000000001</c:v>
                </c:pt>
                <c:pt idx="16">
                  <c:v>13.781000000000001</c:v>
                </c:pt>
                <c:pt idx="17">
                  <c:v>13.355333333333334</c:v>
                </c:pt>
                <c:pt idx="18">
                  <c:v>13.011000000000001</c:v>
                </c:pt>
                <c:pt idx="19">
                  <c:v>12.633666666666668</c:v>
                </c:pt>
                <c:pt idx="20">
                  <c:v>12.289333333333333</c:v>
                </c:pt>
                <c:pt idx="21">
                  <c:v>11.851666666666667</c:v>
                </c:pt>
                <c:pt idx="22">
                  <c:v>11.350666666666667</c:v>
                </c:pt>
                <c:pt idx="23">
                  <c:v>10.844666666666667</c:v>
                </c:pt>
                <c:pt idx="24">
                  <c:v>10.234333333333332</c:v>
                </c:pt>
                <c:pt idx="25">
                  <c:v>9.4126666666666665</c:v>
                </c:pt>
                <c:pt idx="26">
                  <c:v>8.7156666666666656</c:v>
                </c:pt>
                <c:pt idx="27">
                  <c:v>7.9950000000000001</c:v>
                </c:pt>
                <c:pt idx="28">
                  <c:v>7.3860000000000001</c:v>
                </c:pt>
                <c:pt idx="29">
                  <c:v>6.9229999999999992</c:v>
                </c:pt>
                <c:pt idx="30">
                  <c:v>6.448666666666667</c:v>
                </c:pt>
                <c:pt idx="31">
                  <c:v>5.9906666666666668</c:v>
                </c:pt>
                <c:pt idx="32">
                  <c:v>5.5973333333333342</c:v>
                </c:pt>
                <c:pt idx="33">
                  <c:v>5.2393333333333336</c:v>
                </c:pt>
                <c:pt idx="34">
                  <c:v>4.948666666666667</c:v>
                </c:pt>
                <c:pt idx="35">
                  <c:v>4.7466666666666661</c:v>
                </c:pt>
                <c:pt idx="36">
                  <c:v>4.7666666666666666</c:v>
                </c:pt>
                <c:pt idx="37">
                  <c:v>4.8926666666666661</c:v>
                </c:pt>
                <c:pt idx="38">
                  <c:v>5.3730000000000002</c:v>
                </c:pt>
                <c:pt idx="39">
                  <c:v>5.9899999999999993</c:v>
                </c:pt>
                <c:pt idx="40">
                  <c:v>6.7269999999999994</c:v>
                </c:pt>
                <c:pt idx="41">
                  <c:v>7.4729999999999999</c:v>
                </c:pt>
                <c:pt idx="42">
                  <c:v>8.2799999999999994</c:v>
                </c:pt>
                <c:pt idx="43">
                  <c:v>9.0486666666666675</c:v>
                </c:pt>
                <c:pt idx="44">
                  <c:v>9.4176666666666673</c:v>
                </c:pt>
                <c:pt idx="45">
                  <c:v>9.92</c:v>
                </c:pt>
                <c:pt idx="46">
                  <c:v>10.417</c:v>
                </c:pt>
                <c:pt idx="47">
                  <c:v>11.090000000000002</c:v>
                </c:pt>
                <c:pt idx="48">
                  <c:v>11.691666666666668</c:v>
                </c:pt>
                <c:pt idx="49">
                  <c:v>12.140666666666666</c:v>
                </c:pt>
                <c:pt idx="50">
                  <c:v>12.435</c:v>
                </c:pt>
                <c:pt idx="51">
                  <c:v>12.867666666666665</c:v>
                </c:pt>
              </c:numCache>
            </c:numRef>
          </c:val>
        </c:ser>
        <c:marker val="1"/>
        <c:axId val="101179392"/>
        <c:axId val="101180928"/>
      </c:lineChart>
      <c:catAx>
        <c:axId val="101179392"/>
        <c:scaling>
          <c:orientation val="minMax"/>
        </c:scaling>
        <c:axPos val="b"/>
        <c:tickLblPos val="nextTo"/>
        <c:crossAx val="101180928"/>
        <c:crosses val="autoZero"/>
        <c:auto val="1"/>
        <c:lblAlgn val="ctr"/>
        <c:lblOffset val="100"/>
      </c:catAx>
      <c:valAx>
        <c:axId val="101180928"/>
        <c:scaling>
          <c:orientation val="minMax"/>
        </c:scaling>
        <c:axPos val="l"/>
        <c:majorGridlines/>
        <c:numFmt formatCode="0.000" sourceLinked="1"/>
        <c:tickLblPos val="nextTo"/>
        <c:crossAx val="1011793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ndard"/>
        <c:ser>
          <c:idx val="0"/>
          <c:order val="0"/>
          <c:tx>
            <c:v>Weekly Change</c:v>
          </c:tx>
          <c:marker>
            <c:symbol val="none"/>
          </c:marker>
          <c:val>
            <c:numRef>
              <c:f>'1979-2011'!$G$6:$G$57</c:f>
              <c:numCache>
                <c:formatCode>0.000</c:formatCode>
                <c:ptCount val="52"/>
                <c:pt idx="0">
                  <c:v>1.4366666666666656</c:v>
                </c:pt>
                <c:pt idx="1">
                  <c:v>1.3863333333333365</c:v>
                </c:pt>
                <c:pt idx="2">
                  <c:v>1.4640000000000004</c:v>
                </c:pt>
                <c:pt idx="3">
                  <c:v>1.423333333333332</c:v>
                </c:pt>
                <c:pt idx="4">
                  <c:v>1.4223333333333308</c:v>
                </c:pt>
                <c:pt idx="5">
                  <c:v>1.3789999999999996</c:v>
                </c:pt>
                <c:pt idx="6">
                  <c:v>1.3279999999999994</c:v>
                </c:pt>
                <c:pt idx="7">
                  <c:v>1.3333333333333321</c:v>
                </c:pt>
                <c:pt idx="8">
                  <c:v>1.2530000000000001</c:v>
                </c:pt>
                <c:pt idx="9">
                  <c:v>1.1593333333333309</c:v>
                </c:pt>
                <c:pt idx="10">
                  <c:v>1.0920000000000023</c:v>
                </c:pt>
                <c:pt idx="11">
                  <c:v>1.0656666666666688</c:v>
                </c:pt>
                <c:pt idx="12">
                  <c:v>0.79933333333333145</c:v>
                </c:pt>
                <c:pt idx="13">
                  <c:v>0.9090000000000007</c:v>
                </c:pt>
                <c:pt idx="14">
                  <c:v>0.98599999999999888</c:v>
                </c:pt>
                <c:pt idx="15">
                  <c:v>1.043333333333333</c:v>
                </c:pt>
                <c:pt idx="16">
                  <c:v>1.0266666666666673</c:v>
                </c:pt>
                <c:pt idx="17">
                  <c:v>1.0090000000000003</c:v>
                </c:pt>
                <c:pt idx="18">
                  <c:v>0.98199999999999932</c:v>
                </c:pt>
                <c:pt idx="19">
                  <c:v>0.98333333333333073</c:v>
                </c:pt>
                <c:pt idx="20">
                  <c:v>0.99666666666666792</c:v>
                </c:pt>
                <c:pt idx="21">
                  <c:v>1.0739999999999998</c:v>
                </c:pt>
                <c:pt idx="22">
                  <c:v>1.3316666666666652</c:v>
                </c:pt>
                <c:pt idx="23">
                  <c:v>1.5109999999999992</c:v>
                </c:pt>
                <c:pt idx="24">
                  <c:v>1.7800000000000011</c:v>
                </c:pt>
                <c:pt idx="25">
                  <c:v>2.0983333333333345</c:v>
                </c:pt>
                <c:pt idx="26">
                  <c:v>2.2093333333333369</c:v>
                </c:pt>
                <c:pt idx="27">
                  <c:v>2.3683333333333332</c:v>
                </c:pt>
                <c:pt idx="28">
                  <c:v>2.3543333333333321</c:v>
                </c:pt>
                <c:pt idx="29">
                  <c:v>2.2350000000000021</c:v>
                </c:pt>
                <c:pt idx="30">
                  <c:v>2.1513333333333327</c:v>
                </c:pt>
                <c:pt idx="31">
                  <c:v>2.0959999999999992</c:v>
                </c:pt>
                <c:pt idx="32">
                  <c:v>2.1243333333333325</c:v>
                </c:pt>
                <c:pt idx="33">
                  <c:v>2.2703333333333333</c:v>
                </c:pt>
                <c:pt idx="34">
                  <c:v>2.3746666666666663</c:v>
                </c:pt>
                <c:pt idx="35">
                  <c:v>2.4413333333333336</c:v>
                </c:pt>
                <c:pt idx="36">
                  <c:v>2.410333333333333</c:v>
                </c:pt>
                <c:pt idx="37">
                  <c:v>2.4256666666666682</c:v>
                </c:pt>
                <c:pt idx="38">
                  <c:v>2.3166666666666673</c:v>
                </c:pt>
                <c:pt idx="39">
                  <c:v>2.2370000000000028</c:v>
                </c:pt>
                <c:pt idx="40">
                  <c:v>2.0846666666666662</c:v>
                </c:pt>
                <c:pt idx="41">
                  <c:v>1.8180000000000005</c:v>
                </c:pt>
                <c:pt idx="42">
                  <c:v>1.4586666666666677</c:v>
                </c:pt>
                <c:pt idx="43">
                  <c:v>1.2176666666666662</c:v>
                </c:pt>
                <c:pt idx="44">
                  <c:v>1.288333333333334</c:v>
                </c:pt>
                <c:pt idx="45">
                  <c:v>1.2486666666666668</c:v>
                </c:pt>
                <c:pt idx="46">
                  <c:v>1.3063333333333347</c:v>
                </c:pt>
                <c:pt idx="47">
                  <c:v>1.3056666666666636</c:v>
                </c:pt>
                <c:pt idx="48">
                  <c:v>1.352999999999998</c:v>
                </c:pt>
                <c:pt idx="49">
                  <c:v>1.4039999999999999</c:v>
                </c:pt>
                <c:pt idx="50">
                  <c:v>1.3776666666666664</c:v>
                </c:pt>
                <c:pt idx="51">
                  <c:v>1.2956666666666692</c:v>
                </c:pt>
              </c:numCache>
            </c:numRef>
          </c:val>
        </c:ser>
        <c:marker val="1"/>
        <c:axId val="101339904"/>
        <c:axId val="101341440"/>
      </c:lineChart>
      <c:catAx>
        <c:axId val="101339904"/>
        <c:scaling>
          <c:orientation val="minMax"/>
        </c:scaling>
        <c:axPos val="b"/>
        <c:tickLblPos val="nextTo"/>
        <c:crossAx val="101341440"/>
        <c:crosses val="autoZero"/>
        <c:auto val="1"/>
        <c:lblAlgn val="ctr"/>
        <c:lblOffset val="100"/>
      </c:catAx>
      <c:valAx>
        <c:axId val="101341440"/>
        <c:scaling>
          <c:orientation val="minMax"/>
        </c:scaling>
        <c:axPos val="l"/>
        <c:majorGridlines/>
        <c:numFmt formatCode="0.000" sourceLinked="1"/>
        <c:tickLblPos val="nextTo"/>
        <c:crossAx val="1013399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Week 10</c:v>
          </c:tx>
          <c:marker>
            <c:symbol val="none"/>
          </c:marker>
          <c:cat>
            <c:strRef>
              <c:f>'Weekly Avg'!$D$6:$AM$6</c:f>
              <c:strCach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strCache>
            </c:strRef>
          </c:cat>
          <c:val>
            <c:numRef>
              <c:f>'Weekly Avg'!$D$64:$AM$64</c:f>
              <c:numCache>
                <c:formatCode>0.0</c:formatCode>
                <c:ptCount val="36"/>
                <c:pt idx="0">
                  <c:v>16.548999999999999</c:v>
                </c:pt>
                <c:pt idx="1">
                  <c:v>16.263000000000002</c:v>
                </c:pt>
                <c:pt idx="2">
                  <c:v>15.667</c:v>
                </c:pt>
                <c:pt idx="3">
                  <c:v>16.297000000000001</c:v>
                </c:pt>
                <c:pt idx="4">
                  <c:v>16.021999999999998</c:v>
                </c:pt>
                <c:pt idx="5">
                  <c:v>15.500999999999999</c:v>
                </c:pt>
                <c:pt idx="6">
                  <c:v>15.715999999999999</c:v>
                </c:pt>
                <c:pt idx="7">
                  <c:v>16.026</c:v>
                </c:pt>
                <c:pt idx="8">
                  <c:v>15.911</c:v>
                </c:pt>
                <c:pt idx="9">
                  <c:v>16.14</c:v>
                </c:pt>
                <c:pt idx="10">
                  <c:v>15.667</c:v>
                </c:pt>
                <c:pt idx="11">
                  <c:v>16.035</c:v>
                </c:pt>
                <c:pt idx="12">
                  <c:v>15.42</c:v>
                </c:pt>
                <c:pt idx="13">
                  <c:v>15.435</c:v>
                </c:pt>
                <c:pt idx="14">
                  <c:v>15.832000000000001</c:v>
                </c:pt>
                <c:pt idx="15">
                  <c:v>15.702</c:v>
                </c:pt>
                <c:pt idx="16">
                  <c:v>15.316000000000001</c:v>
                </c:pt>
                <c:pt idx="17">
                  <c:v>15.254</c:v>
                </c:pt>
                <c:pt idx="18">
                  <c:v>15.433999999999999</c:v>
                </c:pt>
                <c:pt idx="19">
                  <c:v>15.738</c:v>
                </c:pt>
                <c:pt idx="20">
                  <c:v>15.224</c:v>
                </c:pt>
                <c:pt idx="21">
                  <c:v>15.430999999999999</c:v>
                </c:pt>
                <c:pt idx="22">
                  <c:v>15.638</c:v>
                </c:pt>
                <c:pt idx="23">
                  <c:v>15.413</c:v>
                </c:pt>
                <c:pt idx="24">
                  <c:v>15.522</c:v>
                </c:pt>
                <c:pt idx="25">
                  <c:v>15.083</c:v>
                </c:pt>
                <c:pt idx="26">
                  <c:v>14.885</c:v>
                </c:pt>
                <c:pt idx="27">
                  <c:v>14.491</c:v>
                </c:pt>
                <c:pt idx="28">
                  <c:v>14.68</c:v>
                </c:pt>
                <c:pt idx="29">
                  <c:v>15.223000000000001</c:v>
                </c:pt>
                <c:pt idx="30">
                  <c:v>15.131</c:v>
                </c:pt>
                <c:pt idx="31">
                  <c:v>15.103</c:v>
                </c:pt>
                <c:pt idx="32">
                  <c:v>14.576000000000001</c:v>
                </c:pt>
                <c:pt idx="33">
                  <c:v>15.189</c:v>
                </c:pt>
                <c:pt idx="34">
                  <c:v>15.041</c:v>
                </c:pt>
                <c:pt idx="35">
                  <c:v>14.726000000000001</c:v>
                </c:pt>
              </c:numCache>
            </c:numRef>
          </c:val>
        </c:ser>
        <c:ser>
          <c:idx val="1"/>
          <c:order val="1"/>
          <c:tx>
            <c:v>13</c:v>
          </c:tx>
          <c:marker>
            <c:symbol val="none"/>
          </c:marker>
          <c:cat>
            <c:strRef>
              <c:f>'Weekly Avg'!$D$6:$AM$6</c:f>
              <c:strCach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strCache>
            </c:strRef>
          </c:cat>
          <c:val>
            <c:numRef>
              <c:f>'Weekly Avg'!$D$65:$AM$65</c:f>
              <c:numCache>
                <c:formatCode>0.0</c:formatCode>
                <c:ptCount val="36"/>
                <c:pt idx="0">
                  <c:v>16.181000000000001</c:v>
                </c:pt>
                <c:pt idx="1">
                  <c:v>15.96</c:v>
                </c:pt>
                <c:pt idx="2">
                  <c:v>15.563000000000001</c:v>
                </c:pt>
                <c:pt idx="3">
                  <c:v>15.904</c:v>
                </c:pt>
                <c:pt idx="4">
                  <c:v>15.978999999999999</c:v>
                </c:pt>
                <c:pt idx="5">
                  <c:v>15.548999999999999</c:v>
                </c:pt>
                <c:pt idx="6">
                  <c:v>16.030999999999999</c:v>
                </c:pt>
                <c:pt idx="7">
                  <c:v>15.694000000000001</c:v>
                </c:pt>
                <c:pt idx="8">
                  <c:v>15.755000000000001</c:v>
                </c:pt>
                <c:pt idx="9">
                  <c:v>15.760999999999999</c:v>
                </c:pt>
                <c:pt idx="10">
                  <c:v>15.305999999999999</c:v>
                </c:pt>
                <c:pt idx="11">
                  <c:v>15.625</c:v>
                </c:pt>
                <c:pt idx="12">
                  <c:v>15.308</c:v>
                </c:pt>
                <c:pt idx="13">
                  <c:v>15.548999999999999</c:v>
                </c:pt>
                <c:pt idx="14">
                  <c:v>15.731999999999999</c:v>
                </c:pt>
                <c:pt idx="15">
                  <c:v>15.510999999999999</c:v>
                </c:pt>
                <c:pt idx="16">
                  <c:v>15.255000000000001</c:v>
                </c:pt>
                <c:pt idx="17">
                  <c:v>14.976000000000001</c:v>
                </c:pt>
                <c:pt idx="18">
                  <c:v>15.51</c:v>
                </c:pt>
                <c:pt idx="19">
                  <c:v>15.398999999999999</c:v>
                </c:pt>
                <c:pt idx="20">
                  <c:v>15.532</c:v>
                </c:pt>
                <c:pt idx="21">
                  <c:v>15.061999999999999</c:v>
                </c:pt>
                <c:pt idx="22">
                  <c:v>15.391</c:v>
                </c:pt>
                <c:pt idx="23">
                  <c:v>15.185</c:v>
                </c:pt>
                <c:pt idx="24">
                  <c:v>15.568</c:v>
                </c:pt>
                <c:pt idx="25">
                  <c:v>14.932</c:v>
                </c:pt>
                <c:pt idx="26">
                  <c:v>14.423</c:v>
                </c:pt>
                <c:pt idx="27">
                  <c:v>14.247999999999999</c:v>
                </c:pt>
                <c:pt idx="28">
                  <c:v>14.391999999999999</c:v>
                </c:pt>
                <c:pt idx="29">
                  <c:v>15.14</c:v>
                </c:pt>
                <c:pt idx="30">
                  <c:v>15.002000000000001</c:v>
                </c:pt>
                <c:pt idx="31">
                  <c:v>15.125</c:v>
                </c:pt>
                <c:pt idx="32">
                  <c:v>14.462</c:v>
                </c:pt>
                <c:pt idx="33">
                  <c:v>15.167</c:v>
                </c:pt>
                <c:pt idx="34">
                  <c:v>14.92</c:v>
                </c:pt>
                <c:pt idx="35">
                  <c:v>14.708</c:v>
                </c:pt>
              </c:numCache>
            </c:numRef>
          </c:val>
        </c:ser>
        <c:ser>
          <c:idx val="2"/>
          <c:order val="2"/>
          <c:tx>
            <c:v>16</c:v>
          </c:tx>
          <c:marker>
            <c:symbol val="none"/>
          </c:marker>
          <c:cat>
            <c:strRef>
              <c:f>'Weekly Avg'!$D$6:$AM$6</c:f>
              <c:strCach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strCache>
            </c:strRef>
          </c:cat>
          <c:val>
            <c:numRef>
              <c:f>'Weekly Avg'!$D$66:$AM$66</c:f>
              <c:numCache>
                <c:formatCode>0.0</c:formatCode>
                <c:ptCount val="36"/>
                <c:pt idx="0">
                  <c:v>15.522</c:v>
                </c:pt>
                <c:pt idx="1">
                  <c:v>15.558</c:v>
                </c:pt>
                <c:pt idx="2">
                  <c:v>15.071999999999999</c:v>
                </c:pt>
                <c:pt idx="3">
                  <c:v>15.536</c:v>
                </c:pt>
                <c:pt idx="4">
                  <c:v>15.196</c:v>
                </c:pt>
                <c:pt idx="5">
                  <c:v>15.124000000000001</c:v>
                </c:pt>
                <c:pt idx="6">
                  <c:v>15.478</c:v>
                </c:pt>
                <c:pt idx="7">
                  <c:v>15.048</c:v>
                </c:pt>
                <c:pt idx="8">
                  <c:v>15.372</c:v>
                </c:pt>
                <c:pt idx="9">
                  <c:v>15.201000000000001</c:v>
                </c:pt>
                <c:pt idx="10">
                  <c:v>14.342000000000001</c:v>
                </c:pt>
                <c:pt idx="11">
                  <c:v>14.565</c:v>
                </c:pt>
                <c:pt idx="12">
                  <c:v>14.847</c:v>
                </c:pt>
                <c:pt idx="13">
                  <c:v>14.7</c:v>
                </c:pt>
                <c:pt idx="14">
                  <c:v>15.205</c:v>
                </c:pt>
                <c:pt idx="15">
                  <c:v>14.894</c:v>
                </c:pt>
                <c:pt idx="16">
                  <c:v>14.439</c:v>
                </c:pt>
                <c:pt idx="17">
                  <c:v>14.233000000000001</c:v>
                </c:pt>
                <c:pt idx="18">
                  <c:v>14.473000000000001</c:v>
                </c:pt>
                <c:pt idx="19">
                  <c:v>14.894</c:v>
                </c:pt>
                <c:pt idx="20">
                  <c:v>15.241</c:v>
                </c:pt>
                <c:pt idx="21">
                  <c:v>14.516</c:v>
                </c:pt>
                <c:pt idx="22">
                  <c:v>14.92</c:v>
                </c:pt>
                <c:pt idx="23">
                  <c:v>14.345000000000001</c:v>
                </c:pt>
                <c:pt idx="24">
                  <c:v>14.538</c:v>
                </c:pt>
                <c:pt idx="25">
                  <c:v>13.9</c:v>
                </c:pt>
                <c:pt idx="26">
                  <c:v>14.079000000000001</c:v>
                </c:pt>
                <c:pt idx="27">
                  <c:v>13.952</c:v>
                </c:pt>
                <c:pt idx="28">
                  <c:v>13.802</c:v>
                </c:pt>
                <c:pt idx="29">
                  <c:v>14.465999999999999</c:v>
                </c:pt>
                <c:pt idx="30">
                  <c:v>14.522</c:v>
                </c:pt>
                <c:pt idx="31">
                  <c:v>14.638</c:v>
                </c:pt>
                <c:pt idx="32">
                  <c:v>14.194000000000001</c:v>
                </c:pt>
                <c:pt idx="33">
                  <c:v>14.682</c:v>
                </c:pt>
                <c:pt idx="34">
                  <c:v>14.362</c:v>
                </c:pt>
                <c:pt idx="35">
                  <c:v>14.073</c:v>
                </c:pt>
              </c:numCache>
            </c:numRef>
          </c:val>
        </c:ser>
        <c:ser>
          <c:idx val="3"/>
          <c:order val="3"/>
          <c:tx>
            <c:v>19</c:v>
          </c:tx>
          <c:marker>
            <c:symbol val="none"/>
          </c:marker>
          <c:cat>
            <c:strRef>
              <c:f>'Weekly Avg'!$D$6:$AM$6</c:f>
              <c:strCach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strCache>
            </c:strRef>
          </c:cat>
          <c:val>
            <c:numRef>
              <c:f>'Weekly Avg'!$D$67:$AM$67</c:f>
              <c:numCache>
                <c:formatCode>0.0</c:formatCode>
                <c:ptCount val="36"/>
                <c:pt idx="0">
                  <c:v>14.419</c:v>
                </c:pt>
                <c:pt idx="1">
                  <c:v>14.502000000000001</c:v>
                </c:pt>
                <c:pt idx="2">
                  <c:v>14.172000000000001</c:v>
                </c:pt>
                <c:pt idx="3">
                  <c:v>14.507999999999999</c:v>
                </c:pt>
                <c:pt idx="4">
                  <c:v>13.843999999999999</c:v>
                </c:pt>
                <c:pt idx="5">
                  <c:v>13.975</c:v>
                </c:pt>
                <c:pt idx="6">
                  <c:v>14.532999999999999</c:v>
                </c:pt>
                <c:pt idx="7">
                  <c:v>13.865</c:v>
                </c:pt>
                <c:pt idx="8">
                  <c:v>14.117000000000001</c:v>
                </c:pt>
                <c:pt idx="9">
                  <c:v>14.170999999999999</c:v>
                </c:pt>
                <c:pt idx="10">
                  <c:v>13.266</c:v>
                </c:pt>
                <c:pt idx="11">
                  <c:v>13.573</c:v>
                </c:pt>
                <c:pt idx="12">
                  <c:v>13.832000000000001</c:v>
                </c:pt>
                <c:pt idx="13">
                  <c:v>13.587</c:v>
                </c:pt>
                <c:pt idx="14">
                  <c:v>13.920999999999999</c:v>
                </c:pt>
                <c:pt idx="15">
                  <c:v>14.05</c:v>
                </c:pt>
                <c:pt idx="16">
                  <c:v>13.423999999999999</c:v>
                </c:pt>
                <c:pt idx="17">
                  <c:v>13.451000000000001</c:v>
                </c:pt>
                <c:pt idx="18">
                  <c:v>13.715999999999999</c:v>
                </c:pt>
                <c:pt idx="19">
                  <c:v>14.090999999999999</c:v>
                </c:pt>
                <c:pt idx="20">
                  <c:v>14.205</c:v>
                </c:pt>
                <c:pt idx="21">
                  <c:v>13.717000000000001</c:v>
                </c:pt>
                <c:pt idx="22">
                  <c:v>14.081</c:v>
                </c:pt>
                <c:pt idx="23">
                  <c:v>13.374000000000001</c:v>
                </c:pt>
                <c:pt idx="24">
                  <c:v>13.363</c:v>
                </c:pt>
                <c:pt idx="25">
                  <c:v>13.005000000000001</c:v>
                </c:pt>
                <c:pt idx="26">
                  <c:v>13.263999999999999</c:v>
                </c:pt>
                <c:pt idx="27">
                  <c:v>12.819000000000001</c:v>
                </c:pt>
                <c:pt idx="28">
                  <c:v>13.180999999999999</c:v>
                </c:pt>
                <c:pt idx="29">
                  <c:v>13.545999999999999</c:v>
                </c:pt>
                <c:pt idx="30">
                  <c:v>13.75</c:v>
                </c:pt>
                <c:pt idx="31">
                  <c:v>13.522</c:v>
                </c:pt>
                <c:pt idx="32">
                  <c:v>13.182</c:v>
                </c:pt>
                <c:pt idx="33">
                  <c:v>13.484</c:v>
                </c:pt>
                <c:pt idx="34">
                  <c:v>13.362</c:v>
                </c:pt>
                <c:pt idx="35">
                  <c:v>13.074</c:v>
                </c:pt>
              </c:numCache>
            </c:numRef>
          </c:val>
        </c:ser>
        <c:ser>
          <c:idx val="4"/>
          <c:order val="4"/>
          <c:tx>
            <c:v>22</c:v>
          </c:tx>
          <c:marker>
            <c:symbol val="none"/>
          </c:marker>
          <c:cat>
            <c:strRef>
              <c:f>'Weekly Avg'!$D$6:$AM$6</c:f>
              <c:strCach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strCache>
            </c:strRef>
          </c:cat>
          <c:val>
            <c:numRef>
              <c:f>'Weekly Avg'!$D$68:$AM$68</c:f>
              <c:numCache>
                <c:formatCode>0.0</c:formatCode>
                <c:ptCount val="36"/>
                <c:pt idx="0">
                  <c:v>13.339</c:v>
                </c:pt>
                <c:pt idx="1">
                  <c:v>13.185</c:v>
                </c:pt>
                <c:pt idx="2">
                  <c:v>13.334</c:v>
                </c:pt>
                <c:pt idx="3">
                  <c:v>13.454000000000001</c:v>
                </c:pt>
                <c:pt idx="4">
                  <c:v>13.131</c:v>
                </c:pt>
                <c:pt idx="5">
                  <c:v>13.23</c:v>
                </c:pt>
                <c:pt idx="6">
                  <c:v>13.567</c:v>
                </c:pt>
                <c:pt idx="7">
                  <c:v>12.875999999999999</c:v>
                </c:pt>
                <c:pt idx="8">
                  <c:v>13.367000000000001</c:v>
                </c:pt>
                <c:pt idx="9">
                  <c:v>13.015000000000001</c:v>
                </c:pt>
                <c:pt idx="10">
                  <c:v>12.833</c:v>
                </c:pt>
                <c:pt idx="11">
                  <c:v>12.827</c:v>
                </c:pt>
                <c:pt idx="12">
                  <c:v>13.071</c:v>
                </c:pt>
                <c:pt idx="13">
                  <c:v>12.944000000000001</c:v>
                </c:pt>
                <c:pt idx="14">
                  <c:v>12.779</c:v>
                </c:pt>
                <c:pt idx="15">
                  <c:v>13.103</c:v>
                </c:pt>
                <c:pt idx="16">
                  <c:v>12.303000000000001</c:v>
                </c:pt>
                <c:pt idx="17">
                  <c:v>12.824</c:v>
                </c:pt>
                <c:pt idx="18">
                  <c:v>12.664999999999999</c:v>
                </c:pt>
                <c:pt idx="19">
                  <c:v>13.015000000000001</c:v>
                </c:pt>
                <c:pt idx="20">
                  <c:v>13.28</c:v>
                </c:pt>
                <c:pt idx="21">
                  <c:v>12.715999999999999</c:v>
                </c:pt>
                <c:pt idx="22">
                  <c:v>12.86</c:v>
                </c:pt>
                <c:pt idx="23">
                  <c:v>12.499000000000001</c:v>
                </c:pt>
                <c:pt idx="24">
                  <c:v>12.656000000000001</c:v>
                </c:pt>
                <c:pt idx="25">
                  <c:v>12.233000000000001</c:v>
                </c:pt>
                <c:pt idx="26">
                  <c:v>12.416</c:v>
                </c:pt>
                <c:pt idx="27">
                  <c:v>12.097</c:v>
                </c:pt>
                <c:pt idx="28">
                  <c:v>12.336</c:v>
                </c:pt>
                <c:pt idx="29">
                  <c:v>12.462</c:v>
                </c:pt>
                <c:pt idx="30">
                  <c:v>12.558</c:v>
                </c:pt>
                <c:pt idx="31">
                  <c:v>12.157</c:v>
                </c:pt>
                <c:pt idx="32">
                  <c:v>12.128</c:v>
                </c:pt>
                <c:pt idx="33">
                  <c:v>12.542</c:v>
                </c:pt>
                <c:pt idx="34">
                  <c:v>12.583</c:v>
                </c:pt>
                <c:pt idx="35">
                  <c:v>12.292999999999999</c:v>
                </c:pt>
              </c:numCache>
            </c:numRef>
          </c:val>
        </c:ser>
        <c:ser>
          <c:idx val="5"/>
          <c:order val="5"/>
          <c:tx>
            <c:v>25</c:v>
          </c:tx>
          <c:marker>
            <c:symbol val="none"/>
          </c:marker>
          <c:cat>
            <c:strRef>
              <c:f>'Weekly Avg'!$D$6:$AM$6</c:f>
              <c:strCach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strCache>
            </c:strRef>
          </c:cat>
          <c:val>
            <c:numRef>
              <c:f>'Weekly Avg'!$D$69:$AM$69</c:f>
              <c:numCache>
                <c:formatCode>0.0</c:formatCode>
                <c:ptCount val="36"/>
                <c:pt idx="0">
                  <c:v>12.497</c:v>
                </c:pt>
                <c:pt idx="1">
                  <c:v>12.183</c:v>
                </c:pt>
                <c:pt idx="2">
                  <c:v>12.387</c:v>
                </c:pt>
                <c:pt idx="3">
                  <c:v>12.471</c:v>
                </c:pt>
                <c:pt idx="4">
                  <c:v>12.221</c:v>
                </c:pt>
                <c:pt idx="5">
                  <c:v>12.172000000000001</c:v>
                </c:pt>
                <c:pt idx="6">
                  <c:v>12.066000000000001</c:v>
                </c:pt>
                <c:pt idx="7">
                  <c:v>11.952</c:v>
                </c:pt>
                <c:pt idx="8">
                  <c:v>12.446</c:v>
                </c:pt>
                <c:pt idx="9">
                  <c:v>11.964</c:v>
                </c:pt>
                <c:pt idx="10">
                  <c:v>12.247999999999999</c:v>
                </c:pt>
                <c:pt idx="11">
                  <c:v>11.589</c:v>
                </c:pt>
                <c:pt idx="12">
                  <c:v>12.034000000000001</c:v>
                </c:pt>
                <c:pt idx="13">
                  <c:v>12.144</c:v>
                </c:pt>
                <c:pt idx="14">
                  <c:v>11.821</c:v>
                </c:pt>
                <c:pt idx="15">
                  <c:v>11.94</c:v>
                </c:pt>
                <c:pt idx="16">
                  <c:v>11.43</c:v>
                </c:pt>
                <c:pt idx="17">
                  <c:v>12.103999999999999</c:v>
                </c:pt>
                <c:pt idx="18">
                  <c:v>11.728999999999999</c:v>
                </c:pt>
                <c:pt idx="19">
                  <c:v>11.666</c:v>
                </c:pt>
                <c:pt idx="20">
                  <c:v>11.739000000000001</c:v>
                </c:pt>
                <c:pt idx="21">
                  <c:v>11.688000000000001</c:v>
                </c:pt>
                <c:pt idx="22">
                  <c:v>11.35</c:v>
                </c:pt>
                <c:pt idx="23">
                  <c:v>11.536</c:v>
                </c:pt>
                <c:pt idx="24">
                  <c:v>11.535</c:v>
                </c:pt>
                <c:pt idx="25">
                  <c:v>11.491</c:v>
                </c:pt>
                <c:pt idx="26">
                  <c:v>11.151999999999999</c:v>
                </c:pt>
                <c:pt idx="27">
                  <c:v>10.888</c:v>
                </c:pt>
                <c:pt idx="28">
                  <c:v>11.236000000000001</c:v>
                </c:pt>
                <c:pt idx="29">
                  <c:v>11.209</c:v>
                </c:pt>
                <c:pt idx="30">
                  <c:v>11.337999999999999</c:v>
                </c:pt>
                <c:pt idx="31">
                  <c:v>10.534000000000001</c:v>
                </c:pt>
                <c:pt idx="32">
                  <c:v>10.631</c:v>
                </c:pt>
                <c:pt idx="33">
                  <c:v>10.5</c:v>
                </c:pt>
                <c:pt idx="34">
                  <c:v>11.369</c:v>
                </c:pt>
                <c:pt idx="35">
                  <c:v>11.042999999999999</c:v>
                </c:pt>
              </c:numCache>
            </c:numRef>
          </c:val>
        </c:ser>
        <c:ser>
          <c:idx val="6"/>
          <c:order val="6"/>
          <c:tx>
            <c:v>28</c:v>
          </c:tx>
          <c:marker>
            <c:symbol val="none"/>
          </c:marker>
          <c:cat>
            <c:strRef>
              <c:f>'Weekly Avg'!$D$6:$AM$6</c:f>
              <c:strCach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strCache>
            </c:strRef>
          </c:cat>
          <c:val>
            <c:numRef>
              <c:f>'Weekly Avg'!$D$70:$AM$70</c:f>
              <c:numCache>
                <c:formatCode>0.0</c:formatCode>
                <c:ptCount val="36"/>
                <c:pt idx="0">
                  <c:v>10.904</c:v>
                </c:pt>
                <c:pt idx="1">
                  <c:v>10.842000000000001</c:v>
                </c:pt>
                <c:pt idx="2">
                  <c:v>11.029</c:v>
                </c:pt>
                <c:pt idx="3">
                  <c:v>11.093</c:v>
                </c:pt>
                <c:pt idx="4">
                  <c:v>11.206</c:v>
                </c:pt>
                <c:pt idx="5">
                  <c:v>10.744</c:v>
                </c:pt>
                <c:pt idx="6">
                  <c:v>10.55</c:v>
                </c:pt>
                <c:pt idx="7">
                  <c:v>10.875</c:v>
                </c:pt>
                <c:pt idx="8">
                  <c:v>10.975</c:v>
                </c:pt>
                <c:pt idx="9">
                  <c:v>10.505000000000001</c:v>
                </c:pt>
                <c:pt idx="10">
                  <c:v>10.864000000000001</c:v>
                </c:pt>
                <c:pt idx="11">
                  <c:v>10.093999999999999</c:v>
                </c:pt>
                <c:pt idx="12">
                  <c:v>10.228999999999999</c:v>
                </c:pt>
                <c:pt idx="13">
                  <c:v>11.044</c:v>
                </c:pt>
                <c:pt idx="14">
                  <c:v>10.129</c:v>
                </c:pt>
                <c:pt idx="15">
                  <c:v>10.669</c:v>
                </c:pt>
                <c:pt idx="16">
                  <c:v>9.7319999999999993</c:v>
                </c:pt>
                <c:pt idx="17">
                  <c:v>10.938000000000001</c:v>
                </c:pt>
                <c:pt idx="18">
                  <c:v>10.115</c:v>
                </c:pt>
                <c:pt idx="19">
                  <c:v>9.9659999999999993</c:v>
                </c:pt>
                <c:pt idx="20">
                  <c:v>9.9339999999999993</c:v>
                </c:pt>
                <c:pt idx="21">
                  <c:v>10.329000000000001</c:v>
                </c:pt>
                <c:pt idx="22">
                  <c:v>9.59</c:v>
                </c:pt>
                <c:pt idx="23">
                  <c:v>10.118</c:v>
                </c:pt>
                <c:pt idx="24">
                  <c:v>9.9550000000000001</c:v>
                </c:pt>
                <c:pt idx="25">
                  <c:v>10.18</c:v>
                </c:pt>
                <c:pt idx="26">
                  <c:v>9.3659999999999997</c:v>
                </c:pt>
                <c:pt idx="27">
                  <c:v>8.9930000000000003</c:v>
                </c:pt>
                <c:pt idx="28">
                  <c:v>8.7370000000000001</c:v>
                </c:pt>
                <c:pt idx="29">
                  <c:v>9.5259999999999998</c:v>
                </c:pt>
                <c:pt idx="30">
                  <c:v>9.2899999999999991</c:v>
                </c:pt>
                <c:pt idx="31">
                  <c:v>8.7129999999999992</c:v>
                </c:pt>
                <c:pt idx="32">
                  <c:v>8.5289999999999999</c:v>
                </c:pt>
                <c:pt idx="33">
                  <c:v>8.468</c:v>
                </c:pt>
                <c:pt idx="34">
                  <c:v>8.9049999999999994</c:v>
                </c:pt>
                <c:pt idx="35">
                  <c:v>8.7189999999999994</c:v>
                </c:pt>
              </c:numCache>
            </c:numRef>
          </c:val>
        </c:ser>
        <c:ser>
          <c:idx val="7"/>
          <c:order val="7"/>
          <c:tx>
            <c:v>31</c:v>
          </c:tx>
          <c:marker>
            <c:symbol val="none"/>
          </c:marker>
          <c:cat>
            <c:strRef>
              <c:f>'Weekly Avg'!$D$6:$AM$6</c:f>
              <c:strCach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strCache>
            </c:strRef>
          </c:cat>
          <c:val>
            <c:numRef>
              <c:f>'Weekly Avg'!$D$71:$AM$71</c:f>
              <c:numCache>
                <c:formatCode>0.0</c:formatCode>
                <c:ptCount val="36"/>
                <c:pt idx="0">
                  <c:v>9.3640000000000008</c:v>
                </c:pt>
                <c:pt idx="1">
                  <c:v>9.1140000000000008</c:v>
                </c:pt>
                <c:pt idx="2">
                  <c:v>8.9960000000000004</c:v>
                </c:pt>
                <c:pt idx="3">
                  <c:v>9.2270000000000003</c:v>
                </c:pt>
                <c:pt idx="4">
                  <c:v>9.452</c:v>
                </c:pt>
                <c:pt idx="5">
                  <c:v>9.0299999999999994</c:v>
                </c:pt>
                <c:pt idx="6">
                  <c:v>8.4589999999999996</c:v>
                </c:pt>
                <c:pt idx="7">
                  <c:v>9.0280000000000005</c:v>
                </c:pt>
                <c:pt idx="8">
                  <c:v>9.1630000000000003</c:v>
                </c:pt>
                <c:pt idx="9">
                  <c:v>8.9139999999999997</c:v>
                </c:pt>
                <c:pt idx="10">
                  <c:v>9.0050000000000008</c:v>
                </c:pt>
                <c:pt idx="11">
                  <c:v>7.915</c:v>
                </c:pt>
                <c:pt idx="12">
                  <c:v>8.3000000000000007</c:v>
                </c:pt>
                <c:pt idx="13">
                  <c:v>9.2789999999999999</c:v>
                </c:pt>
                <c:pt idx="14">
                  <c:v>8.5139999999999993</c:v>
                </c:pt>
                <c:pt idx="15">
                  <c:v>8.8160000000000007</c:v>
                </c:pt>
                <c:pt idx="16">
                  <c:v>7.819</c:v>
                </c:pt>
                <c:pt idx="17">
                  <c:v>9.1820000000000004</c:v>
                </c:pt>
                <c:pt idx="18">
                  <c:v>8.33</c:v>
                </c:pt>
                <c:pt idx="19">
                  <c:v>8.548</c:v>
                </c:pt>
                <c:pt idx="20">
                  <c:v>8.6270000000000007</c:v>
                </c:pt>
                <c:pt idx="21">
                  <c:v>8.4710000000000001</c:v>
                </c:pt>
                <c:pt idx="22">
                  <c:v>8.2210000000000001</c:v>
                </c:pt>
                <c:pt idx="23">
                  <c:v>7.9420000000000002</c:v>
                </c:pt>
                <c:pt idx="24">
                  <c:v>8.11</c:v>
                </c:pt>
                <c:pt idx="25">
                  <c:v>8.4570000000000007</c:v>
                </c:pt>
                <c:pt idx="26">
                  <c:v>7.39</c:v>
                </c:pt>
                <c:pt idx="27">
                  <c:v>7.5270000000000001</c:v>
                </c:pt>
                <c:pt idx="28">
                  <c:v>6.6920000000000002</c:v>
                </c:pt>
                <c:pt idx="29">
                  <c:v>7.5540000000000003</c:v>
                </c:pt>
                <c:pt idx="30">
                  <c:v>7.1070000000000002</c:v>
                </c:pt>
                <c:pt idx="31">
                  <c:v>7.0060000000000002</c:v>
                </c:pt>
                <c:pt idx="32">
                  <c:v>6.7149999999999999</c:v>
                </c:pt>
                <c:pt idx="33">
                  <c:v>6.609</c:v>
                </c:pt>
                <c:pt idx="34">
                  <c:v>7.048</c:v>
                </c:pt>
                <c:pt idx="35">
                  <c:v>7.1790000000000003</c:v>
                </c:pt>
              </c:numCache>
            </c:numRef>
          </c:val>
        </c:ser>
        <c:ser>
          <c:idx val="8"/>
          <c:order val="8"/>
          <c:tx>
            <c:v>34</c:v>
          </c:tx>
          <c:marker>
            <c:symbol val="none"/>
          </c:marker>
          <c:cat>
            <c:strRef>
              <c:f>'Weekly Avg'!$D$6:$AM$6</c:f>
              <c:strCach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strCache>
            </c:strRef>
          </c:cat>
          <c:val>
            <c:numRef>
              <c:f>'Weekly Avg'!$D$72:$AM$72</c:f>
              <c:numCache>
                <c:formatCode>0.0</c:formatCode>
                <c:ptCount val="36"/>
                <c:pt idx="0">
                  <c:v>7.7489999999999997</c:v>
                </c:pt>
                <c:pt idx="1">
                  <c:v>7.7539999999999996</c:v>
                </c:pt>
                <c:pt idx="2">
                  <c:v>7.6619999999999999</c:v>
                </c:pt>
                <c:pt idx="3">
                  <c:v>7.94</c:v>
                </c:pt>
                <c:pt idx="4">
                  <c:v>7.9169999999999998</c:v>
                </c:pt>
                <c:pt idx="5">
                  <c:v>7.6289999999999996</c:v>
                </c:pt>
                <c:pt idx="6">
                  <c:v>7.2149999999999999</c:v>
                </c:pt>
                <c:pt idx="7">
                  <c:v>7.806</c:v>
                </c:pt>
                <c:pt idx="8">
                  <c:v>7.36</c:v>
                </c:pt>
                <c:pt idx="9">
                  <c:v>7.79</c:v>
                </c:pt>
                <c:pt idx="10">
                  <c:v>7.6479999999999997</c:v>
                </c:pt>
                <c:pt idx="11">
                  <c:v>6.5869999999999997</c:v>
                </c:pt>
                <c:pt idx="12">
                  <c:v>7.3280000000000003</c:v>
                </c:pt>
                <c:pt idx="13">
                  <c:v>7.7610000000000001</c:v>
                </c:pt>
                <c:pt idx="14">
                  <c:v>7.1130000000000004</c:v>
                </c:pt>
                <c:pt idx="15">
                  <c:v>7.3949999999999996</c:v>
                </c:pt>
                <c:pt idx="16">
                  <c:v>6.5869999999999997</c:v>
                </c:pt>
                <c:pt idx="17">
                  <c:v>8.077</c:v>
                </c:pt>
                <c:pt idx="18">
                  <c:v>7.2160000000000002</c:v>
                </c:pt>
                <c:pt idx="19">
                  <c:v>7.3239999999999998</c:v>
                </c:pt>
                <c:pt idx="20">
                  <c:v>6.9619999999999997</c:v>
                </c:pt>
                <c:pt idx="21">
                  <c:v>7.03</c:v>
                </c:pt>
                <c:pt idx="22">
                  <c:v>7.3330000000000002</c:v>
                </c:pt>
                <c:pt idx="23">
                  <c:v>6.343</c:v>
                </c:pt>
                <c:pt idx="24">
                  <c:v>6.7249999999999996</c:v>
                </c:pt>
                <c:pt idx="25">
                  <c:v>6.62</c:v>
                </c:pt>
                <c:pt idx="26">
                  <c:v>6.1</c:v>
                </c:pt>
                <c:pt idx="27">
                  <c:v>6.2770000000000001</c:v>
                </c:pt>
                <c:pt idx="28">
                  <c:v>5.0540000000000003</c:v>
                </c:pt>
                <c:pt idx="29">
                  <c:v>5.7469999999999999</c:v>
                </c:pt>
                <c:pt idx="30">
                  <c:v>5.9139999999999997</c:v>
                </c:pt>
                <c:pt idx="31">
                  <c:v>5.7320000000000002</c:v>
                </c:pt>
                <c:pt idx="32">
                  <c:v>5.2549999999999999</c:v>
                </c:pt>
                <c:pt idx="33">
                  <c:v>4.4790000000000001</c:v>
                </c:pt>
                <c:pt idx="34">
                  <c:v>5.8049999999999997</c:v>
                </c:pt>
                <c:pt idx="35">
                  <c:v>5.8150000000000004</c:v>
                </c:pt>
              </c:numCache>
            </c:numRef>
          </c:val>
        </c:ser>
        <c:ser>
          <c:idx val="9"/>
          <c:order val="9"/>
          <c:tx>
            <c:v>37</c:v>
          </c:tx>
          <c:marker>
            <c:symbol val="none"/>
          </c:marker>
          <c:cat>
            <c:strRef>
              <c:f>'Weekly Avg'!$D$6:$AM$6</c:f>
              <c:strCach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strCache>
            </c:strRef>
          </c:cat>
          <c:val>
            <c:numRef>
              <c:f>'Weekly Avg'!$D$73:$AM$73</c:f>
              <c:numCache>
                <c:formatCode>0.0</c:formatCode>
                <c:ptCount val="36"/>
                <c:pt idx="0">
                  <c:v>7.0449999999999999</c:v>
                </c:pt>
                <c:pt idx="1">
                  <c:v>7.5570000000000004</c:v>
                </c:pt>
                <c:pt idx="2">
                  <c:v>6.9619999999999997</c:v>
                </c:pt>
                <c:pt idx="3">
                  <c:v>7.18</c:v>
                </c:pt>
                <c:pt idx="4">
                  <c:v>7.2430000000000003</c:v>
                </c:pt>
                <c:pt idx="5">
                  <c:v>6.5190000000000001</c:v>
                </c:pt>
                <c:pt idx="6">
                  <c:v>6.4969999999999999</c:v>
                </c:pt>
                <c:pt idx="7">
                  <c:v>7.18</c:v>
                </c:pt>
                <c:pt idx="8">
                  <c:v>7.0979999999999999</c:v>
                </c:pt>
                <c:pt idx="9">
                  <c:v>7.1509999999999998</c:v>
                </c:pt>
                <c:pt idx="10">
                  <c:v>6.944</c:v>
                </c:pt>
                <c:pt idx="11">
                  <c:v>6.1429999999999998</c:v>
                </c:pt>
                <c:pt idx="12">
                  <c:v>6.4720000000000004</c:v>
                </c:pt>
                <c:pt idx="13">
                  <c:v>7.2229999999999999</c:v>
                </c:pt>
                <c:pt idx="14">
                  <c:v>6.1920000000000002</c:v>
                </c:pt>
                <c:pt idx="15">
                  <c:v>6.9770000000000003</c:v>
                </c:pt>
                <c:pt idx="16">
                  <c:v>6.0339999999999998</c:v>
                </c:pt>
                <c:pt idx="17">
                  <c:v>7.1950000000000003</c:v>
                </c:pt>
                <c:pt idx="18">
                  <c:v>6.6829999999999998</c:v>
                </c:pt>
                <c:pt idx="19">
                  <c:v>6.4690000000000003</c:v>
                </c:pt>
                <c:pt idx="20">
                  <c:v>5.8029999999999999</c:v>
                </c:pt>
                <c:pt idx="21">
                  <c:v>6.0679999999999996</c:v>
                </c:pt>
                <c:pt idx="22">
                  <c:v>6.7009999999999996</c:v>
                </c:pt>
                <c:pt idx="23">
                  <c:v>5.6630000000000003</c:v>
                </c:pt>
                <c:pt idx="24">
                  <c:v>6.0819999999999999</c:v>
                </c:pt>
                <c:pt idx="25">
                  <c:v>5.8959999999999999</c:v>
                </c:pt>
                <c:pt idx="26">
                  <c:v>5.6040000000000001</c:v>
                </c:pt>
                <c:pt idx="27">
                  <c:v>5.9020000000000001</c:v>
                </c:pt>
                <c:pt idx="28">
                  <c:v>4.2610000000000001</c:v>
                </c:pt>
                <c:pt idx="29">
                  <c:v>4.6440000000000001</c:v>
                </c:pt>
                <c:pt idx="30">
                  <c:v>5.1449999999999996</c:v>
                </c:pt>
                <c:pt idx="31">
                  <c:v>4.7969999999999997</c:v>
                </c:pt>
                <c:pt idx="32">
                  <c:v>4.351</c:v>
                </c:pt>
                <c:pt idx="33">
                  <c:v>3.4790000000000001</c:v>
                </c:pt>
                <c:pt idx="34">
                  <c:v>5.0919999999999996</c:v>
                </c:pt>
                <c:pt idx="35">
                  <c:v>5.165</c:v>
                </c:pt>
              </c:numCache>
            </c:numRef>
          </c:val>
        </c:ser>
        <c:marker val="1"/>
        <c:axId val="101402112"/>
        <c:axId val="101403648"/>
      </c:lineChart>
      <c:catAx>
        <c:axId val="101402112"/>
        <c:scaling>
          <c:orientation val="minMax"/>
        </c:scaling>
        <c:axPos val="b"/>
        <c:tickLblPos val="nextTo"/>
        <c:crossAx val="101403648"/>
        <c:crosses val="autoZero"/>
        <c:auto val="1"/>
        <c:lblAlgn val="ctr"/>
        <c:lblOffset val="100"/>
      </c:catAx>
      <c:valAx>
        <c:axId val="101403648"/>
        <c:scaling>
          <c:orientation val="minMax"/>
        </c:scaling>
        <c:axPos val="l"/>
        <c:majorGridlines/>
        <c:numFmt formatCode="0.0" sourceLinked="1"/>
        <c:tickLblPos val="nextTo"/>
        <c:crossAx val="1014021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'Weekly Avg'!$BA$15:$BA$49</c:f>
              <c:numCache>
                <c:formatCode>General</c:formatCode>
                <c:ptCount val="3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</c:numCache>
            </c:numRef>
          </c:cat>
          <c:val>
            <c:numRef>
              <c:f>'Weekly Avg'!$BB$15:$BB$48</c:f>
              <c:numCache>
                <c:formatCode>0.0000</c:formatCode>
                <c:ptCount val="34"/>
                <c:pt idx="0">
                  <c:v>3.9704000000000003E-2</c:v>
                </c:pt>
                <c:pt idx="1">
                  <c:v>3.9549500000000001E-2</c:v>
                </c:pt>
                <c:pt idx="2">
                  <c:v>3.75418E-2</c:v>
                </c:pt>
                <c:pt idx="3">
                  <c:v>3.7606199999999999E-2</c:v>
                </c:pt>
                <c:pt idx="4">
                  <c:v>3.5122300000000002E-2</c:v>
                </c:pt>
                <c:pt idx="5">
                  <c:v>3.36551E-2</c:v>
                </c:pt>
                <c:pt idx="6">
                  <c:v>3.5521200000000003E-2</c:v>
                </c:pt>
                <c:pt idx="7">
                  <c:v>3.4066899999999997E-2</c:v>
                </c:pt>
                <c:pt idx="8">
                  <c:v>3.3899600000000002E-2</c:v>
                </c:pt>
                <c:pt idx="9">
                  <c:v>3.0579200000000001E-2</c:v>
                </c:pt>
                <c:pt idx="10">
                  <c:v>2.9343600000000001E-2</c:v>
                </c:pt>
                <c:pt idx="11">
                  <c:v>2.98713E-2</c:v>
                </c:pt>
                <c:pt idx="12">
                  <c:v>3.1776100000000002E-2</c:v>
                </c:pt>
                <c:pt idx="13">
                  <c:v>3.3873899999999998E-2</c:v>
                </c:pt>
                <c:pt idx="14">
                  <c:v>3.9034699999999999E-2</c:v>
                </c:pt>
                <c:pt idx="15">
                  <c:v>4.7065599999999999E-2</c:v>
                </c:pt>
                <c:pt idx="16">
                  <c:v>5.5559799999999999E-2</c:v>
                </c:pt>
                <c:pt idx="17">
                  <c:v>6.6023200000000004E-2</c:v>
                </c:pt>
                <c:pt idx="18">
                  <c:v>7.0952399999999999E-2</c:v>
                </c:pt>
                <c:pt idx="19">
                  <c:v>7.4414400000000006E-2</c:v>
                </c:pt>
                <c:pt idx="20">
                  <c:v>7.2857099999999994E-2</c:v>
                </c:pt>
                <c:pt idx="21">
                  <c:v>7.1299899999999999E-2</c:v>
                </c:pt>
                <c:pt idx="22">
                  <c:v>7.0218799999999998E-2</c:v>
                </c:pt>
                <c:pt idx="23">
                  <c:v>7.2483900000000004E-2</c:v>
                </c:pt>
                <c:pt idx="24">
                  <c:v>7.4736200000000003E-2</c:v>
                </c:pt>
                <c:pt idx="25">
                  <c:v>7.7812099999999995E-2</c:v>
                </c:pt>
                <c:pt idx="26">
                  <c:v>7.98069E-2</c:v>
                </c:pt>
                <c:pt idx="27">
                  <c:v>8.0257400000000007E-2</c:v>
                </c:pt>
                <c:pt idx="28">
                  <c:v>8.3899600000000005E-2</c:v>
                </c:pt>
                <c:pt idx="29">
                  <c:v>8.6102999999999999E-2</c:v>
                </c:pt>
                <c:pt idx="30">
                  <c:v>8.8075899999999999E-2</c:v>
                </c:pt>
                <c:pt idx="31">
                  <c:v>9.0594599999999997E-2</c:v>
                </c:pt>
                <c:pt idx="32">
                  <c:v>8.4805699999999998E-2</c:v>
                </c:pt>
                <c:pt idx="33">
                  <c:v>6.9712999999999997E-2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numRef>
              <c:f>'Weekly Avg'!$BA$15:$BA$49</c:f>
              <c:numCache>
                <c:formatCode>General</c:formatCode>
                <c:ptCount val="3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</c:numCache>
            </c:numRef>
          </c:cat>
          <c:val>
            <c:numRef>
              <c:f>'Weekly Avg'!$BC$15:$BC$48</c:f>
              <c:numCache>
                <c:formatCode>0.0000</c:formatCode>
                <c:ptCount val="34"/>
                <c:pt idx="0">
                  <c:v>4.0037298499999999E-2</c:v>
                </c:pt>
                <c:pt idx="1">
                  <c:v>3.9399003999999994E-2</c:v>
                </c:pt>
                <c:pt idx="2">
                  <c:v>3.8390311499999996E-2</c:v>
                </c:pt>
                <c:pt idx="3">
                  <c:v>3.7130515999999995E-2</c:v>
                </c:pt>
                <c:pt idx="4">
                  <c:v>3.5738912499999997E-2</c:v>
                </c:pt>
                <c:pt idx="5">
                  <c:v>3.4334796000000001E-2</c:v>
                </c:pt>
                <c:pt idx="6">
                  <c:v>3.3037461499999997E-2</c:v>
                </c:pt>
                <c:pt idx="7">
                  <c:v>3.1966203999999998E-2</c:v>
                </c:pt>
                <c:pt idx="8">
                  <c:v>3.1240318500000003E-2</c:v>
                </c:pt>
                <c:pt idx="9">
                  <c:v>3.0979099999999999E-2</c:v>
                </c:pt>
                <c:pt idx="10">
                  <c:v>3.1301843500000003E-2</c:v>
                </c:pt>
                <c:pt idx="11">
                  <c:v>3.2327844000000008E-2</c:v>
                </c:pt>
                <c:pt idx="12">
                  <c:v>3.4176396499999998E-2</c:v>
                </c:pt>
                <c:pt idx="13">
                  <c:v>3.6966795999999996E-2</c:v>
                </c:pt>
                <c:pt idx="14">
                  <c:v>4.0818337500000003E-2</c:v>
                </c:pt>
                <c:pt idx="15">
                  <c:v>4.5850316000000002E-2</c:v>
                </c:pt>
                <c:pt idx="16">
                  <c:v>5.218202650000002E-2</c:v>
                </c:pt>
                <c:pt idx="17">
                  <c:v>5.993276400000002E-2</c:v>
                </c:pt>
                <c:pt idx="18">
                  <c:v>6.9221823500000002E-2</c:v>
                </c:pt>
                <c:pt idx="19">
                  <c:v>7.4773708500000008E-2</c:v>
                </c:pt>
                <c:pt idx="20">
                  <c:v>7.2100288000000012E-2</c:v>
                </c:pt>
                <c:pt idx="21">
                  <c:v>7.10519295E-2</c:v>
                </c:pt>
                <c:pt idx="22">
                  <c:v>7.1320824000000005E-2</c:v>
                </c:pt>
                <c:pt idx="23">
                  <c:v>7.2599162500000008E-2</c:v>
                </c:pt>
                <c:pt idx="24">
                  <c:v>7.4579136000000018E-2</c:v>
                </c:pt>
                <c:pt idx="25">
                  <c:v>7.6952935500000014E-2</c:v>
                </c:pt>
                <c:pt idx="26">
                  <c:v>7.9412752000000003E-2</c:v>
                </c:pt>
                <c:pt idx="27">
                  <c:v>8.1650776500000008E-2</c:v>
                </c:pt>
                <c:pt idx="28">
                  <c:v>8.3359200000000022E-2</c:v>
                </c:pt>
                <c:pt idx="29">
                  <c:v>8.5000000000000006E-2</c:v>
                </c:pt>
                <c:pt idx="30">
                  <c:v>8.6999999999999994E-2</c:v>
                </c:pt>
                <c:pt idx="31">
                  <c:v>8.5999999999999993E-2</c:v>
                </c:pt>
                <c:pt idx="32">
                  <c:v>8.2000000000000003E-2</c:v>
                </c:pt>
                <c:pt idx="33">
                  <c:v>7.3183987500000061E-2</c:v>
                </c:pt>
              </c:numCache>
            </c:numRef>
          </c:val>
        </c:ser>
        <c:marker val="1"/>
        <c:axId val="101649024"/>
        <c:axId val="101654912"/>
      </c:lineChart>
      <c:catAx>
        <c:axId val="101649024"/>
        <c:scaling>
          <c:orientation val="minMax"/>
        </c:scaling>
        <c:axPos val="b"/>
        <c:numFmt formatCode="General" sourceLinked="1"/>
        <c:tickLblPos val="nextTo"/>
        <c:crossAx val="101654912"/>
        <c:crosses val="autoZero"/>
        <c:auto val="1"/>
        <c:lblAlgn val="ctr"/>
        <c:lblOffset val="100"/>
      </c:catAx>
      <c:valAx>
        <c:axId val="101654912"/>
        <c:scaling>
          <c:orientation val="minMax"/>
        </c:scaling>
        <c:axPos val="l"/>
        <c:majorGridlines/>
        <c:numFmt formatCode="0.0000" sourceLinked="1"/>
        <c:tickLblPos val="nextTo"/>
        <c:crossAx val="1016490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ndard"/>
        <c:ser>
          <c:idx val="0"/>
          <c:order val="0"/>
          <c:tx>
            <c:v>Linear Fit by Week</c:v>
          </c:tx>
          <c:marker>
            <c:symbol val="none"/>
          </c:marker>
          <c:cat>
            <c:numRef>
              <c:f>'Weekly Avg'!$A$15:$A$49</c:f>
              <c:numCache>
                <c:formatCode>General</c:formatCode>
                <c:ptCount val="3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</c:numCache>
            </c:numRef>
          </c:cat>
          <c:val>
            <c:numRef>
              <c:f>'Weekly Avg'!$BN$15:$BN$49</c:f>
              <c:numCache>
                <c:formatCode>0.000</c:formatCode>
                <c:ptCount val="35"/>
                <c:pt idx="0">
                  <c:v>16.204000000000001</c:v>
                </c:pt>
                <c:pt idx="1">
                  <c:v>16.206700000000001</c:v>
                </c:pt>
                <c:pt idx="2">
                  <c:v>16.119499999999999</c:v>
                </c:pt>
                <c:pt idx="3">
                  <c:v>16.023499999999999</c:v>
                </c:pt>
                <c:pt idx="4">
                  <c:v>15.847</c:v>
                </c:pt>
                <c:pt idx="5">
                  <c:v>15.608700000000001</c:v>
                </c:pt>
                <c:pt idx="6">
                  <c:v>15.373799999999999</c:v>
                </c:pt>
                <c:pt idx="7">
                  <c:v>15.0997</c:v>
                </c:pt>
                <c:pt idx="8">
                  <c:v>14.7605</c:v>
                </c:pt>
                <c:pt idx="9">
                  <c:v>14.2935</c:v>
                </c:pt>
                <c:pt idx="10">
                  <c:v>13.9595</c:v>
                </c:pt>
                <c:pt idx="11">
                  <c:v>13.644299999999999</c:v>
                </c:pt>
                <c:pt idx="12">
                  <c:v>13.3851</c:v>
                </c:pt>
                <c:pt idx="13">
                  <c:v>13.0267</c:v>
                </c:pt>
                <c:pt idx="14">
                  <c:v>12.774900000000001</c:v>
                </c:pt>
                <c:pt idx="15">
                  <c:v>12.5402</c:v>
                </c:pt>
                <c:pt idx="16">
                  <c:v>12.263999999999999</c:v>
                </c:pt>
                <c:pt idx="17">
                  <c:v>11.8881</c:v>
                </c:pt>
                <c:pt idx="18">
                  <c:v>11.3598</c:v>
                </c:pt>
                <c:pt idx="19">
                  <c:v>10.821099999999999</c:v>
                </c:pt>
                <c:pt idx="20">
                  <c:v>10.183999999999999</c:v>
                </c:pt>
                <c:pt idx="21">
                  <c:v>9.5690500000000007</c:v>
                </c:pt>
                <c:pt idx="22">
                  <c:v>9.0101600000000008</c:v>
                </c:pt>
                <c:pt idx="23">
                  <c:v>8.5853999999999999</c:v>
                </c:pt>
                <c:pt idx="24">
                  <c:v>8.2409499999999998</c:v>
                </c:pt>
                <c:pt idx="25">
                  <c:v>7.9895199999999997</c:v>
                </c:pt>
                <c:pt idx="26">
                  <c:v>7.7736499999999999</c:v>
                </c:pt>
                <c:pt idx="27">
                  <c:v>7.64032</c:v>
                </c:pt>
                <c:pt idx="28">
                  <c:v>7.69937</c:v>
                </c:pt>
                <c:pt idx="29">
                  <c:v>7.9095700000000004</c:v>
                </c:pt>
                <c:pt idx="30">
                  <c:v>8.3407900000000001</c:v>
                </c:pt>
                <c:pt idx="31">
                  <c:v>9.0026700000000002</c:v>
                </c:pt>
                <c:pt idx="32">
                  <c:v>9.5716800000000006</c:v>
                </c:pt>
                <c:pt idx="33">
                  <c:v>9.9733000000000001</c:v>
                </c:pt>
                <c:pt idx="34">
                  <c:v>10.294700000000001</c:v>
                </c:pt>
              </c:numCache>
            </c:numRef>
          </c:val>
        </c:ser>
        <c:marker val="1"/>
        <c:axId val="101662080"/>
        <c:axId val="101684352"/>
      </c:lineChart>
      <c:catAx>
        <c:axId val="101662080"/>
        <c:scaling>
          <c:orientation val="minMax"/>
        </c:scaling>
        <c:axPos val="b"/>
        <c:numFmt formatCode="General" sourceLinked="1"/>
        <c:tickLblPos val="nextTo"/>
        <c:crossAx val="101684352"/>
        <c:crosses val="autoZero"/>
        <c:auto val="1"/>
        <c:lblAlgn val="ctr"/>
        <c:lblOffset val="100"/>
      </c:catAx>
      <c:valAx>
        <c:axId val="101684352"/>
        <c:scaling>
          <c:orientation val="minMax"/>
        </c:scaling>
        <c:axPos val="l"/>
        <c:majorGridlines/>
        <c:numFmt formatCode="0.000" sourceLinked="1"/>
        <c:tickLblPos val="nextTo"/>
        <c:crossAx val="1016620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Week 10</c:v>
          </c:tx>
          <c:marker>
            <c:symbol val="none"/>
          </c:marker>
          <c:cat>
            <c:strRef>
              <c:f>'Weekly Avg'!$D$6:$AM$6</c:f>
              <c:strCach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strCache>
            </c:strRef>
          </c:cat>
          <c:val>
            <c:numRef>
              <c:f>'Weekly Avg'!$D$121:$AM$121</c:f>
              <c:numCache>
                <c:formatCode>General</c:formatCode>
                <c:ptCount val="36"/>
                <c:pt idx="0">
                  <c:v>16.204000000000001</c:v>
                </c:pt>
                <c:pt idx="1">
                  <c:v>16.164296</c:v>
                </c:pt>
                <c:pt idx="2">
                  <c:v>16.124592</c:v>
                </c:pt>
                <c:pt idx="3">
                  <c:v>16.084887999999999</c:v>
                </c:pt>
                <c:pt idx="4">
                  <c:v>16.045183999999999</c:v>
                </c:pt>
                <c:pt idx="5">
                  <c:v>16.005480000000002</c:v>
                </c:pt>
                <c:pt idx="6">
                  <c:v>15.965776</c:v>
                </c:pt>
                <c:pt idx="7">
                  <c:v>15.926072000000001</c:v>
                </c:pt>
                <c:pt idx="8">
                  <c:v>15.886368000000001</c:v>
                </c:pt>
                <c:pt idx="9">
                  <c:v>15.846664000000001</c:v>
                </c:pt>
                <c:pt idx="10">
                  <c:v>15.80696</c:v>
                </c:pt>
                <c:pt idx="11">
                  <c:v>15.767256</c:v>
                </c:pt>
                <c:pt idx="12">
                  <c:v>15.727552000000001</c:v>
                </c:pt>
                <c:pt idx="13">
                  <c:v>15.687848000000001</c:v>
                </c:pt>
                <c:pt idx="14">
                  <c:v>15.648144</c:v>
                </c:pt>
                <c:pt idx="15">
                  <c:v>15.60844</c:v>
                </c:pt>
                <c:pt idx="16">
                  <c:v>15.568736000000001</c:v>
                </c:pt>
                <c:pt idx="17">
                  <c:v>15.529032000000001</c:v>
                </c:pt>
                <c:pt idx="18">
                  <c:v>15.489328</c:v>
                </c:pt>
                <c:pt idx="19">
                  <c:v>15.449624</c:v>
                </c:pt>
                <c:pt idx="20">
                  <c:v>15.40992</c:v>
                </c:pt>
                <c:pt idx="21">
                  <c:v>15.370216000000001</c:v>
                </c:pt>
                <c:pt idx="22">
                  <c:v>15.330512000000001</c:v>
                </c:pt>
                <c:pt idx="23">
                  <c:v>15.290808</c:v>
                </c:pt>
                <c:pt idx="24">
                  <c:v>15.251104</c:v>
                </c:pt>
                <c:pt idx="25">
                  <c:v>15.211400000000001</c:v>
                </c:pt>
                <c:pt idx="26">
                  <c:v>15.171696000000001</c:v>
                </c:pt>
                <c:pt idx="27">
                  <c:v>15.131992</c:v>
                </c:pt>
                <c:pt idx="28">
                  <c:v>15.092288</c:v>
                </c:pt>
                <c:pt idx="29">
                  <c:v>15.052584000000001</c:v>
                </c:pt>
                <c:pt idx="30">
                  <c:v>15.012880000000001</c:v>
                </c:pt>
                <c:pt idx="31">
                  <c:v>14.973176</c:v>
                </c:pt>
                <c:pt idx="32">
                  <c:v>14.933472</c:v>
                </c:pt>
                <c:pt idx="33">
                  <c:v>14.893768000000001</c:v>
                </c:pt>
                <c:pt idx="34">
                  <c:v>14.854064000000001</c:v>
                </c:pt>
                <c:pt idx="35">
                  <c:v>14.814360000000001</c:v>
                </c:pt>
              </c:numCache>
            </c:numRef>
          </c:val>
        </c:ser>
        <c:ser>
          <c:idx val="1"/>
          <c:order val="1"/>
          <c:tx>
            <c:v>13</c:v>
          </c:tx>
          <c:marker>
            <c:symbol val="none"/>
          </c:marker>
          <c:cat>
            <c:strRef>
              <c:f>'Weekly Avg'!$D$6:$AM$6</c:f>
              <c:strCach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strCache>
            </c:strRef>
          </c:cat>
          <c:val>
            <c:numRef>
              <c:f>'Weekly Avg'!$D$122:$AM$122</c:f>
              <c:numCache>
                <c:formatCode>General</c:formatCode>
                <c:ptCount val="36"/>
                <c:pt idx="0">
                  <c:v>16.023499999999999</c:v>
                </c:pt>
                <c:pt idx="1">
                  <c:v>15.985893799999998</c:v>
                </c:pt>
                <c:pt idx="2">
                  <c:v>15.948287599999999</c:v>
                </c:pt>
                <c:pt idx="3">
                  <c:v>15.910681399999998</c:v>
                </c:pt>
                <c:pt idx="4">
                  <c:v>15.873075199999999</c:v>
                </c:pt>
                <c:pt idx="5">
                  <c:v>15.835468999999998</c:v>
                </c:pt>
                <c:pt idx="6">
                  <c:v>15.797862799999999</c:v>
                </c:pt>
                <c:pt idx="7">
                  <c:v>15.760256599999998</c:v>
                </c:pt>
                <c:pt idx="8">
                  <c:v>15.722650399999999</c:v>
                </c:pt>
                <c:pt idx="9">
                  <c:v>15.685044199999998</c:v>
                </c:pt>
                <c:pt idx="10">
                  <c:v>15.647437999999999</c:v>
                </c:pt>
                <c:pt idx="11">
                  <c:v>15.609831799999998</c:v>
                </c:pt>
                <c:pt idx="12">
                  <c:v>15.572225599999999</c:v>
                </c:pt>
                <c:pt idx="13">
                  <c:v>15.534619399999999</c:v>
                </c:pt>
                <c:pt idx="14">
                  <c:v>15.497013199999998</c:v>
                </c:pt>
                <c:pt idx="15">
                  <c:v>15.459406999999999</c:v>
                </c:pt>
                <c:pt idx="16">
                  <c:v>15.421800799999998</c:v>
                </c:pt>
                <c:pt idx="17">
                  <c:v>15.384194599999999</c:v>
                </c:pt>
                <c:pt idx="18">
                  <c:v>15.346588399999998</c:v>
                </c:pt>
                <c:pt idx="19">
                  <c:v>15.308982199999999</c:v>
                </c:pt>
                <c:pt idx="20">
                  <c:v>15.271375999999998</c:v>
                </c:pt>
                <c:pt idx="21">
                  <c:v>15.233769799999999</c:v>
                </c:pt>
                <c:pt idx="22">
                  <c:v>15.196163599999998</c:v>
                </c:pt>
                <c:pt idx="23">
                  <c:v>15.158557399999999</c:v>
                </c:pt>
                <c:pt idx="24">
                  <c:v>15.120951199999999</c:v>
                </c:pt>
                <c:pt idx="25">
                  <c:v>15.083344999999998</c:v>
                </c:pt>
                <c:pt idx="26">
                  <c:v>15.045738799999999</c:v>
                </c:pt>
                <c:pt idx="27">
                  <c:v>15.008132599999998</c:v>
                </c:pt>
                <c:pt idx="28">
                  <c:v>14.970526399999999</c:v>
                </c:pt>
                <c:pt idx="29">
                  <c:v>14.932920199999998</c:v>
                </c:pt>
                <c:pt idx="30">
                  <c:v>14.895313999999999</c:v>
                </c:pt>
                <c:pt idx="31">
                  <c:v>14.857707799999998</c:v>
                </c:pt>
                <c:pt idx="32">
                  <c:v>14.820101599999999</c:v>
                </c:pt>
                <c:pt idx="33">
                  <c:v>14.782495399999998</c:v>
                </c:pt>
                <c:pt idx="34">
                  <c:v>14.744889199999999</c:v>
                </c:pt>
                <c:pt idx="35">
                  <c:v>14.707282999999999</c:v>
                </c:pt>
              </c:numCache>
            </c:numRef>
          </c:val>
        </c:ser>
        <c:ser>
          <c:idx val="2"/>
          <c:order val="2"/>
          <c:tx>
            <c:v>16</c:v>
          </c:tx>
          <c:marker>
            <c:symbol val="none"/>
          </c:marker>
          <c:cat>
            <c:strRef>
              <c:f>'Weekly Avg'!$D$6:$AM$6</c:f>
              <c:strCach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strCache>
            </c:strRef>
          </c:cat>
          <c:val>
            <c:numRef>
              <c:f>'Weekly Avg'!$D$123:$AM$123</c:f>
              <c:numCache>
                <c:formatCode>General</c:formatCode>
                <c:ptCount val="36"/>
                <c:pt idx="0">
                  <c:v>15.373799999999999</c:v>
                </c:pt>
                <c:pt idx="1">
                  <c:v>15.338278799999999</c:v>
                </c:pt>
                <c:pt idx="2">
                  <c:v>15.3027576</c:v>
                </c:pt>
                <c:pt idx="3">
                  <c:v>15.2672364</c:v>
                </c:pt>
                <c:pt idx="4">
                  <c:v>15.2317152</c:v>
                </c:pt>
                <c:pt idx="5">
                  <c:v>15.196193999999998</c:v>
                </c:pt>
                <c:pt idx="6">
                  <c:v>15.160672799999999</c:v>
                </c:pt>
                <c:pt idx="7">
                  <c:v>15.125151599999999</c:v>
                </c:pt>
                <c:pt idx="8">
                  <c:v>15.089630399999999</c:v>
                </c:pt>
                <c:pt idx="9">
                  <c:v>15.054109199999999</c:v>
                </c:pt>
                <c:pt idx="10">
                  <c:v>15.018587999999999</c:v>
                </c:pt>
                <c:pt idx="11">
                  <c:v>14.9830668</c:v>
                </c:pt>
                <c:pt idx="12">
                  <c:v>14.9475456</c:v>
                </c:pt>
                <c:pt idx="13">
                  <c:v>14.9120244</c:v>
                </c:pt>
                <c:pt idx="14">
                  <c:v>14.876503199999998</c:v>
                </c:pt>
                <c:pt idx="15">
                  <c:v>14.840981999999999</c:v>
                </c:pt>
                <c:pt idx="16">
                  <c:v>14.805460799999999</c:v>
                </c:pt>
                <c:pt idx="17">
                  <c:v>14.769939599999999</c:v>
                </c:pt>
                <c:pt idx="18">
                  <c:v>14.734418399999999</c:v>
                </c:pt>
                <c:pt idx="19">
                  <c:v>14.698897199999999</c:v>
                </c:pt>
                <c:pt idx="20">
                  <c:v>14.663376</c:v>
                </c:pt>
                <c:pt idx="21">
                  <c:v>14.6278548</c:v>
                </c:pt>
                <c:pt idx="22">
                  <c:v>14.5923336</c:v>
                </c:pt>
                <c:pt idx="23">
                  <c:v>14.556812399999998</c:v>
                </c:pt>
                <c:pt idx="24">
                  <c:v>14.521291199999999</c:v>
                </c:pt>
                <c:pt idx="25">
                  <c:v>14.485769999999999</c:v>
                </c:pt>
                <c:pt idx="26">
                  <c:v>14.450248799999999</c:v>
                </c:pt>
                <c:pt idx="27">
                  <c:v>14.414727599999999</c:v>
                </c:pt>
                <c:pt idx="28">
                  <c:v>14.379206399999999</c:v>
                </c:pt>
                <c:pt idx="29">
                  <c:v>14.343685199999999</c:v>
                </c:pt>
                <c:pt idx="30">
                  <c:v>14.308164</c:v>
                </c:pt>
                <c:pt idx="31">
                  <c:v>14.2726428</c:v>
                </c:pt>
                <c:pt idx="32">
                  <c:v>14.237121599999998</c:v>
                </c:pt>
                <c:pt idx="33">
                  <c:v>14.201600399999998</c:v>
                </c:pt>
                <c:pt idx="34">
                  <c:v>14.166079199999999</c:v>
                </c:pt>
                <c:pt idx="35">
                  <c:v>14.130557999999999</c:v>
                </c:pt>
              </c:numCache>
            </c:numRef>
          </c:val>
        </c:ser>
        <c:ser>
          <c:idx val="3"/>
          <c:order val="3"/>
          <c:tx>
            <c:v>19</c:v>
          </c:tx>
          <c:marker>
            <c:symbol val="none"/>
          </c:marker>
          <c:cat>
            <c:strRef>
              <c:f>'Weekly Avg'!$D$6:$AM$6</c:f>
              <c:strCach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strCache>
            </c:strRef>
          </c:cat>
          <c:val>
            <c:numRef>
              <c:f>'Weekly Avg'!$D$124:$AM$124</c:f>
              <c:numCache>
                <c:formatCode>General</c:formatCode>
                <c:ptCount val="36"/>
                <c:pt idx="0">
                  <c:v>14.2935</c:v>
                </c:pt>
                <c:pt idx="1">
                  <c:v>14.2629208</c:v>
                </c:pt>
                <c:pt idx="2">
                  <c:v>14.2323416</c:v>
                </c:pt>
                <c:pt idx="3">
                  <c:v>14.2017624</c:v>
                </c:pt>
                <c:pt idx="4">
                  <c:v>14.1711832</c:v>
                </c:pt>
                <c:pt idx="5">
                  <c:v>14.140604</c:v>
                </c:pt>
                <c:pt idx="6">
                  <c:v>14.1100248</c:v>
                </c:pt>
                <c:pt idx="7">
                  <c:v>14.0794456</c:v>
                </c:pt>
                <c:pt idx="8">
                  <c:v>14.0488664</c:v>
                </c:pt>
                <c:pt idx="9">
                  <c:v>14.0182872</c:v>
                </c:pt>
                <c:pt idx="10">
                  <c:v>13.987708</c:v>
                </c:pt>
                <c:pt idx="11">
                  <c:v>13.9571288</c:v>
                </c:pt>
                <c:pt idx="12">
                  <c:v>13.9265496</c:v>
                </c:pt>
                <c:pt idx="13">
                  <c:v>13.8959704</c:v>
                </c:pt>
                <c:pt idx="14">
                  <c:v>13.865391199999999</c:v>
                </c:pt>
                <c:pt idx="15">
                  <c:v>13.834811999999999</c:v>
                </c:pt>
                <c:pt idx="16">
                  <c:v>13.804232799999999</c:v>
                </c:pt>
                <c:pt idx="17">
                  <c:v>13.773653599999999</c:v>
                </c:pt>
                <c:pt idx="18">
                  <c:v>13.743074399999999</c:v>
                </c:pt>
                <c:pt idx="19">
                  <c:v>13.712495199999999</c:v>
                </c:pt>
                <c:pt idx="20">
                  <c:v>13.681915999999999</c:v>
                </c:pt>
                <c:pt idx="21">
                  <c:v>13.651336799999999</c:v>
                </c:pt>
                <c:pt idx="22">
                  <c:v>13.620757599999999</c:v>
                </c:pt>
                <c:pt idx="23">
                  <c:v>13.590178399999999</c:v>
                </c:pt>
                <c:pt idx="24">
                  <c:v>13.559599199999999</c:v>
                </c:pt>
                <c:pt idx="25">
                  <c:v>13.529019999999999</c:v>
                </c:pt>
                <c:pt idx="26">
                  <c:v>13.498440799999999</c:v>
                </c:pt>
                <c:pt idx="27">
                  <c:v>13.467861599999999</c:v>
                </c:pt>
                <c:pt idx="28">
                  <c:v>13.437282399999999</c:v>
                </c:pt>
                <c:pt idx="29">
                  <c:v>13.406703199999999</c:v>
                </c:pt>
                <c:pt idx="30">
                  <c:v>13.376124000000001</c:v>
                </c:pt>
                <c:pt idx="31">
                  <c:v>13.345544799999999</c:v>
                </c:pt>
                <c:pt idx="32">
                  <c:v>13.314965600000001</c:v>
                </c:pt>
                <c:pt idx="33">
                  <c:v>13.284386399999999</c:v>
                </c:pt>
                <c:pt idx="34">
                  <c:v>13.253807200000001</c:v>
                </c:pt>
                <c:pt idx="35">
                  <c:v>13.223227999999999</c:v>
                </c:pt>
              </c:numCache>
            </c:numRef>
          </c:val>
        </c:ser>
        <c:ser>
          <c:idx val="4"/>
          <c:order val="4"/>
          <c:tx>
            <c:v>22</c:v>
          </c:tx>
          <c:marker>
            <c:symbol val="none"/>
          </c:marker>
          <c:cat>
            <c:strRef>
              <c:f>'Weekly Avg'!$D$6:$AM$6</c:f>
              <c:strCach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strCache>
            </c:strRef>
          </c:cat>
          <c:val>
            <c:numRef>
              <c:f>'Weekly Avg'!$D$125:$AM$125</c:f>
              <c:numCache>
                <c:formatCode>General</c:formatCode>
                <c:ptCount val="36"/>
                <c:pt idx="0">
                  <c:v>13.3851</c:v>
                </c:pt>
                <c:pt idx="1">
                  <c:v>13.353323899999999</c:v>
                </c:pt>
                <c:pt idx="2">
                  <c:v>13.321547799999999</c:v>
                </c:pt>
                <c:pt idx="3">
                  <c:v>13.289771699999999</c:v>
                </c:pt>
                <c:pt idx="4">
                  <c:v>13.257995599999999</c:v>
                </c:pt>
                <c:pt idx="5">
                  <c:v>13.226219499999999</c:v>
                </c:pt>
                <c:pt idx="6">
                  <c:v>13.194443399999999</c:v>
                </c:pt>
                <c:pt idx="7">
                  <c:v>13.162667299999999</c:v>
                </c:pt>
                <c:pt idx="8">
                  <c:v>13.130891199999999</c:v>
                </c:pt>
                <c:pt idx="9">
                  <c:v>13.099115099999999</c:v>
                </c:pt>
                <c:pt idx="10">
                  <c:v>13.067338999999999</c:v>
                </c:pt>
                <c:pt idx="11">
                  <c:v>13.035562899999999</c:v>
                </c:pt>
                <c:pt idx="12">
                  <c:v>13.0037868</c:v>
                </c:pt>
                <c:pt idx="13">
                  <c:v>12.9720107</c:v>
                </c:pt>
                <c:pt idx="14">
                  <c:v>12.9402346</c:v>
                </c:pt>
                <c:pt idx="15">
                  <c:v>12.9084585</c:v>
                </c:pt>
                <c:pt idx="16">
                  <c:v>12.8766824</c:v>
                </c:pt>
                <c:pt idx="17">
                  <c:v>12.8449063</c:v>
                </c:pt>
                <c:pt idx="18">
                  <c:v>12.8131302</c:v>
                </c:pt>
                <c:pt idx="19">
                  <c:v>12.7813541</c:v>
                </c:pt>
                <c:pt idx="20">
                  <c:v>12.749578</c:v>
                </c:pt>
                <c:pt idx="21">
                  <c:v>12.7178019</c:v>
                </c:pt>
                <c:pt idx="22">
                  <c:v>12.686025799999999</c:v>
                </c:pt>
                <c:pt idx="23">
                  <c:v>12.654249699999999</c:v>
                </c:pt>
                <c:pt idx="24">
                  <c:v>12.622473599999999</c:v>
                </c:pt>
                <c:pt idx="25">
                  <c:v>12.590697499999999</c:v>
                </c:pt>
                <c:pt idx="26">
                  <c:v>12.558921399999999</c:v>
                </c:pt>
                <c:pt idx="27">
                  <c:v>12.527145299999999</c:v>
                </c:pt>
                <c:pt idx="28">
                  <c:v>12.495369199999999</c:v>
                </c:pt>
                <c:pt idx="29">
                  <c:v>12.463593099999999</c:v>
                </c:pt>
                <c:pt idx="30">
                  <c:v>12.431816999999999</c:v>
                </c:pt>
                <c:pt idx="31">
                  <c:v>12.400040899999999</c:v>
                </c:pt>
                <c:pt idx="32">
                  <c:v>12.368264799999999</c:v>
                </c:pt>
                <c:pt idx="33">
                  <c:v>12.3364887</c:v>
                </c:pt>
                <c:pt idx="34">
                  <c:v>12.3047126</c:v>
                </c:pt>
                <c:pt idx="35">
                  <c:v>12.2729365</c:v>
                </c:pt>
              </c:numCache>
            </c:numRef>
          </c:val>
        </c:ser>
        <c:ser>
          <c:idx val="5"/>
          <c:order val="5"/>
          <c:tx>
            <c:v>25</c:v>
          </c:tx>
          <c:marker>
            <c:symbol val="none"/>
          </c:marker>
          <c:cat>
            <c:strRef>
              <c:f>'Weekly Avg'!$D$6:$AM$6</c:f>
              <c:strCach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strCache>
            </c:strRef>
          </c:cat>
          <c:val>
            <c:numRef>
              <c:f>'Weekly Avg'!$D$126:$AM$126</c:f>
              <c:numCache>
                <c:formatCode>General</c:formatCode>
                <c:ptCount val="36"/>
                <c:pt idx="0">
                  <c:v>12.5402</c:v>
                </c:pt>
                <c:pt idx="1">
                  <c:v>12.493134400000001</c:v>
                </c:pt>
                <c:pt idx="2">
                  <c:v>12.446068800000001</c:v>
                </c:pt>
                <c:pt idx="3">
                  <c:v>12.399003200000001</c:v>
                </c:pt>
                <c:pt idx="4">
                  <c:v>12.351937600000001</c:v>
                </c:pt>
                <c:pt idx="5">
                  <c:v>12.304872</c:v>
                </c:pt>
                <c:pt idx="6">
                  <c:v>12.2578064</c:v>
                </c:pt>
                <c:pt idx="7">
                  <c:v>12.2107408</c:v>
                </c:pt>
                <c:pt idx="8">
                  <c:v>12.1636752</c:v>
                </c:pt>
                <c:pt idx="9">
                  <c:v>12.1166096</c:v>
                </c:pt>
                <c:pt idx="10">
                  <c:v>12.069544</c:v>
                </c:pt>
                <c:pt idx="11">
                  <c:v>12.022478400000001</c:v>
                </c:pt>
                <c:pt idx="12">
                  <c:v>11.975412800000001</c:v>
                </c:pt>
                <c:pt idx="13">
                  <c:v>11.928347200000001</c:v>
                </c:pt>
                <c:pt idx="14">
                  <c:v>11.881281600000001</c:v>
                </c:pt>
                <c:pt idx="15">
                  <c:v>11.834216000000001</c:v>
                </c:pt>
                <c:pt idx="16">
                  <c:v>11.7871504</c:v>
                </c:pt>
                <c:pt idx="17">
                  <c:v>11.7400848</c:v>
                </c:pt>
                <c:pt idx="18">
                  <c:v>11.6930192</c:v>
                </c:pt>
                <c:pt idx="19">
                  <c:v>11.6459536</c:v>
                </c:pt>
                <c:pt idx="20">
                  <c:v>11.598888000000001</c:v>
                </c:pt>
                <c:pt idx="21">
                  <c:v>11.551822400000001</c:v>
                </c:pt>
                <c:pt idx="22">
                  <c:v>11.504756800000001</c:v>
                </c:pt>
                <c:pt idx="23">
                  <c:v>11.457691200000001</c:v>
                </c:pt>
                <c:pt idx="24">
                  <c:v>11.410625599999999</c:v>
                </c:pt>
                <c:pt idx="25">
                  <c:v>11.36356</c:v>
                </c:pt>
                <c:pt idx="26">
                  <c:v>11.3164944</c:v>
                </c:pt>
                <c:pt idx="27">
                  <c:v>11.2694288</c:v>
                </c:pt>
                <c:pt idx="28">
                  <c:v>11.2223632</c:v>
                </c:pt>
                <c:pt idx="29">
                  <c:v>11.1752976</c:v>
                </c:pt>
                <c:pt idx="30">
                  <c:v>11.128232000000001</c:v>
                </c:pt>
                <c:pt idx="31">
                  <c:v>11.081166400000001</c:v>
                </c:pt>
                <c:pt idx="32">
                  <c:v>11.034100800000001</c:v>
                </c:pt>
                <c:pt idx="33">
                  <c:v>10.987035200000001</c:v>
                </c:pt>
                <c:pt idx="34">
                  <c:v>10.939969600000001</c:v>
                </c:pt>
                <c:pt idx="35">
                  <c:v>10.892904000000001</c:v>
                </c:pt>
              </c:numCache>
            </c:numRef>
          </c:val>
        </c:ser>
        <c:ser>
          <c:idx val="6"/>
          <c:order val="6"/>
          <c:tx>
            <c:v>28</c:v>
          </c:tx>
          <c:marker>
            <c:symbol val="none"/>
          </c:marker>
          <c:cat>
            <c:strRef>
              <c:f>'Weekly Avg'!$D$6:$AM$6</c:f>
              <c:strCach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strCache>
            </c:strRef>
          </c:cat>
          <c:val>
            <c:numRef>
              <c:f>'Weekly Avg'!$D$127:$AM$127</c:f>
              <c:numCache>
                <c:formatCode>General</c:formatCode>
                <c:ptCount val="36"/>
                <c:pt idx="0">
                  <c:v>11.3598</c:v>
                </c:pt>
                <c:pt idx="1">
                  <c:v>11.2888476</c:v>
                </c:pt>
                <c:pt idx="2">
                  <c:v>11.217895199999999</c:v>
                </c:pt>
                <c:pt idx="3">
                  <c:v>11.1469428</c:v>
                </c:pt>
                <c:pt idx="4">
                  <c:v>11.0759904</c:v>
                </c:pt>
                <c:pt idx="5">
                  <c:v>11.005037999999999</c:v>
                </c:pt>
                <c:pt idx="6">
                  <c:v>10.9340856</c:v>
                </c:pt>
                <c:pt idx="7">
                  <c:v>10.8631332</c:v>
                </c:pt>
                <c:pt idx="8">
                  <c:v>10.792180800000001</c:v>
                </c:pt>
                <c:pt idx="9">
                  <c:v>10.721228399999999</c:v>
                </c:pt>
                <c:pt idx="10">
                  <c:v>10.650276</c:v>
                </c:pt>
                <c:pt idx="11">
                  <c:v>10.5793236</c:v>
                </c:pt>
                <c:pt idx="12">
                  <c:v>10.508371199999999</c:v>
                </c:pt>
                <c:pt idx="13">
                  <c:v>10.4374188</c:v>
                </c:pt>
                <c:pt idx="14">
                  <c:v>10.3664664</c:v>
                </c:pt>
                <c:pt idx="15">
                  <c:v>10.295514000000001</c:v>
                </c:pt>
                <c:pt idx="16">
                  <c:v>10.224561599999999</c:v>
                </c:pt>
                <c:pt idx="17">
                  <c:v>10.1536092</c:v>
                </c:pt>
                <c:pt idx="18">
                  <c:v>10.082656800000001</c:v>
                </c:pt>
                <c:pt idx="19">
                  <c:v>10.011704399999999</c:v>
                </c:pt>
                <c:pt idx="20">
                  <c:v>9.9407519999999998</c:v>
                </c:pt>
                <c:pt idx="21">
                  <c:v>9.8697996000000003</c:v>
                </c:pt>
                <c:pt idx="22">
                  <c:v>9.7988472000000009</c:v>
                </c:pt>
                <c:pt idx="23">
                  <c:v>9.7278947999999996</c:v>
                </c:pt>
                <c:pt idx="24">
                  <c:v>9.6569424000000001</c:v>
                </c:pt>
                <c:pt idx="25">
                  <c:v>9.5859900000000007</c:v>
                </c:pt>
                <c:pt idx="26">
                  <c:v>9.5150375999999994</c:v>
                </c:pt>
                <c:pt idx="27">
                  <c:v>9.4440852</c:v>
                </c:pt>
                <c:pt idx="28">
                  <c:v>9.3731328000000005</c:v>
                </c:pt>
                <c:pt idx="29">
                  <c:v>9.302180400000001</c:v>
                </c:pt>
                <c:pt idx="30">
                  <c:v>9.2312279999999998</c:v>
                </c:pt>
                <c:pt idx="31">
                  <c:v>9.1602756000000003</c:v>
                </c:pt>
                <c:pt idx="32">
                  <c:v>9.089323199999999</c:v>
                </c:pt>
                <c:pt idx="33">
                  <c:v>9.0183707999999996</c:v>
                </c:pt>
                <c:pt idx="34">
                  <c:v>8.9474184000000001</c:v>
                </c:pt>
                <c:pt idx="35">
                  <c:v>8.8764660000000006</c:v>
                </c:pt>
              </c:numCache>
            </c:numRef>
          </c:val>
        </c:ser>
        <c:ser>
          <c:idx val="7"/>
          <c:order val="7"/>
          <c:tx>
            <c:v>31</c:v>
          </c:tx>
          <c:marker>
            <c:symbol val="none"/>
          </c:marker>
          <c:cat>
            <c:strRef>
              <c:f>'Weekly Avg'!$D$6:$AM$6</c:f>
              <c:strCach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strCache>
            </c:strRef>
          </c:cat>
          <c:val>
            <c:numRef>
              <c:f>'Weekly Avg'!$D$128:$AM$128</c:f>
              <c:numCache>
                <c:formatCode>General</c:formatCode>
                <c:ptCount val="36"/>
                <c:pt idx="0">
                  <c:v>9.5690500000000007</c:v>
                </c:pt>
                <c:pt idx="1">
                  <c:v>9.4977501000000011</c:v>
                </c:pt>
                <c:pt idx="2">
                  <c:v>9.4264502000000014</c:v>
                </c:pt>
                <c:pt idx="3">
                  <c:v>9.3551503</c:v>
                </c:pt>
                <c:pt idx="4">
                  <c:v>9.2838504000000004</c:v>
                </c:pt>
                <c:pt idx="5">
                  <c:v>9.2125505000000008</c:v>
                </c:pt>
                <c:pt idx="6">
                  <c:v>9.1412506000000011</c:v>
                </c:pt>
                <c:pt idx="7">
                  <c:v>9.0699507000000015</c:v>
                </c:pt>
                <c:pt idx="8">
                  <c:v>8.9986508000000001</c:v>
                </c:pt>
                <c:pt idx="9">
                  <c:v>8.9273509000000004</c:v>
                </c:pt>
                <c:pt idx="10">
                  <c:v>8.8560510000000008</c:v>
                </c:pt>
                <c:pt idx="11">
                  <c:v>8.7847511000000011</c:v>
                </c:pt>
                <c:pt idx="12">
                  <c:v>8.7134512000000015</c:v>
                </c:pt>
                <c:pt idx="13">
                  <c:v>8.6421513000000001</c:v>
                </c:pt>
                <c:pt idx="14">
                  <c:v>8.5708514000000005</c:v>
                </c:pt>
                <c:pt idx="15">
                  <c:v>8.4995515000000008</c:v>
                </c:pt>
                <c:pt idx="16">
                  <c:v>8.4282516000000012</c:v>
                </c:pt>
                <c:pt idx="17">
                  <c:v>8.3569516999999998</c:v>
                </c:pt>
                <c:pt idx="18">
                  <c:v>8.2856518000000001</c:v>
                </c:pt>
                <c:pt idx="19">
                  <c:v>8.2143519000000005</c:v>
                </c:pt>
                <c:pt idx="20">
                  <c:v>8.1430520000000008</c:v>
                </c:pt>
                <c:pt idx="21">
                  <c:v>8.0717521000000012</c:v>
                </c:pt>
                <c:pt idx="22">
                  <c:v>8.0004522000000016</c:v>
                </c:pt>
                <c:pt idx="23">
                  <c:v>7.929152300000001</c:v>
                </c:pt>
                <c:pt idx="24">
                  <c:v>7.8578524000000005</c:v>
                </c:pt>
                <c:pt idx="25">
                  <c:v>7.7865525000000009</c:v>
                </c:pt>
                <c:pt idx="26">
                  <c:v>7.7152526000000012</c:v>
                </c:pt>
                <c:pt idx="27">
                  <c:v>7.6439527000000007</c:v>
                </c:pt>
                <c:pt idx="28">
                  <c:v>7.5726528000000002</c:v>
                </c:pt>
                <c:pt idx="29">
                  <c:v>7.5013529000000005</c:v>
                </c:pt>
                <c:pt idx="30">
                  <c:v>7.4300530000000009</c:v>
                </c:pt>
                <c:pt idx="31">
                  <c:v>7.3587531000000013</c:v>
                </c:pt>
                <c:pt idx="32">
                  <c:v>7.2874532000000007</c:v>
                </c:pt>
                <c:pt idx="33">
                  <c:v>7.2161533000000002</c:v>
                </c:pt>
                <c:pt idx="34">
                  <c:v>7.1448534000000006</c:v>
                </c:pt>
                <c:pt idx="35">
                  <c:v>7.0735535000000009</c:v>
                </c:pt>
              </c:numCache>
            </c:numRef>
          </c:val>
        </c:ser>
        <c:ser>
          <c:idx val="8"/>
          <c:order val="8"/>
          <c:tx>
            <c:v>34</c:v>
          </c:tx>
          <c:marker>
            <c:symbol val="none"/>
          </c:marker>
          <c:cat>
            <c:strRef>
              <c:f>'Weekly Avg'!$D$6:$AM$6</c:f>
              <c:strCach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strCache>
            </c:strRef>
          </c:cat>
          <c:val>
            <c:numRef>
              <c:f>'Weekly Avg'!$D$129:$AM$129</c:f>
              <c:numCache>
                <c:formatCode>General</c:formatCode>
                <c:ptCount val="36"/>
                <c:pt idx="0">
                  <c:v>8.2409499999999998</c:v>
                </c:pt>
                <c:pt idx="1">
                  <c:v>8.1662137999999995</c:v>
                </c:pt>
                <c:pt idx="2">
                  <c:v>8.0914775999999993</c:v>
                </c:pt>
                <c:pt idx="3">
                  <c:v>8.016741399999999</c:v>
                </c:pt>
                <c:pt idx="4">
                  <c:v>7.9420051999999997</c:v>
                </c:pt>
                <c:pt idx="5">
                  <c:v>7.8672689999999994</c:v>
                </c:pt>
                <c:pt idx="6">
                  <c:v>7.7925328</c:v>
                </c:pt>
                <c:pt idx="7">
                  <c:v>7.7177965999999998</c:v>
                </c:pt>
                <c:pt idx="8">
                  <c:v>7.6430603999999995</c:v>
                </c:pt>
                <c:pt idx="9">
                  <c:v>7.5683241999999993</c:v>
                </c:pt>
                <c:pt idx="10">
                  <c:v>7.4935879999999999</c:v>
                </c:pt>
                <c:pt idx="11">
                  <c:v>7.4188517999999997</c:v>
                </c:pt>
                <c:pt idx="12">
                  <c:v>7.3441155999999994</c:v>
                </c:pt>
                <c:pt idx="13">
                  <c:v>7.2693794</c:v>
                </c:pt>
                <c:pt idx="14">
                  <c:v>7.1946431999999998</c:v>
                </c:pt>
                <c:pt idx="15">
                  <c:v>7.1199069999999995</c:v>
                </c:pt>
                <c:pt idx="16">
                  <c:v>7.0451707999999993</c:v>
                </c:pt>
                <c:pt idx="17">
                  <c:v>6.9704345999999999</c:v>
                </c:pt>
                <c:pt idx="18">
                  <c:v>6.8956983999999997</c:v>
                </c:pt>
                <c:pt idx="19">
                  <c:v>6.8209621999999994</c:v>
                </c:pt>
                <c:pt idx="20">
                  <c:v>6.7462260000000001</c:v>
                </c:pt>
                <c:pt idx="21">
                  <c:v>6.6714897999999998</c:v>
                </c:pt>
                <c:pt idx="22">
                  <c:v>6.5967535999999996</c:v>
                </c:pt>
                <c:pt idx="23">
                  <c:v>6.5220173999999993</c:v>
                </c:pt>
                <c:pt idx="24">
                  <c:v>6.4472811999999999</c:v>
                </c:pt>
                <c:pt idx="25">
                  <c:v>6.3725449999999997</c:v>
                </c:pt>
                <c:pt idx="26">
                  <c:v>6.2978087999999994</c:v>
                </c:pt>
                <c:pt idx="27">
                  <c:v>6.2230726000000001</c:v>
                </c:pt>
                <c:pt idx="28">
                  <c:v>6.1483363999999998</c:v>
                </c:pt>
                <c:pt idx="29">
                  <c:v>6.0736001999999996</c:v>
                </c:pt>
                <c:pt idx="30">
                  <c:v>5.9988639999999993</c:v>
                </c:pt>
                <c:pt idx="31">
                  <c:v>5.9241277999999991</c:v>
                </c:pt>
                <c:pt idx="32">
                  <c:v>5.8493915999999997</c:v>
                </c:pt>
                <c:pt idx="33">
                  <c:v>5.7746554000000003</c:v>
                </c:pt>
                <c:pt idx="34">
                  <c:v>5.6999192000000001</c:v>
                </c:pt>
                <c:pt idx="35">
                  <c:v>5.6251829999999998</c:v>
                </c:pt>
              </c:numCache>
            </c:numRef>
          </c:val>
        </c:ser>
        <c:ser>
          <c:idx val="9"/>
          <c:order val="9"/>
          <c:tx>
            <c:v>37</c:v>
          </c:tx>
          <c:marker>
            <c:symbol val="none"/>
          </c:marker>
          <c:cat>
            <c:strRef>
              <c:f>'Weekly Avg'!$D$6:$AM$6</c:f>
              <c:strCache>
                <c:ptCount val="3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</c:strCache>
            </c:strRef>
          </c:cat>
          <c:val>
            <c:numRef>
              <c:f>'Weekly Avg'!$D$130:$AM$130</c:f>
              <c:numCache>
                <c:formatCode>General</c:formatCode>
                <c:ptCount val="36"/>
                <c:pt idx="0">
                  <c:v>7.64032</c:v>
                </c:pt>
                <c:pt idx="1">
                  <c:v>7.5600626000000002</c:v>
                </c:pt>
                <c:pt idx="2">
                  <c:v>7.4798052000000004</c:v>
                </c:pt>
                <c:pt idx="3">
                  <c:v>7.3995477999999997</c:v>
                </c:pt>
                <c:pt idx="4">
                  <c:v>7.3192903999999999</c:v>
                </c:pt>
                <c:pt idx="5">
                  <c:v>7.2390330000000001</c:v>
                </c:pt>
                <c:pt idx="6">
                  <c:v>7.1587756000000002</c:v>
                </c:pt>
                <c:pt idx="7">
                  <c:v>7.0785181999999995</c:v>
                </c:pt>
                <c:pt idx="8">
                  <c:v>6.9982607999999997</c:v>
                </c:pt>
                <c:pt idx="9">
                  <c:v>6.9180033999999999</c:v>
                </c:pt>
                <c:pt idx="10">
                  <c:v>6.8377460000000001</c:v>
                </c:pt>
                <c:pt idx="11">
                  <c:v>6.7574886000000003</c:v>
                </c:pt>
                <c:pt idx="12">
                  <c:v>6.6772311999999996</c:v>
                </c:pt>
                <c:pt idx="13">
                  <c:v>6.5969737999999998</c:v>
                </c:pt>
                <c:pt idx="14">
                  <c:v>6.5167164</c:v>
                </c:pt>
                <c:pt idx="15">
                  <c:v>6.4364590000000002</c:v>
                </c:pt>
                <c:pt idx="16">
                  <c:v>6.3562016000000003</c:v>
                </c:pt>
                <c:pt idx="17">
                  <c:v>6.2759441999999996</c:v>
                </c:pt>
                <c:pt idx="18">
                  <c:v>6.1956867999999998</c:v>
                </c:pt>
                <c:pt idx="19">
                  <c:v>6.1154294</c:v>
                </c:pt>
                <c:pt idx="20">
                  <c:v>6.0351719999999993</c:v>
                </c:pt>
                <c:pt idx="21">
                  <c:v>5.9549146000000004</c:v>
                </c:pt>
                <c:pt idx="22">
                  <c:v>5.8746571999999997</c:v>
                </c:pt>
                <c:pt idx="23">
                  <c:v>5.7943997999999999</c:v>
                </c:pt>
                <c:pt idx="24">
                  <c:v>5.7141424000000001</c:v>
                </c:pt>
                <c:pt idx="25">
                  <c:v>5.6338849999999994</c:v>
                </c:pt>
                <c:pt idx="26">
                  <c:v>5.5536276000000004</c:v>
                </c:pt>
                <c:pt idx="27">
                  <c:v>5.4733701999999997</c:v>
                </c:pt>
                <c:pt idx="28">
                  <c:v>5.3931127999999999</c:v>
                </c:pt>
                <c:pt idx="29">
                  <c:v>5.3128554000000001</c:v>
                </c:pt>
                <c:pt idx="30">
                  <c:v>5.2325979999999994</c:v>
                </c:pt>
                <c:pt idx="31">
                  <c:v>5.1523405999999996</c:v>
                </c:pt>
                <c:pt idx="32">
                  <c:v>5.0720831999999998</c:v>
                </c:pt>
                <c:pt idx="33">
                  <c:v>4.9918258</c:v>
                </c:pt>
                <c:pt idx="34">
                  <c:v>4.9115684000000002</c:v>
                </c:pt>
                <c:pt idx="35">
                  <c:v>4.8313109999999995</c:v>
                </c:pt>
              </c:numCache>
            </c:numRef>
          </c:val>
        </c:ser>
        <c:marker val="1"/>
        <c:axId val="101888000"/>
        <c:axId val="101889536"/>
      </c:lineChart>
      <c:catAx>
        <c:axId val="101888000"/>
        <c:scaling>
          <c:orientation val="minMax"/>
        </c:scaling>
        <c:axPos val="b"/>
        <c:tickLblPos val="nextTo"/>
        <c:crossAx val="101889536"/>
        <c:crosses val="autoZero"/>
        <c:auto val="1"/>
        <c:lblAlgn val="ctr"/>
        <c:lblOffset val="100"/>
      </c:catAx>
      <c:valAx>
        <c:axId val="101889536"/>
        <c:scaling>
          <c:orientation val="minMax"/>
        </c:scaling>
        <c:axPos val="l"/>
        <c:majorGridlines/>
        <c:numFmt formatCode="General" sourceLinked="1"/>
        <c:tickLblPos val="nextTo"/>
        <c:crossAx val="1018880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'Eff Area'!$A$14:$A$43</c:f>
              <c:numCache>
                <c:formatCode>General</c:formatCod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'Eff Area'!$N$14:$N$43</c:f>
              <c:numCache>
                <c:formatCode>0.00</c:formatCode>
                <c:ptCount val="30"/>
                <c:pt idx="0">
                  <c:v>12.943468901499999</c:v>
                </c:pt>
                <c:pt idx="1">
                  <c:v>12.963817516000001</c:v>
                </c:pt>
                <c:pt idx="2">
                  <c:v>12.970052328500001</c:v>
                </c:pt>
                <c:pt idx="3">
                  <c:v>12.955137724</c:v>
                </c:pt>
                <c:pt idx="4">
                  <c:v>12.912038087499999</c:v>
                </c:pt>
                <c:pt idx="5">
                  <c:v>12.833717803999999</c:v>
                </c:pt>
                <c:pt idx="6">
                  <c:v>12.7131412585</c:v>
                </c:pt>
                <c:pt idx="7">
                  <c:v>12.543272835999998</c:v>
                </c:pt>
                <c:pt idx="8">
                  <c:v>12.3170769215</c:v>
                </c:pt>
                <c:pt idx="9">
                  <c:v>12.027517899999999</c:v>
                </c:pt>
                <c:pt idx="10">
                  <c:v>11.667560156499999</c:v>
                </c:pt>
                <c:pt idx="11">
                  <c:v>11.230168075999998</c:v>
                </c:pt>
                <c:pt idx="12">
                  <c:v>10.708306043499999</c:v>
                </c:pt>
                <c:pt idx="13">
                  <c:v>10.094938444</c:v>
                </c:pt>
                <c:pt idx="14">
                  <c:v>9.3830296624999985</c:v>
                </c:pt>
                <c:pt idx="15">
                  <c:v>8.565544083999999</c:v>
                </c:pt>
                <c:pt idx="16">
                  <c:v>7.6354460934999988</c:v>
                </c:pt>
                <c:pt idx="17">
                  <c:v>6.5857000759999984</c:v>
                </c:pt>
                <c:pt idx="18">
                  <c:v>5.4092704164999983</c:v>
                </c:pt>
                <c:pt idx="19">
                  <c:v>4.5360996114999992</c:v>
                </c:pt>
                <c:pt idx="20">
                  <c:v>4.3323535519999972</c:v>
                </c:pt>
                <c:pt idx="21">
                  <c:v>4.0027797504999985</c:v>
                </c:pt>
                <c:pt idx="22">
                  <c:v>3.5749380159999991</c:v>
                </c:pt>
                <c:pt idx="23">
                  <c:v>3.0763881574999976</c:v>
                </c:pt>
                <c:pt idx="24">
                  <c:v>2.5346899839999963</c:v>
                </c:pt>
                <c:pt idx="25">
                  <c:v>1.9774033044999992</c:v>
                </c:pt>
                <c:pt idx="26">
                  <c:v>1.432087927999997</c:v>
                </c:pt>
                <c:pt idx="27">
                  <c:v>0.92630366349999882</c:v>
                </c:pt>
                <c:pt idx="28">
                  <c:v>0.48761031999999549</c:v>
                </c:pt>
                <c:pt idx="29">
                  <c:v>8.1214999999997595E-2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numRef>
              <c:f>'Eff Area'!$A$14:$A$43</c:f>
              <c:numCache>
                <c:formatCode>General</c:formatCod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'Eff Area'!$R$14:$R$43</c:f>
              <c:numCache>
                <c:formatCode>0.00</c:formatCode>
                <c:ptCount val="30"/>
                <c:pt idx="0">
                  <c:v>11.341976961499999</c:v>
                </c:pt>
                <c:pt idx="1">
                  <c:v>11.387857356000001</c:v>
                </c:pt>
                <c:pt idx="2">
                  <c:v>11.4344398685</c:v>
                </c:pt>
                <c:pt idx="3">
                  <c:v>11.469917083999999</c:v>
                </c:pt>
                <c:pt idx="4">
                  <c:v>11.482481587500001</c:v>
                </c:pt>
                <c:pt idx="5">
                  <c:v>11.460325963999999</c:v>
                </c:pt>
                <c:pt idx="6">
                  <c:v>11.3916427985</c:v>
                </c:pt>
                <c:pt idx="7">
                  <c:v>11.264624675999999</c:v>
                </c:pt>
                <c:pt idx="8">
                  <c:v>11.0674641815</c:v>
                </c:pt>
                <c:pt idx="9">
                  <c:v>10.788353899999999</c:v>
                </c:pt>
                <c:pt idx="10">
                  <c:v>10.415486416499999</c:v>
                </c:pt>
                <c:pt idx="11">
                  <c:v>9.9370543159999976</c:v>
                </c:pt>
                <c:pt idx="12">
                  <c:v>9.3412501834999997</c:v>
                </c:pt>
                <c:pt idx="13">
                  <c:v>8.6162666039999998</c:v>
                </c:pt>
                <c:pt idx="14">
                  <c:v>7.7502961624999989</c:v>
                </c:pt>
                <c:pt idx="15">
                  <c:v>6.731531443999998</c:v>
                </c:pt>
                <c:pt idx="16">
                  <c:v>5.5481650334999983</c:v>
                </c:pt>
                <c:pt idx="17">
                  <c:v>4.1883895159999973</c:v>
                </c:pt>
                <c:pt idx="18">
                  <c:v>2.6403974764999987</c:v>
                </c:pt>
                <c:pt idx="19">
                  <c:v>1.5451512714999982</c:v>
                </c:pt>
                <c:pt idx="20">
                  <c:v>1.4483420319999958</c:v>
                </c:pt>
                <c:pt idx="21">
                  <c:v>1.160702570499998</c:v>
                </c:pt>
                <c:pt idx="22">
                  <c:v>0.72210505599999841</c:v>
                </c:pt>
                <c:pt idx="23">
                  <c:v>0.17242165749999749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numRef>
              <c:f>'Eff Area'!$A$14:$A$43</c:f>
              <c:numCache>
                <c:formatCode>General</c:formatCod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'Eff Area'!$S$14:$S$43</c:f>
              <c:numCache>
                <c:formatCode>0.00</c:formatCode>
                <c:ptCount val="30"/>
                <c:pt idx="0">
                  <c:v>10.941603976499998</c:v>
                </c:pt>
                <c:pt idx="1">
                  <c:v>10.993867316000003</c:v>
                </c:pt>
                <c:pt idx="2">
                  <c:v>11.050536753500001</c:v>
                </c:pt>
                <c:pt idx="3">
                  <c:v>11.098611924</c:v>
                </c:pt>
                <c:pt idx="4">
                  <c:v>11.1250924625</c:v>
                </c:pt>
                <c:pt idx="5">
                  <c:v>11.116978003999998</c:v>
                </c:pt>
                <c:pt idx="6">
                  <c:v>11.061268183500001</c:v>
                </c:pt>
                <c:pt idx="7">
                  <c:v>10.944962636</c:v>
                </c:pt>
                <c:pt idx="8">
                  <c:v>10.755060996499999</c:v>
                </c:pt>
                <c:pt idx="9">
                  <c:v>10.4785629</c:v>
                </c:pt>
                <c:pt idx="10">
                  <c:v>10.102467981499998</c:v>
                </c:pt>
                <c:pt idx="11">
                  <c:v>9.6137758759999983</c:v>
                </c:pt>
                <c:pt idx="12">
                  <c:v>8.9994862184999995</c:v>
                </c:pt>
                <c:pt idx="13">
                  <c:v>8.2465986439999988</c:v>
                </c:pt>
                <c:pt idx="14">
                  <c:v>7.3421127874999987</c:v>
                </c:pt>
                <c:pt idx="15">
                  <c:v>6.2730282839999978</c:v>
                </c:pt>
                <c:pt idx="16">
                  <c:v>5.0263447684999978</c:v>
                </c:pt>
                <c:pt idx="17">
                  <c:v>3.589061875999997</c:v>
                </c:pt>
                <c:pt idx="18">
                  <c:v>1.9481792414999983</c:v>
                </c:pt>
                <c:pt idx="19">
                  <c:v>0.79741418649999929</c:v>
                </c:pt>
                <c:pt idx="20">
                  <c:v>0.72733915199999544</c:v>
                </c:pt>
                <c:pt idx="21">
                  <c:v>0.45018327549999881</c:v>
                </c:pt>
                <c:pt idx="22">
                  <c:v>8.8968159999982532E-3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numRef>
              <c:f>'Eff Area'!$A$14:$A$43</c:f>
              <c:numCache>
                <c:formatCode>General</c:formatCod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'Eff Area'!$T$14:$T$43</c:f>
              <c:numCache>
                <c:formatCode>0.00</c:formatCode>
                <c:ptCount val="30"/>
                <c:pt idx="0">
                  <c:v>10.541230991499999</c:v>
                </c:pt>
                <c:pt idx="1">
                  <c:v>10.599877276000001</c:v>
                </c:pt>
                <c:pt idx="2">
                  <c:v>10.666633638500002</c:v>
                </c:pt>
                <c:pt idx="3">
                  <c:v>10.727306764</c:v>
                </c:pt>
                <c:pt idx="4">
                  <c:v>10.767703337499999</c:v>
                </c:pt>
                <c:pt idx="5">
                  <c:v>10.773630043999999</c:v>
                </c:pt>
                <c:pt idx="6">
                  <c:v>10.730893568500001</c:v>
                </c:pt>
                <c:pt idx="7">
                  <c:v>10.625300595999999</c:v>
                </c:pt>
                <c:pt idx="8">
                  <c:v>10.442657811499998</c:v>
                </c:pt>
                <c:pt idx="9">
                  <c:v>10.168771899999999</c:v>
                </c:pt>
                <c:pt idx="10">
                  <c:v>9.7894495464999984</c:v>
                </c:pt>
                <c:pt idx="11">
                  <c:v>9.2904974359999972</c:v>
                </c:pt>
                <c:pt idx="12">
                  <c:v>8.6577222534999994</c:v>
                </c:pt>
                <c:pt idx="13">
                  <c:v>7.8769306839999995</c:v>
                </c:pt>
                <c:pt idx="14">
                  <c:v>6.9339294124999986</c:v>
                </c:pt>
                <c:pt idx="15">
                  <c:v>5.8145251239999984</c:v>
                </c:pt>
                <c:pt idx="16">
                  <c:v>4.5045245034999972</c:v>
                </c:pt>
                <c:pt idx="17">
                  <c:v>2.9897342359999968</c:v>
                </c:pt>
                <c:pt idx="18">
                  <c:v>1.255961006499998</c:v>
                </c:pt>
                <c:pt idx="19">
                  <c:v>4.9677101499998599E-2</c:v>
                </c:pt>
                <c:pt idx="20">
                  <c:v>6.3362719999968675E-3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marker val="1"/>
        <c:axId val="102637568"/>
        <c:axId val="102639104"/>
      </c:lineChart>
      <c:catAx>
        <c:axId val="102637568"/>
        <c:scaling>
          <c:orientation val="minMax"/>
        </c:scaling>
        <c:axPos val="b"/>
        <c:numFmt formatCode="General" sourceLinked="1"/>
        <c:tickLblPos val="nextTo"/>
        <c:crossAx val="102639104"/>
        <c:crosses val="autoZero"/>
        <c:auto val="1"/>
        <c:lblAlgn val="ctr"/>
        <c:lblOffset val="100"/>
      </c:catAx>
      <c:valAx>
        <c:axId val="102639104"/>
        <c:scaling>
          <c:orientation val="minMax"/>
        </c:scaling>
        <c:axPos val="l"/>
        <c:majorGridlines/>
        <c:numFmt formatCode="0.00" sourceLinked="1"/>
        <c:tickLblPos val="nextTo"/>
        <c:crossAx val="1026375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2040</c:v>
          </c:tx>
          <c:marker>
            <c:symbol val="none"/>
          </c:marker>
          <c:cat>
            <c:numRef>
              <c:f>'Eff Area'!$A$14:$A$43</c:f>
              <c:numCache>
                <c:formatCode>General</c:formatCod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'Eff Area'!$BW$14:$BW$43</c:f>
              <c:numCache>
                <c:formatCode>0.00</c:formatCode>
                <c:ptCount val="30"/>
                <c:pt idx="0">
                  <c:v>13764.54608</c:v>
                </c:pt>
                <c:pt idx="1">
                  <c:v>13742.617340000001</c:v>
                </c:pt>
                <c:pt idx="2">
                  <c:v>13789.617759999999</c:v>
                </c:pt>
                <c:pt idx="3">
                  <c:v>13668.731319999999</c:v>
                </c:pt>
                <c:pt idx="4">
                  <c:v>13664.429699999999</c:v>
                </c:pt>
                <c:pt idx="5">
                  <c:v>13561.875179999999</c:v>
                </c:pt>
                <c:pt idx="6">
                  <c:v>13222.382439999999</c:v>
                </c:pt>
                <c:pt idx="7">
                  <c:v>13054.454459999997</c:v>
                </c:pt>
                <c:pt idx="8">
                  <c:v>12779.66712</c:v>
                </c:pt>
                <c:pt idx="9">
                  <c:v>12671.493799999998</c:v>
                </c:pt>
                <c:pt idx="10">
                  <c:v>12413.049879999999</c:v>
                </c:pt>
                <c:pt idx="11">
                  <c:v>12026.574139999997</c:v>
                </c:pt>
                <c:pt idx="12">
                  <c:v>11538.252059999999</c:v>
                </c:pt>
                <c:pt idx="13">
                  <c:v>11022.94102</c:v>
                </c:pt>
                <c:pt idx="14">
                  <c:v>10308.198299999998</c:v>
                </c:pt>
                <c:pt idx="15">
                  <c:v>9408.4180799999995</c:v>
                </c:pt>
                <c:pt idx="16">
                  <c:v>8473.0424399999993</c:v>
                </c:pt>
                <c:pt idx="17">
                  <c:v>7412.8387599999996</c:v>
                </c:pt>
                <c:pt idx="18">
                  <c:v>6688.1417199999987</c:v>
                </c:pt>
                <c:pt idx="19">
                  <c:v>6053.4916000000003</c:v>
                </c:pt>
                <c:pt idx="20">
                  <c:v>5728.1937799999987</c:v>
                </c:pt>
                <c:pt idx="21">
                  <c:v>5408.6921399999983</c:v>
                </c:pt>
                <c:pt idx="22">
                  <c:v>5068.5779599999996</c:v>
                </c:pt>
                <c:pt idx="23">
                  <c:v>4535.4024199999967</c:v>
                </c:pt>
                <c:pt idx="24">
                  <c:v>4016.6917999999987</c:v>
                </c:pt>
                <c:pt idx="25">
                  <c:v>3464.0529800000004</c:v>
                </c:pt>
                <c:pt idx="26">
                  <c:v>2996.2999399999972</c:v>
                </c:pt>
                <c:pt idx="27">
                  <c:v>2644.3151600000001</c:v>
                </c:pt>
                <c:pt idx="28">
                  <c:v>2121.8299199999974</c:v>
                </c:pt>
                <c:pt idx="29">
                  <c:v>1713.9319999999989</c:v>
                </c:pt>
              </c:numCache>
            </c:numRef>
          </c:val>
        </c:ser>
        <c:ser>
          <c:idx val="1"/>
          <c:order val="1"/>
          <c:tx>
            <c:v>2050</c:v>
          </c:tx>
          <c:marker>
            <c:symbol val="none"/>
          </c:marker>
          <c:cat>
            <c:numRef>
              <c:f>'Eff Area'!$A$14:$A$43</c:f>
              <c:numCache>
                <c:formatCode>General</c:formatCod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'Eff Area'!$BX$14:$BX$43</c:f>
              <c:numCache>
                <c:formatCode>0.00</c:formatCode>
                <c:ptCount val="30"/>
                <c:pt idx="0">
                  <c:v>13367.506079999999</c:v>
                </c:pt>
                <c:pt idx="1">
                  <c:v>13347.122340000002</c:v>
                </c:pt>
                <c:pt idx="2">
                  <c:v>13414.19976</c:v>
                </c:pt>
                <c:pt idx="3">
                  <c:v>13292.669319999999</c:v>
                </c:pt>
                <c:pt idx="4">
                  <c:v>13313.206699999999</c:v>
                </c:pt>
                <c:pt idx="5">
                  <c:v>13225.32418</c:v>
                </c:pt>
                <c:pt idx="6">
                  <c:v>12867.17044</c:v>
                </c:pt>
                <c:pt idx="7">
                  <c:v>12713.785459999999</c:v>
                </c:pt>
                <c:pt idx="8">
                  <c:v>12440.671119999999</c:v>
                </c:pt>
                <c:pt idx="9">
                  <c:v>12365.701799999999</c:v>
                </c:pt>
                <c:pt idx="10">
                  <c:v>12119.613879999999</c:v>
                </c:pt>
                <c:pt idx="11">
                  <c:v>11727.861139999997</c:v>
                </c:pt>
                <c:pt idx="12">
                  <c:v>11220.491059999998</c:v>
                </c:pt>
                <c:pt idx="13">
                  <c:v>10684.202020000001</c:v>
                </c:pt>
                <c:pt idx="14">
                  <c:v>9917.8512999999984</c:v>
                </c:pt>
                <c:pt idx="15">
                  <c:v>8937.7620800000004</c:v>
                </c:pt>
                <c:pt idx="16">
                  <c:v>7917.4444399999993</c:v>
                </c:pt>
                <c:pt idx="17">
                  <c:v>6752.6067599999997</c:v>
                </c:pt>
                <c:pt idx="18">
                  <c:v>5978.6177199999984</c:v>
                </c:pt>
                <c:pt idx="19">
                  <c:v>5309.3476000000001</c:v>
                </c:pt>
                <c:pt idx="20">
                  <c:v>4999.6227799999988</c:v>
                </c:pt>
                <c:pt idx="21">
                  <c:v>4695.6931399999985</c:v>
                </c:pt>
                <c:pt idx="22">
                  <c:v>4366.3899599999995</c:v>
                </c:pt>
                <c:pt idx="23">
                  <c:v>3810.5634199999968</c:v>
                </c:pt>
                <c:pt idx="24">
                  <c:v>3269.3297999999986</c:v>
                </c:pt>
                <c:pt idx="25">
                  <c:v>2685.9319800000003</c:v>
                </c:pt>
                <c:pt idx="26">
                  <c:v>2198.2309399999976</c:v>
                </c:pt>
                <c:pt idx="27">
                  <c:v>1841.7411599999996</c:v>
                </c:pt>
                <c:pt idx="28">
                  <c:v>1282.8339199999973</c:v>
                </c:pt>
                <c:pt idx="29">
                  <c:v>852.90199999999913</c:v>
                </c:pt>
              </c:numCache>
            </c:numRef>
          </c:val>
        </c:ser>
        <c:ser>
          <c:idx val="2"/>
          <c:order val="2"/>
          <c:tx>
            <c:v>2060</c:v>
          </c:tx>
          <c:marker>
            <c:symbol val="none"/>
          </c:marker>
          <c:cat>
            <c:numRef>
              <c:f>'Eff Area'!$A$14:$A$43</c:f>
              <c:numCache>
                <c:formatCode>General</c:formatCod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'Eff Area'!$BY$14:$BY$43</c:f>
              <c:numCache>
                <c:formatCode>0.00</c:formatCode>
                <c:ptCount val="30"/>
                <c:pt idx="0">
                  <c:v>12970.46608</c:v>
                </c:pt>
                <c:pt idx="1">
                  <c:v>12951.627340000001</c:v>
                </c:pt>
                <c:pt idx="2">
                  <c:v>13038.78176</c:v>
                </c:pt>
                <c:pt idx="3">
                  <c:v>12916.607319999999</c:v>
                </c:pt>
                <c:pt idx="4">
                  <c:v>12961.983699999999</c:v>
                </c:pt>
                <c:pt idx="5">
                  <c:v>12888.77318</c:v>
                </c:pt>
                <c:pt idx="6">
                  <c:v>12511.958439999999</c:v>
                </c:pt>
                <c:pt idx="7">
                  <c:v>12373.116459999997</c:v>
                </c:pt>
                <c:pt idx="8">
                  <c:v>12101.67512</c:v>
                </c:pt>
                <c:pt idx="9">
                  <c:v>12059.909799999999</c:v>
                </c:pt>
                <c:pt idx="10">
                  <c:v>11826.177879999999</c:v>
                </c:pt>
                <c:pt idx="11">
                  <c:v>11429.148139999998</c:v>
                </c:pt>
                <c:pt idx="12">
                  <c:v>10902.730059999998</c:v>
                </c:pt>
                <c:pt idx="13">
                  <c:v>10345.463019999999</c:v>
                </c:pt>
                <c:pt idx="14">
                  <c:v>9527.5042999999987</c:v>
                </c:pt>
                <c:pt idx="15">
                  <c:v>8467.1060799999996</c:v>
                </c:pt>
                <c:pt idx="16">
                  <c:v>7361.8464399999993</c:v>
                </c:pt>
                <c:pt idx="17">
                  <c:v>6092.3747599999997</c:v>
                </c:pt>
                <c:pt idx="18">
                  <c:v>5269.093719999998</c:v>
                </c:pt>
                <c:pt idx="19">
                  <c:v>4565.2036000000007</c:v>
                </c:pt>
                <c:pt idx="20">
                  <c:v>4271.0517799999989</c:v>
                </c:pt>
                <c:pt idx="21">
                  <c:v>3982.6941399999987</c:v>
                </c:pt>
                <c:pt idx="22">
                  <c:v>3664.2019599999994</c:v>
                </c:pt>
                <c:pt idx="23">
                  <c:v>3085.7244199999968</c:v>
                </c:pt>
                <c:pt idx="24">
                  <c:v>2521.9677999999985</c:v>
                </c:pt>
                <c:pt idx="25">
                  <c:v>1907.8109800000002</c:v>
                </c:pt>
                <c:pt idx="26">
                  <c:v>1400.1619399999972</c:v>
                </c:pt>
                <c:pt idx="27">
                  <c:v>1039.16716</c:v>
                </c:pt>
                <c:pt idx="28">
                  <c:v>443.83791999999721</c:v>
                </c:pt>
                <c:pt idx="29">
                  <c:v>0</c:v>
                </c:pt>
              </c:numCache>
            </c:numRef>
          </c:val>
        </c:ser>
        <c:ser>
          <c:idx val="3"/>
          <c:order val="3"/>
          <c:tx>
            <c:v>2070</c:v>
          </c:tx>
          <c:marker>
            <c:symbol val="none"/>
          </c:marker>
          <c:cat>
            <c:numRef>
              <c:f>'Eff Area'!$A$14:$A$43</c:f>
              <c:numCache>
                <c:formatCode>General</c:formatCod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'Eff Area'!$BZ$14:$BZ$43</c:f>
              <c:numCache>
                <c:formatCode>0.00</c:formatCode>
                <c:ptCount val="30"/>
                <c:pt idx="0">
                  <c:v>12573.426079999999</c:v>
                </c:pt>
                <c:pt idx="1">
                  <c:v>12556.13234</c:v>
                </c:pt>
                <c:pt idx="2">
                  <c:v>12663.36376</c:v>
                </c:pt>
                <c:pt idx="3">
                  <c:v>12540.545319999997</c:v>
                </c:pt>
                <c:pt idx="4">
                  <c:v>12610.760699999999</c:v>
                </c:pt>
                <c:pt idx="5">
                  <c:v>12552.222180000001</c:v>
                </c:pt>
                <c:pt idx="6">
                  <c:v>12156.746439999999</c:v>
                </c:pt>
                <c:pt idx="7">
                  <c:v>12032.447459999999</c:v>
                </c:pt>
                <c:pt idx="8">
                  <c:v>11762.679119999999</c:v>
                </c:pt>
                <c:pt idx="9">
                  <c:v>11754.1178</c:v>
                </c:pt>
                <c:pt idx="10">
                  <c:v>11532.741879999998</c:v>
                </c:pt>
                <c:pt idx="11">
                  <c:v>11130.435139999998</c:v>
                </c:pt>
                <c:pt idx="12">
                  <c:v>10584.969059999999</c:v>
                </c:pt>
                <c:pt idx="13">
                  <c:v>10006.72402</c:v>
                </c:pt>
                <c:pt idx="14">
                  <c:v>9137.1572999999989</c:v>
                </c:pt>
                <c:pt idx="15">
                  <c:v>7996.4500799999996</c:v>
                </c:pt>
                <c:pt idx="16">
                  <c:v>6806.2484399999994</c:v>
                </c:pt>
                <c:pt idx="17">
                  <c:v>5432.1427599999997</c:v>
                </c:pt>
                <c:pt idx="18">
                  <c:v>4559.5697199999986</c:v>
                </c:pt>
                <c:pt idx="19">
                  <c:v>3821.0596000000005</c:v>
                </c:pt>
                <c:pt idx="20">
                  <c:v>3542.480779999999</c:v>
                </c:pt>
                <c:pt idx="21">
                  <c:v>3269.6951399999989</c:v>
                </c:pt>
                <c:pt idx="22">
                  <c:v>2962.0139599999993</c:v>
                </c:pt>
                <c:pt idx="23">
                  <c:v>2360.8854199999969</c:v>
                </c:pt>
                <c:pt idx="24">
                  <c:v>1774.6057999999985</c:v>
                </c:pt>
                <c:pt idx="25">
                  <c:v>1129.6899800000001</c:v>
                </c:pt>
                <c:pt idx="26">
                  <c:v>602.09293999999772</c:v>
                </c:pt>
                <c:pt idx="27">
                  <c:v>236.59315999999944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4"/>
          <c:tx>
            <c:v>2080</c:v>
          </c:tx>
          <c:marker>
            <c:symbol val="none"/>
          </c:marker>
          <c:cat>
            <c:numRef>
              <c:f>'Eff Area'!$A$14:$A$43</c:f>
              <c:numCache>
                <c:formatCode>General</c:formatCod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'Eff Area'!$CA$14:$CA$43</c:f>
              <c:numCache>
                <c:formatCode>0.00</c:formatCode>
                <c:ptCount val="30"/>
                <c:pt idx="0">
                  <c:v>12176.38608</c:v>
                </c:pt>
                <c:pt idx="1">
                  <c:v>12160.637340000001</c:v>
                </c:pt>
                <c:pt idx="2">
                  <c:v>12287.945759999999</c:v>
                </c:pt>
                <c:pt idx="3">
                  <c:v>12164.483319999999</c:v>
                </c:pt>
                <c:pt idx="4">
                  <c:v>12259.537699999999</c:v>
                </c:pt>
                <c:pt idx="5">
                  <c:v>12215.671179999999</c:v>
                </c:pt>
                <c:pt idx="6">
                  <c:v>11801.534439999999</c:v>
                </c:pt>
                <c:pt idx="7">
                  <c:v>11691.778459999998</c:v>
                </c:pt>
                <c:pt idx="8">
                  <c:v>11423.68312</c:v>
                </c:pt>
                <c:pt idx="9">
                  <c:v>11448.325799999999</c:v>
                </c:pt>
                <c:pt idx="10">
                  <c:v>11239.305879999998</c:v>
                </c:pt>
                <c:pt idx="11">
                  <c:v>10831.722139999998</c:v>
                </c:pt>
                <c:pt idx="12">
                  <c:v>10267.208059999999</c:v>
                </c:pt>
                <c:pt idx="13">
                  <c:v>9667.9850200000001</c:v>
                </c:pt>
                <c:pt idx="14">
                  <c:v>8746.8102999999992</c:v>
                </c:pt>
                <c:pt idx="15">
                  <c:v>7525.7940799999997</c:v>
                </c:pt>
                <c:pt idx="16">
                  <c:v>6250.6504399999994</c:v>
                </c:pt>
                <c:pt idx="17">
                  <c:v>4771.9107599999998</c:v>
                </c:pt>
                <c:pt idx="18">
                  <c:v>3850.0457199999983</c:v>
                </c:pt>
                <c:pt idx="19">
                  <c:v>3076.9156000000003</c:v>
                </c:pt>
                <c:pt idx="20">
                  <c:v>2813.90978</c:v>
                </c:pt>
                <c:pt idx="21">
                  <c:v>2556.6961399999982</c:v>
                </c:pt>
                <c:pt idx="22">
                  <c:v>2259.8259600000001</c:v>
                </c:pt>
                <c:pt idx="23">
                  <c:v>1636.0464199999969</c:v>
                </c:pt>
                <c:pt idx="24">
                  <c:v>1027.2437999999993</c:v>
                </c:pt>
                <c:pt idx="25">
                  <c:v>351.56898000000001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5"/>
          <c:order val="5"/>
          <c:tx>
            <c:v>2090</c:v>
          </c:tx>
          <c:marker>
            <c:symbol val="none"/>
          </c:marker>
          <c:cat>
            <c:numRef>
              <c:f>'Eff Area'!$A$14:$A$43</c:f>
              <c:numCache>
                <c:formatCode>General</c:formatCod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'Eff Area'!$CB$14:$CB$43</c:f>
              <c:numCache>
                <c:formatCode>0.00</c:formatCode>
                <c:ptCount val="30"/>
                <c:pt idx="0">
                  <c:v>11779.346079999999</c:v>
                </c:pt>
                <c:pt idx="1">
                  <c:v>11765.142340000002</c:v>
                </c:pt>
                <c:pt idx="2">
                  <c:v>11912.527760000001</c:v>
                </c:pt>
                <c:pt idx="3">
                  <c:v>11788.421319999998</c:v>
                </c:pt>
                <c:pt idx="4">
                  <c:v>11908.314699999999</c:v>
                </c:pt>
                <c:pt idx="5">
                  <c:v>11879.12018</c:v>
                </c:pt>
                <c:pt idx="6">
                  <c:v>11446.32244</c:v>
                </c:pt>
                <c:pt idx="7">
                  <c:v>11351.109459999998</c:v>
                </c:pt>
                <c:pt idx="8">
                  <c:v>11084.687119999999</c:v>
                </c:pt>
                <c:pt idx="9">
                  <c:v>11142.533799999999</c:v>
                </c:pt>
                <c:pt idx="10">
                  <c:v>10945.869879999998</c:v>
                </c:pt>
                <c:pt idx="11">
                  <c:v>10533.009139999998</c:v>
                </c:pt>
                <c:pt idx="12">
                  <c:v>9949.4470599999986</c:v>
                </c:pt>
                <c:pt idx="13">
                  <c:v>9329.2460200000005</c:v>
                </c:pt>
                <c:pt idx="14">
                  <c:v>8356.4632999999994</c:v>
                </c:pt>
                <c:pt idx="15">
                  <c:v>7055.1380799999997</c:v>
                </c:pt>
                <c:pt idx="16">
                  <c:v>5695.0524399999995</c:v>
                </c:pt>
                <c:pt idx="17">
                  <c:v>4111.6787599999998</c:v>
                </c:pt>
                <c:pt idx="18">
                  <c:v>3140.5217199999988</c:v>
                </c:pt>
                <c:pt idx="19">
                  <c:v>2332.7716</c:v>
                </c:pt>
                <c:pt idx="20">
                  <c:v>2085.33878</c:v>
                </c:pt>
                <c:pt idx="21">
                  <c:v>1843.6971399999984</c:v>
                </c:pt>
                <c:pt idx="22">
                  <c:v>1557.63796</c:v>
                </c:pt>
                <c:pt idx="23">
                  <c:v>911.207419999997</c:v>
                </c:pt>
                <c:pt idx="24">
                  <c:v>279.8817999999992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6"/>
          <c:order val="6"/>
          <c:tx>
            <c:v>2100</c:v>
          </c:tx>
          <c:marker>
            <c:symbol val="none"/>
          </c:marker>
          <c:cat>
            <c:numRef>
              <c:f>'Eff Area'!$A$14:$A$43</c:f>
              <c:numCache>
                <c:formatCode>General</c:formatCod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'Eff Area'!$CC$14:$CC$43</c:f>
              <c:numCache>
                <c:formatCode>0.00</c:formatCode>
                <c:ptCount val="30"/>
                <c:pt idx="0">
                  <c:v>11382.306079999998</c:v>
                </c:pt>
                <c:pt idx="1">
                  <c:v>11369.64734</c:v>
                </c:pt>
                <c:pt idx="2">
                  <c:v>11537.109759999999</c:v>
                </c:pt>
                <c:pt idx="3">
                  <c:v>11412.35932</c:v>
                </c:pt>
                <c:pt idx="4">
                  <c:v>11557.091699999999</c:v>
                </c:pt>
                <c:pt idx="5">
                  <c:v>11542.56918</c:v>
                </c:pt>
                <c:pt idx="6">
                  <c:v>11091.11044</c:v>
                </c:pt>
                <c:pt idx="7">
                  <c:v>11010.440459999998</c:v>
                </c:pt>
                <c:pt idx="8">
                  <c:v>10745.69112</c:v>
                </c:pt>
                <c:pt idx="9">
                  <c:v>10836.7418</c:v>
                </c:pt>
                <c:pt idx="10">
                  <c:v>10652.433879999999</c:v>
                </c:pt>
                <c:pt idx="11">
                  <c:v>10234.296139999999</c:v>
                </c:pt>
                <c:pt idx="12">
                  <c:v>9631.6860599999982</c:v>
                </c:pt>
                <c:pt idx="13">
                  <c:v>8990.5070200000009</c:v>
                </c:pt>
                <c:pt idx="14">
                  <c:v>7966.1162999999988</c:v>
                </c:pt>
                <c:pt idx="15">
                  <c:v>6584.4820799999998</c:v>
                </c:pt>
                <c:pt idx="16">
                  <c:v>5139.4544399999995</c:v>
                </c:pt>
                <c:pt idx="17">
                  <c:v>3451.4467599999998</c:v>
                </c:pt>
                <c:pt idx="18">
                  <c:v>2430.9977199999994</c:v>
                </c:pt>
                <c:pt idx="19">
                  <c:v>1588.6275999999998</c:v>
                </c:pt>
                <c:pt idx="20">
                  <c:v>1356.7677800000001</c:v>
                </c:pt>
                <c:pt idx="21">
                  <c:v>1130.6981399999986</c:v>
                </c:pt>
                <c:pt idx="22">
                  <c:v>855.44995999999992</c:v>
                </c:pt>
                <c:pt idx="23">
                  <c:v>186.36841999999706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7"/>
          <c:order val="7"/>
          <c:tx>
            <c:v>2110</c:v>
          </c:tx>
          <c:marker>
            <c:symbol val="none"/>
          </c:marker>
          <c:cat>
            <c:numRef>
              <c:f>'Eff Area'!$A$14:$A$43</c:f>
              <c:numCache>
                <c:formatCode>General</c:formatCod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'Eff Area'!$CD$14:$CD$43</c:f>
              <c:numCache>
                <c:formatCode>0.00</c:formatCode>
                <c:ptCount val="30"/>
                <c:pt idx="0">
                  <c:v>10985.266079999999</c:v>
                </c:pt>
                <c:pt idx="1">
                  <c:v>10974.152340000001</c:v>
                </c:pt>
                <c:pt idx="2">
                  <c:v>11161.69176</c:v>
                </c:pt>
                <c:pt idx="3">
                  <c:v>11036.297319999998</c:v>
                </c:pt>
                <c:pt idx="4">
                  <c:v>11205.868699999999</c:v>
                </c:pt>
                <c:pt idx="5">
                  <c:v>11206.018179999999</c:v>
                </c:pt>
                <c:pt idx="6">
                  <c:v>10735.898439999999</c:v>
                </c:pt>
                <c:pt idx="7">
                  <c:v>10669.771459999998</c:v>
                </c:pt>
                <c:pt idx="8">
                  <c:v>10406.69512</c:v>
                </c:pt>
                <c:pt idx="9">
                  <c:v>10530.949799999999</c:v>
                </c:pt>
                <c:pt idx="10">
                  <c:v>10358.997879999999</c:v>
                </c:pt>
                <c:pt idx="11">
                  <c:v>9935.5831399999988</c:v>
                </c:pt>
                <c:pt idx="12">
                  <c:v>9313.9250599999978</c:v>
                </c:pt>
                <c:pt idx="13">
                  <c:v>8651.7680199999995</c:v>
                </c:pt>
                <c:pt idx="14">
                  <c:v>7575.769299999999</c:v>
                </c:pt>
                <c:pt idx="15">
                  <c:v>6113.8260799999998</c:v>
                </c:pt>
                <c:pt idx="16">
                  <c:v>4583.8564399999996</c:v>
                </c:pt>
                <c:pt idx="17">
                  <c:v>2791.2147599999989</c:v>
                </c:pt>
                <c:pt idx="18">
                  <c:v>1721.4737199999981</c:v>
                </c:pt>
                <c:pt idx="19">
                  <c:v>844.48359999999957</c:v>
                </c:pt>
                <c:pt idx="20">
                  <c:v>628.19678000000022</c:v>
                </c:pt>
                <c:pt idx="21">
                  <c:v>417.69913999999881</c:v>
                </c:pt>
                <c:pt idx="22">
                  <c:v>153.26195999999982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8"/>
          <c:order val="8"/>
          <c:tx>
            <c:v>2120</c:v>
          </c:tx>
          <c:marker>
            <c:symbol val="none"/>
          </c:marker>
          <c:cat>
            <c:numRef>
              <c:f>'Eff Area'!$A$14:$A$43</c:f>
              <c:numCache>
                <c:formatCode>General</c:formatCod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'Eff Area'!$CE$14:$CE$43</c:f>
              <c:numCache>
                <c:formatCode>0.00</c:formatCode>
                <c:ptCount val="30"/>
                <c:pt idx="0">
                  <c:v>10588.22608</c:v>
                </c:pt>
                <c:pt idx="1">
                  <c:v>10578.657340000002</c:v>
                </c:pt>
                <c:pt idx="2">
                  <c:v>10786.27376</c:v>
                </c:pt>
                <c:pt idx="3">
                  <c:v>10660.235319999998</c:v>
                </c:pt>
                <c:pt idx="4">
                  <c:v>10854.645699999999</c:v>
                </c:pt>
                <c:pt idx="5">
                  <c:v>10869.46718</c:v>
                </c:pt>
                <c:pt idx="6">
                  <c:v>10380.686439999999</c:v>
                </c:pt>
                <c:pt idx="7">
                  <c:v>10329.102459999998</c:v>
                </c:pt>
                <c:pt idx="8">
                  <c:v>10067.699119999999</c:v>
                </c:pt>
                <c:pt idx="9">
                  <c:v>10225.157799999999</c:v>
                </c:pt>
                <c:pt idx="10">
                  <c:v>10065.561879999997</c:v>
                </c:pt>
                <c:pt idx="11">
                  <c:v>9636.8701399999991</c:v>
                </c:pt>
                <c:pt idx="12">
                  <c:v>8996.1640599999992</c:v>
                </c:pt>
                <c:pt idx="13">
                  <c:v>8313.0290199999999</c:v>
                </c:pt>
                <c:pt idx="14">
                  <c:v>7185.4222999999984</c:v>
                </c:pt>
                <c:pt idx="15">
                  <c:v>5643.1700799999999</c:v>
                </c:pt>
                <c:pt idx="16">
                  <c:v>4028.2584399999996</c:v>
                </c:pt>
                <c:pt idx="17">
                  <c:v>2130.982759999999</c:v>
                </c:pt>
                <c:pt idx="18">
                  <c:v>1011.9497199999987</c:v>
                </c:pt>
                <c:pt idx="19">
                  <c:v>100.33960000000116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marker val="1"/>
        <c:axId val="102685696"/>
        <c:axId val="102503168"/>
      </c:lineChart>
      <c:catAx>
        <c:axId val="102685696"/>
        <c:scaling>
          <c:orientation val="minMax"/>
        </c:scaling>
        <c:axPos val="b"/>
        <c:numFmt formatCode="General" sourceLinked="1"/>
        <c:tickLblPos val="nextTo"/>
        <c:crossAx val="102503168"/>
        <c:crosses val="autoZero"/>
        <c:auto val="1"/>
        <c:lblAlgn val="ctr"/>
        <c:lblOffset val="100"/>
      </c:catAx>
      <c:valAx>
        <c:axId val="102503168"/>
        <c:scaling>
          <c:orientation val="minMax"/>
        </c:scaling>
        <c:axPos val="l"/>
        <c:majorGridlines/>
        <c:numFmt formatCode="0.00" sourceLinked="1"/>
        <c:tickLblPos val="nextTo"/>
        <c:crossAx val="1026856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38</xdr:row>
      <xdr:rowOff>0</xdr:rowOff>
    </xdr:from>
    <xdr:to>
      <xdr:col>30</xdr:col>
      <xdr:colOff>285750</xdr:colOff>
      <xdr:row>52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514349</xdr:colOff>
      <xdr:row>4</xdr:row>
      <xdr:rowOff>66675</xdr:rowOff>
    </xdr:from>
    <xdr:to>
      <xdr:col>24</xdr:col>
      <xdr:colOff>276224</xdr:colOff>
      <xdr:row>17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581025</xdr:colOff>
      <xdr:row>19</xdr:row>
      <xdr:rowOff>57150</xdr:rowOff>
    </xdr:from>
    <xdr:to>
      <xdr:col>22</xdr:col>
      <xdr:colOff>276225</xdr:colOff>
      <xdr:row>33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247650</xdr:colOff>
      <xdr:row>12</xdr:row>
      <xdr:rowOff>0</xdr:rowOff>
    </xdr:from>
    <xdr:to>
      <xdr:col>50</xdr:col>
      <xdr:colOff>552450</xdr:colOff>
      <xdr:row>26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55</xdr:col>
      <xdr:colOff>161925</xdr:colOff>
      <xdr:row>14</xdr:row>
      <xdr:rowOff>9525</xdr:rowOff>
    </xdr:from>
    <xdr:to>
      <xdr:col>62</xdr:col>
      <xdr:colOff>466725</xdr:colOff>
      <xdr:row>28</xdr:row>
      <xdr:rowOff>85725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67</xdr:col>
      <xdr:colOff>304800</xdr:colOff>
      <xdr:row>13</xdr:row>
      <xdr:rowOff>104775</xdr:rowOff>
    </xdr:from>
    <xdr:to>
      <xdr:col>75</xdr:col>
      <xdr:colOff>0</xdr:colOff>
      <xdr:row>27</xdr:row>
      <xdr:rowOff>180975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45</xdr:col>
      <xdr:colOff>0</xdr:colOff>
      <xdr:row>119</xdr:row>
      <xdr:rowOff>0</xdr:rowOff>
    </xdr:from>
    <xdr:to>
      <xdr:col>52</xdr:col>
      <xdr:colOff>304801</xdr:colOff>
      <xdr:row>133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50</xdr:row>
      <xdr:rowOff>9525</xdr:rowOff>
    </xdr:from>
    <xdr:to>
      <xdr:col>15</xdr:col>
      <xdr:colOff>400050</xdr:colOff>
      <xdr:row>64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72</xdr:col>
      <xdr:colOff>19050</xdr:colOff>
      <xdr:row>45</xdr:row>
      <xdr:rowOff>95250</xdr:rowOff>
    </xdr:from>
    <xdr:to>
      <xdr:col>83</xdr:col>
      <xdr:colOff>295275</xdr:colOff>
      <xdr:row>59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Downloads/FeedbackFromNHSnowCov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E Calc 0,0"/>
      <sheetName val="SCE Calc 10,10 "/>
      <sheetName val="Weekly SCE - Raw"/>
      <sheetName val="Weekly SCE "/>
      <sheetName val="AdjustedSCE"/>
      <sheetName val="Land Area"/>
      <sheetName val="Total Solar Radiation"/>
      <sheetName val="Effective Solar Radiation"/>
      <sheetName val="Historical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B15">
            <v>264</v>
          </cell>
          <cell r="C15">
            <v>273</v>
          </cell>
          <cell r="D15">
            <v>281</v>
          </cell>
          <cell r="E15">
            <v>288</v>
          </cell>
          <cell r="F15">
            <v>295</v>
          </cell>
          <cell r="G15">
            <v>302</v>
          </cell>
          <cell r="H15">
            <v>308</v>
          </cell>
          <cell r="I15">
            <v>313</v>
          </cell>
          <cell r="J15">
            <v>318</v>
          </cell>
          <cell r="K15">
            <v>322</v>
          </cell>
          <cell r="L15">
            <v>325</v>
          </cell>
          <cell r="M15">
            <v>328</v>
          </cell>
          <cell r="N15">
            <v>331</v>
          </cell>
          <cell r="O15">
            <v>332</v>
          </cell>
          <cell r="P15">
            <v>333</v>
          </cell>
          <cell r="Q15">
            <v>334</v>
          </cell>
          <cell r="R15">
            <v>333</v>
          </cell>
          <cell r="S15">
            <v>333</v>
          </cell>
          <cell r="T15">
            <v>331</v>
          </cell>
          <cell r="U15">
            <v>329</v>
          </cell>
          <cell r="V15">
            <v>326</v>
          </cell>
          <cell r="W15">
            <v>323</v>
          </cell>
          <cell r="X15">
            <v>319</v>
          </cell>
          <cell r="Y15">
            <v>315</v>
          </cell>
          <cell r="Z15">
            <v>310</v>
          </cell>
          <cell r="AA15">
            <v>305</v>
          </cell>
          <cell r="AB15">
            <v>299</v>
          </cell>
          <cell r="AC15">
            <v>293</v>
          </cell>
          <cell r="AD15">
            <v>286</v>
          </cell>
          <cell r="AE15">
            <v>279</v>
          </cell>
        </row>
        <row r="16">
          <cell r="B16">
            <v>262</v>
          </cell>
          <cell r="C16">
            <v>271</v>
          </cell>
          <cell r="D16">
            <v>279</v>
          </cell>
          <cell r="E16">
            <v>287</v>
          </cell>
          <cell r="F16">
            <v>294</v>
          </cell>
          <cell r="G16">
            <v>301</v>
          </cell>
          <cell r="H16">
            <v>307</v>
          </cell>
          <cell r="I16">
            <v>313</v>
          </cell>
          <cell r="J16">
            <v>318</v>
          </cell>
          <cell r="K16">
            <v>322</v>
          </cell>
          <cell r="L16">
            <v>326</v>
          </cell>
          <cell r="M16">
            <v>329</v>
          </cell>
          <cell r="N16">
            <v>332</v>
          </cell>
          <cell r="O16">
            <v>333</v>
          </cell>
          <cell r="P16">
            <v>335</v>
          </cell>
          <cell r="Q16">
            <v>335</v>
          </cell>
          <cell r="R16">
            <v>335</v>
          </cell>
          <cell r="S16">
            <v>334</v>
          </cell>
          <cell r="T16">
            <v>332</v>
          </cell>
          <cell r="U16">
            <v>330</v>
          </cell>
          <cell r="V16">
            <v>327</v>
          </cell>
          <cell r="W16">
            <v>324</v>
          </cell>
          <cell r="X16">
            <v>320</v>
          </cell>
          <cell r="Y16">
            <v>315</v>
          </cell>
          <cell r="Z16">
            <v>310</v>
          </cell>
          <cell r="AA16">
            <v>305</v>
          </cell>
          <cell r="AB16">
            <v>299</v>
          </cell>
          <cell r="AC16">
            <v>292</v>
          </cell>
          <cell r="AD16">
            <v>285</v>
          </cell>
          <cell r="AE16">
            <v>277</v>
          </cell>
        </row>
        <row r="17">
          <cell r="B17">
            <v>260</v>
          </cell>
          <cell r="C17">
            <v>269</v>
          </cell>
          <cell r="D17">
            <v>277</v>
          </cell>
          <cell r="E17">
            <v>286</v>
          </cell>
          <cell r="F17">
            <v>293</v>
          </cell>
          <cell r="G17">
            <v>301</v>
          </cell>
          <cell r="H17">
            <v>307</v>
          </cell>
          <cell r="I17">
            <v>313</v>
          </cell>
          <cell r="J17">
            <v>318</v>
          </cell>
          <cell r="K17">
            <v>323</v>
          </cell>
          <cell r="L17">
            <v>327</v>
          </cell>
          <cell r="M17">
            <v>330</v>
          </cell>
          <cell r="N17">
            <v>333</v>
          </cell>
          <cell r="O17">
            <v>335</v>
          </cell>
          <cell r="P17">
            <v>336</v>
          </cell>
          <cell r="Q17">
            <v>336</v>
          </cell>
          <cell r="R17">
            <v>336</v>
          </cell>
          <cell r="S17">
            <v>335</v>
          </cell>
          <cell r="T17">
            <v>334</v>
          </cell>
          <cell r="U17">
            <v>331</v>
          </cell>
          <cell r="V17">
            <v>328</v>
          </cell>
          <cell r="W17">
            <v>325</v>
          </cell>
          <cell r="X17">
            <v>320</v>
          </cell>
          <cell r="Y17">
            <v>316</v>
          </cell>
          <cell r="Z17">
            <v>310</v>
          </cell>
          <cell r="AA17">
            <v>304</v>
          </cell>
          <cell r="AB17">
            <v>298</v>
          </cell>
          <cell r="AC17">
            <v>291</v>
          </cell>
          <cell r="AD17">
            <v>284</v>
          </cell>
          <cell r="AE17">
            <v>276</v>
          </cell>
        </row>
        <row r="18">
          <cell r="B18">
            <v>257</v>
          </cell>
          <cell r="C18">
            <v>266</v>
          </cell>
          <cell r="D18">
            <v>276</v>
          </cell>
          <cell r="E18">
            <v>284</v>
          </cell>
          <cell r="F18">
            <v>292</v>
          </cell>
          <cell r="G18">
            <v>300</v>
          </cell>
          <cell r="H18">
            <v>307</v>
          </cell>
          <cell r="I18">
            <v>313</v>
          </cell>
          <cell r="J18">
            <v>318</v>
          </cell>
          <cell r="K18">
            <v>323</v>
          </cell>
          <cell r="L18">
            <v>327</v>
          </cell>
          <cell r="M18">
            <v>331</v>
          </cell>
          <cell r="N18">
            <v>334</v>
          </cell>
          <cell r="O18">
            <v>336</v>
          </cell>
          <cell r="P18">
            <v>337</v>
          </cell>
          <cell r="Q18">
            <v>338</v>
          </cell>
          <cell r="R18">
            <v>337</v>
          </cell>
          <cell r="S18">
            <v>336</v>
          </cell>
          <cell r="T18">
            <v>335</v>
          </cell>
          <cell r="U18">
            <v>332</v>
          </cell>
          <cell r="V18">
            <v>329</v>
          </cell>
          <cell r="W18">
            <v>325</v>
          </cell>
          <cell r="X18">
            <v>321</v>
          </cell>
          <cell r="Y18">
            <v>316</v>
          </cell>
          <cell r="Z18">
            <v>310</v>
          </cell>
          <cell r="AA18">
            <v>304</v>
          </cell>
          <cell r="AB18">
            <v>297</v>
          </cell>
          <cell r="AC18">
            <v>290</v>
          </cell>
          <cell r="AD18">
            <v>282</v>
          </cell>
          <cell r="AE18">
            <v>274</v>
          </cell>
        </row>
        <row r="19">
          <cell r="B19">
            <v>254</v>
          </cell>
          <cell r="C19">
            <v>264</v>
          </cell>
          <cell r="D19">
            <v>274</v>
          </cell>
          <cell r="E19">
            <v>283</v>
          </cell>
          <cell r="F19">
            <v>291</v>
          </cell>
          <cell r="G19">
            <v>299</v>
          </cell>
          <cell r="H19">
            <v>306</v>
          </cell>
          <cell r="I19">
            <v>313</v>
          </cell>
          <cell r="J19">
            <v>318</v>
          </cell>
          <cell r="K19">
            <v>324</v>
          </cell>
          <cell r="L19">
            <v>328</v>
          </cell>
          <cell r="M19">
            <v>332</v>
          </cell>
          <cell r="N19">
            <v>335</v>
          </cell>
          <cell r="O19">
            <v>337</v>
          </cell>
          <cell r="P19">
            <v>338</v>
          </cell>
          <cell r="Q19">
            <v>339</v>
          </cell>
          <cell r="R19">
            <v>339</v>
          </cell>
          <cell r="S19">
            <v>338</v>
          </cell>
          <cell r="T19">
            <v>336</v>
          </cell>
          <cell r="U19">
            <v>333</v>
          </cell>
          <cell r="V19">
            <v>330</v>
          </cell>
          <cell r="W19">
            <v>326</v>
          </cell>
          <cell r="X19">
            <v>321</v>
          </cell>
          <cell r="Y19">
            <v>316</v>
          </cell>
          <cell r="Z19">
            <v>310</v>
          </cell>
          <cell r="AA19">
            <v>304</v>
          </cell>
          <cell r="AB19">
            <v>297</v>
          </cell>
          <cell r="AC19">
            <v>289</v>
          </cell>
          <cell r="AD19">
            <v>281</v>
          </cell>
          <cell r="AE19">
            <v>273</v>
          </cell>
        </row>
        <row r="20">
          <cell r="B20">
            <v>252</v>
          </cell>
          <cell r="C20">
            <v>262</v>
          </cell>
          <cell r="D20">
            <v>272</v>
          </cell>
          <cell r="E20">
            <v>281</v>
          </cell>
          <cell r="F20">
            <v>290</v>
          </cell>
          <cell r="G20">
            <v>298</v>
          </cell>
          <cell r="H20">
            <v>306</v>
          </cell>
          <cell r="I20">
            <v>312</v>
          </cell>
          <cell r="J20">
            <v>319</v>
          </cell>
          <cell r="K20">
            <v>324</v>
          </cell>
          <cell r="L20">
            <v>329</v>
          </cell>
          <cell r="M20">
            <v>332</v>
          </cell>
          <cell r="N20">
            <v>336</v>
          </cell>
          <cell r="O20">
            <v>338</v>
          </cell>
          <cell r="P20">
            <v>340</v>
          </cell>
          <cell r="Q20">
            <v>340</v>
          </cell>
          <cell r="R20">
            <v>340</v>
          </cell>
          <cell r="S20">
            <v>339</v>
          </cell>
          <cell r="T20">
            <v>337</v>
          </cell>
          <cell r="U20">
            <v>334</v>
          </cell>
          <cell r="V20">
            <v>331</v>
          </cell>
          <cell r="W20">
            <v>327</v>
          </cell>
          <cell r="X20">
            <v>322</v>
          </cell>
          <cell r="Y20">
            <v>316</v>
          </cell>
          <cell r="Z20">
            <v>310</v>
          </cell>
          <cell r="AA20">
            <v>303</v>
          </cell>
          <cell r="AB20">
            <v>296</v>
          </cell>
          <cell r="AC20">
            <v>288</v>
          </cell>
          <cell r="AD20">
            <v>280</v>
          </cell>
          <cell r="AE20">
            <v>271</v>
          </cell>
        </row>
        <row r="21">
          <cell r="B21">
            <v>249</v>
          </cell>
          <cell r="C21">
            <v>260</v>
          </cell>
          <cell r="D21">
            <v>270</v>
          </cell>
          <cell r="E21">
            <v>279</v>
          </cell>
          <cell r="F21">
            <v>289</v>
          </cell>
          <cell r="G21">
            <v>297</v>
          </cell>
          <cell r="H21">
            <v>305</v>
          </cell>
          <cell r="I21">
            <v>312</v>
          </cell>
          <cell r="J21">
            <v>319</v>
          </cell>
          <cell r="K21">
            <v>324</v>
          </cell>
          <cell r="L21">
            <v>329</v>
          </cell>
          <cell r="M21">
            <v>333</v>
          </cell>
          <cell r="N21">
            <v>337</v>
          </cell>
          <cell r="O21">
            <v>339</v>
          </cell>
          <cell r="P21">
            <v>341</v>
          </cell>
          <cell r="Q21">
            <v>341</v>
          </cell>
          <cell r="R21">
            <v>341</v>
          </cell>
          <cell r="S21">
            <v>340</v>
          </cell>
          <cell r="T21">
            <v>338</v>
          </cell>
          <cell r="U21">
            <v>335</v>
          </cell>
          <cell r="V21">
            <v>332</v>
          </cell>
          <cell r="W21">
            <v>327</v>
          </cell>
          <cell r="X21">
            <v>322</v>
          </cell>
          <cell r="Y21">
            <v>316</v>
          </cell>
          <cell r="Z21">
            <v>310</v>
          </cell>
          <cell r="AA21">
            <v>303</v>
          </cell>
          <cell r="AB21">
            <v>295</v>
          </cell>
          <cell r="AC21">
            <v>287</v>
          </cell>
          <cell r="AD21">
            <v>278</v>
          </cell>
          <cell r="AE21">
            <v>269</v>
          </cell>
        </row>
        <row r="22">
          <cell r="B22">
            <v>246</v>
          </cell>
          <cell r="C22">
            <v>257</v>
          </cell>
          <cell r="D22">
            <v>268</v>
          </cell>
          <cell r="E22">
            <v>278</v>
          </cell>
          <cell r="F22">
            <v>287</v>
          </cell>
          <cell r="G22">
            <v>296</v>
          </cell>
          <cell r="H22">
            <v>304</v>
          </cell>
          <cell r="I22">
            <v>312</v>
          </cell>
          <cell r="J22">
            <v>319</v>
          </cell>
          <cell r="K22">
            <v>325</v>
          </cell>
          <cell r="L22">
            <v>330</v>
          </cell>
          <cell r="M22">
            <v>334</v>
          </cell>
          <cell r="N22">
            <v>338</v>
          </cell>
          <cell r="O22">
            <v>340</v>
          </cell>
          <cell r="P22">
            <v>342</v>
          </cell>
          <cell r="Q22">
            <v>343</v>
          </cell>
          <cell r="R22">
            <v>342</v>
          </cell>
          <cell r="S22">
            <v>341</v>
          </cell>
          <cell r="T22">
            <v>339</v>
          </cell>
          <cell r="U22">
            <v>336</v>
          </cell>
          <cell r="V22">
            <v>332</v>
          </cell>
          <cell r="W22">
            <v>328</v>
          </cell>
          <cell r="X22">
            <v>322</v>
          </cell>
          <cell r="Y22">
            <v>316</v>
          </cell>
          <cell r="Z22">
            <v>310</v>
          </cell>
          <cell r="AA22">
            <v>302</v>
          </cell>
          <cell r="AB22">
            <v>294</v>
          </cell>
          <cell r="AC22">
            <v>286</v>
          </cell>
          <cell r="AD22">
            <v>276</v>
          </cell>
          <cell r="AE22">
            <v>267</v>
          </cell>
        </row>
        <row r="23">
          <cell r="B23">
            <v>243</v>
          </cell>
          <cell r="C23">
            <v>255</v>
          </cell>
          <cell r="D23">
            <v>266</v>
          </cell>
          <cell r="E23">
            <v>276</v>
          </cell>
          <cell r="F23">
            <v>286</v>
          </cell>
          <cell r="G23">
            <v>295</v>
          </cell>
          <cell r="H23">
            <v>304</v>
          </cell>
          <cell r="I23">
            <v>311</v>
          </cell>
          <cell r="J23">
            <v>319</v>
          </cell>
          <cell r="K23">
            <v>325</v>
          </cell>
          <cell r="L23">
            <v>330</v>
          </cell>
          <cell r="M23">
            <v>335</v>
          </cell>
          <cell r="N23">
            <v>339</v>
          </cell>
          <cell r="O23">
            <v>341</v>
          </cell>
          <cell r="P23">
            <v>343</v>
          </cell>
          <cell r="Q23">
            <v>344</v>
          </cell>
          <cell r="R23">
            <v>344</v>
          </cell>
          <cell r="S23">
            <v>342</v>
          </cell>
          <cell r="T23">
            <v>340</v>
          </cell>
          <cell r="U23">
            <v>337</v>
          </cell>
          <cell r="V23">
            <v>333</v>
          </cell>
          <cell r="W23">
            <v>328</v>
          </cell>
          <cell r="X23">
            <v>323</v>
          </cell>
          <cell r="Y23">
            <v>316</v>
          </cell>
          <cell r="Z23">
            <v>309</v>
          </cell>
          <cell r="AA23">
            <v>302</v>
          </cell>
          <cell r="AB23">
            <v>293</v>
          </cell>
          <cell r="AC23">
            <v>284</v>
          </cell>
          <cell r="AD23">
            <v>275</v>
          </cell>
          <cell r="AE23">
            <v>265</v>
          </cell>
        </row>
        <row r="24">
          <cell r="B24">
            <v>240</v>
          </cell>
          <cell r="C24">
            <v>252</v>
          </cell>
          <cell r="D24">
            <v>263</v>
          </cell>
          <cell r="E24">
            <v>274</v>
          </cell>
          <cell r="F24">
            <v>284</v>
          </cell>
          <cell r="G24">
            <v>294</v>
          </cell>
          <cell r="H24">
            <v>303</v>
          </cell>
          <cell r="I24">
            <v>311</v>
          </cell>
          <cell r="J24">
            <v>318</v>
          </cell>
          <cell r="K24">
            <v>325</v>
          </cell>
          <cell r="L24">
            <v>331</v>
          </cell>
          <cell r="M24">
            <v>336</v>
          </cell>
          <cell r="N24">
            <v>339</v>
          </cell>
          <cell r="O24">
            <v>342</v>
          </cell>
          <cell r="P24">
            <v>344</v>
          </cell>
          <cell r="Q24">
            <v>345</v>
          </cell>
          <cell r="R24">
            <v>345</v>
          </cell>
          <cell r="S24">
            <v>344</v>
          </cell>
          <cell r="T24">
            <v>341</v>
          </cell>
          <cell r="U24">
            <v>338</v>
          </cell>
          <cell r="V24">
            <v>334</v>
          </cell>
          <cell r="W24">
            <v>329</v>
          </cell>
          <cell r="X24">
            <v>323</v>
          </cell>
          <cell r="Y24">
            <v>316</v>
          </cell>
          <cell r="Z24">
            <v>309</v>
          </cell>
          <cell r="AA24">
            <v>301</v>
          </cell>
          <cell r="AB24">
            <v>292</v>
          </cell>
          <cell r="AC24">
            <v>283</v>
          </cell>
          <cell r="AD24">
            <v>273</v>
          </cell>
          <cell r="AE24">
            <v>263</v>
          </cell>
        </row>
        <row r="25">
          <cell r="B25">
            <v>237</v>
          </cell>
          <cell r="C25">
            <v>249</v>
          </cell>
          <cell r="D25">
            <v>261</v>
          </cell>
          <cell r="E25">
            <v>272</v>
          </cell>
          <cell r="F25">
            <v>283</v>
          </cell>
          <cell r="G25">
            <v>293</v>
          </cell>
          <cell r="H25">
            <v>302</v>
          </cell>
          <cell r="I25">
            <v>311</v>
          </cell>
          <cell r="J25">
            <v>318</v>
          </cell>
          <cell r="K25">
            <v>325</v>
          </cell>
          <cell r="L25">
            <v>331</v>
          </cell>
          <cell r="M25">
            <v>336</v>
          </cell>
          <cell r="N25">
            <v>340</v>
          </cell>
          <cell r="O25">
            <v>343</v>
          </cell>
          <cell r="P25">
            <v>345</v>
          </cell>
          <cell r="Q25">
            <v>346</v>
          </cell>
          <cell r="R25">
            <v>346</v>
          </cell>
          <cell r="S25">
            <v>345</v>
          </cell>
          <cell r="T25">
            <v>342</v>
          </cell>
          <cell r="U25">
            <v>339</v>
          </cell>
          <cell r="V25">
            <v>335</v>
          </cell>
          <cell r="W25">
            <v>329</v>
          </cell>
          <cell r="X25">
            <v>323</v>
          </cell>
          <cell r="Y25">
            <v>316</v>
          </cell>
          <cell r="Z25">
            <v>309</v>
          </cell>
          <cell r="AA25">
            <v>300</v>
          </cell>
          <cell r="AB25">
            <v>291</v>
          </cell>
          <cell r="AC25">
            <v>282</v>
          </cell>
          <cell r="AD25">
            <v>272</v>
          </cell>
          <cell r="AE25">
            <v>261</v>
          </cell>
        </row>
        <row r="26">
          <cell r="B26">
            <v>234</v>
          </cell>
          <cell r="C26">
            <v>247</v>
          </cell>
          <cell r="D26">
            <v>259</v>
          </cell>
          <cell r="E26">
            <v>270</v>
          </cell>
          <cell r="F26">
            <v>281</v>
          </cell>
          <cell r="G26">
            <v>292</v>
          </cell>
          <cell r="H26">
            <v>301</v>
          </cell>
          <cell r="I26">
            <v>310</v>
          </cell>
          <cell r="J26">
            <v>318</v>
          </cell>
          <cell r="K26">
            <v>325</v>
          </cell>
          <cell r="L26">
            <v>332</v>
          </cell>
          <cell r="M26">
            <v>337</v>
          </cell>
          <cell r="N26">
            <v>341</v>
          </cell>
          <cell r="O26">
            <v>344</v>
          </cell>
          <cell r="P26">
            <v>346</v>
          </cell>
          <cell r="Q26">
            <v>347</v>
          </cell>
          <cell r="R26">
            <v>347</v>
          </cell>
          <cell r="S26">
            <v>346</v>
          </cell>
          <cell r="T26">
            <v>343</v>
          </cell>
          <cell r="U26">
            <v>340</v>
          </cell>
          <cell r="V26">
            <v>335</v>
          </cell>
          <cell r="W26">
            <v>330</v>
          </cell>
          <cell r="X26">
            <v>323</v>
          </cell>
          <cell r="Y26">
            <v>316</v>
          </cell>
          <cell r="Z26">
            <v>308</v>
          </cell>
          <cell r="AA26">
            <v>300</v>
          </cell>
          <cell r="AB26">
            <v>290</v>
          </cell>
          <cell r="AC26">
            <v>280</v>
          </cell>
          <cell r="AD26">
            <v>270</v>
          </cell>
          <cell r="AE26">
            <v>259</v>
          </cell>
        </row>
        <row r="27">
          <cell r="B27">
            <v>231</v>
          </cell>
          <cell r="C27">
            <v>244</v>
          </cell>
          <cell r="D27">
            <v>256</v>
          </cell>
          <cell r="E27">
            <v>268</v>
          </cell>
          <cell r="F27">
            <v>280</v>
          </cell>
          <cell r="G27">
            <v>290</v>
          </cell>
          <cell r="H27">
            <v>300</v>
          </cell>
          <cell r="I27">
            <v>310</v>
          </cell>
          <cell r="J27">
            <v>318</v>
          </cell>
          <cell r="K27">
            <v>325</v>
          </cell>
          <cell r="L27">
            <v>332</v>
          </cell>
          <cell r="M27">
            <v>337</v>
          </cell>
          <cell r="N27">
            <v>342</v>
          </cell>
          <cell r="O27">
            <v>345</v>
          </cell>
          <cell r="P27">
            <v>347</v>
          </cell>
          <cell r="Q27">
            <v>348</v>
          </cell>
          <cell r="R27">
            <v>348</v>
          </cell>
          <cell r="S27">
            <v>347</v>
          </cell>
          <cell r="T27">
            <v>344</v>
          </cell>
          <cell r="U27">
            <v>341</v>
          </cell>
          <cell r="V27">
            <v>336</v>
          </cell>
          <cell r="W27">
            <v>330</v>
          </cell>
          <cell r="X27">
            <v>324</v>
          </cell>
          <cell r="Y27">
            <v>316</v>
          </cell>
          <cell r="Z27">
            <v>308</v>
          </cell>
          <cell r="AA27">
            <v>299</v>
          </cell>
          <cell r="AB27">
            <v>289</v>
          </cell>
          <cell r="AC27">
            <v>279</v>
          </cell>
          <cell r="AD27">
            <v>268</v>
          </cell>
          <cell r="AE27">
            <v>256</v>
          </cell>
        </row>
        <row r="28">
          <cell r="B28">
            <v>227</v>
          </cell>
          <cell r="C28">
            <v>241</v>
          </cell>
          <cell r="D28">
            <v>254</v>
          </cell>
          <cell r="E28">
            <v>266</v>
          </cell>
          <cell r="F28">
            <v>278</v>
          </cell>
          <cell r="G28">
            <v>289</v>
          </cell>
          <cell r="H28">
            <v>299</v>
          </cell>
          <cell r="I28">
            <v>309</v>
          </cell>
          <cell r="J28">
            <v>318</v>
          </cell>
          <cell r="K28">
            <v>325</v>
          </cell>
          <cell r="L28">
            <v>332</v>
          </cell>
          <cell r="M28">
            <v>338</v>
          </cell>
          <cell r="N28">
            <v>343</v>
          </cell>
          <cell r="O28">
            <v>346</v>
          </cell>
          <cell r="P28">
            <v>349</v>
          </cell>
          <cell r="Q28">
            <v>350</v>
          </cell>
          <cell r="R28">
            <v>349</v>
          </cell>
          <cell r="S28">
            <v>348</v>
          </cell>
          <cell r="T28">
            <v>345</v>
          </cell>
          <cell r="U28">
            <v>342</v>
          </cell>
          <cell r="V28">
            <v>337</v>
          </cell>
          <cell r="W28">
            <v>331</v>
          </cell>
          <cell r="X28">
            <v>324</v>
          </cell>
          <cell r="Y28">
            <v>316</v>
          </cell>
          <cell r="Z28">
            <v>307</v>
          </cell>
          <cell r="AA28">
            <v>298</v>
          </cell>
          <cell r="AB28">
            <v>288</v>
          </cell>
          <cell r="AC28">
            <v>277</v>
          </cell>
          <cell r="AD28">
            <v>266</v>
          </cell>
          <cell r="AE28">
            <v>254</v>
          </cell>
        </row>
        <row r="29">
          <cell r="B29">
            <v>224</v>
          </cell>
          <cell r="C29">
            <v>238</v>
          </cell>
          <cell r="D29">
            <v>251</v>
          </cell>
          <cell r="E29">
            <v>264</v>
          </cell>
          <cell r="F29">
            <v>276</v>
          </cell>
          <cell r="G29">
            <v>288</v>
          </cell>
          <cell r="H29">
            <v>298</v>
          </cell>
          <cell r="I29">
            <v>308</v>
          </cell>
          <cell r="J29">
            <v>317</v>
          </cell>
          <cell r="K29">
            <v>325</v>
          </cell>
          <cell r="L29">
            <v>333</v>
          </cell>
          <cell r="M29">
            <v>339</v>
          </cell>
          <cell r="N29">
            <v>344</v>
          </cell>
          <cell r="O29">
            <v>347</v>
          </cell>
          <cell r="P29">
            <v>350</v>
          </cell>
          <cell r="Q29">
            <v>351</v>
          </cell>
          <cell r="R29">
            <v>351</v>
          </cell>
          <cell r="S29">
            <v>349</v>
          </cell>
          <cell r="T29">
            <v>346</v>
          </cell>
          <cell r="U29">
            <v>342</v>
          </cell>
          <cell r="V29">
            <v>337</v>
          </cell>
          <cell r="W29">
            <v>331</v>
          </cell>
          <cell r="X29">
            <v>324</v>
          </cell>
          <cell r="Y29">
            <v>316</v>
          </cell>
          <cell r="Z29">
            <v>307</v>
          </cell>
          <cell r="AA29">
            <v>297</v>
          </cell>
          <cell r="AB29">
            <v>286</v>
          </cell>
          <cell r="AC29">
            <v>275</v>
          </cell>
          <cell r="AD29">
            <v>264</v>
          </cell>
          <cell r="AE29">
            <v>251</v>
          </cell>
        </row>
        <row r="30">
          <cell r="B30">
            <v>220</v>
          </cell>
          <cell r="C30">
            <v>234</v>
          </cell>
          <cell r="D30">
            <v>248</v>
          </cell>
          <cell r="E30">
            <v>261</v>
          </cell>
          <cell r="F30">
            <v>274</v>
          </cell>
          <cell r="G30">
            <v>286</v>
          </cell>
          <cell r="H30">
            <v>297</v>
          </cell>
          <cell r="I30">
            <v>308</v>
          </cell>
          <cell r="J30">
            <v>317</v>
          </cell>
          <cell r="K30">
            <v>326</v>
          </cell>
          <cell r="L30">
            <v>333</v>
          </cell>
          <cell r="M30">
            <v>339</v>
          </cell>
          <cell r="N30">
            <v>344</v>
          </cell>
          <cell r="O30">
            <v>348</v>
          </cell>
          <cell r="P30">
            <v>351</v>
          </cell>
          <cell r="Q30">
            <v>352</v>
          </cell>
          <cell r="R30">
            <v>352</v>
          </cell>
          <cell r="S30">
            <v>350</v>
          </cell>
          <cell r="T30">
            <v>347</v>
          </cell>
          <cell r="U30">
            <v>343</v>
          </cell>
          <cell r="V30">
            <v>338</v>
          </cell>
          <cell r="W30">
            <v>331</v>
          </cell>
          <cell r="X30">
            <v>324</v>
          </cell>
          <cell r="Y30">
            <v>315</v>
          </cell>
          <cell r="Z30">
            <v>306</v>
          </cell>
          <cell r="AA30">
            <v>296</v>
          </cell>
          <cell r="AB30">
            <v>285</v>
          </cell>
          <cell r="AC30">
            <v>274</v>
          </cell>
          <cell r="AD30">
            <v>262</v>
          </cell>
          <cell r="AE30">
            <v>249</v>
          </cell>
        </row>
        <row r="31">
          <cell r="B31">
            <v>216</v>
          </cell>
          <cell r="C31">
            <v>231</v>
          </cell>
          <cell r="D31">
            <v>245</v>
          </cell>
          <cell r="E31">
            <v>259</v>
          </cell>
          <cell r="F31">
            <v>272</v>
          </cell>
          <cell r="G31">
            <v>284</v>
          </cell>
          <cell r="H31">
            <v>296</v>
          </cell>
          <cell r="I31">
            <v>307</v>
          </cell>
          <cell r="J31">
            <v>317</v>
          </cell>
          <cell r="K31">
            <v>326</v>
          </cell>
          <cell r="L31">
            <v>333</v>
          </cell>
          <cell r="M31">
            <v>340</v>
          </cell>
          <cell r="N31">
            <v>345</v>
          </cell>
          <cell r="O31">
            <v>349</v>
          </cell>
          <cell r="P31">
            <v>352</v>
          </cell>
          <cell r="Q31">
            <v>353</v>
          </cell>
          <cell r="R31">
            <v>353</v>
          </cell>
          <cell r="S31">
            <v>351</v>
          </cell>
          <cell r="T31">
            <v>348</v>
          </cell>
          <cell r="U31">
            <v>344</v>
          </cell>
          <cell r="V31">
            <v>339</v>
          </cell>
          <cell r="W31">
            <v>332</v>
          </cell>
          <cell r="X31">
            <v>324</v>
          </cell>
          <cell r="Y31">
            <v>315</v>
          </cell>
          <cell r="Z31">
            <v>306</v>
          </cell>
          <cell r="AA31">
            <v>295</v>
          </cell>
          <cell r="AB31">
            <v>284</v>
          </cell>
          <cell r="AC31">
            <v>272</v>
          </cell>
          <cell r="AD31">
            <v>259</v>
          </cell>
          <cell r="AE31">
            <v>246</v>
          </cell>
        </row>
        <row r="32">
          <cell r="B32">
            <v>213</v>
          </cell>
          <cell r="C32">
            <v>228</v>
          </cell>
          <cell r="D32">
            <v>242</v>
          </cell>
          <cell r="E32">
            <v>256</v>
          </cell>
          <cell r="F32">
            <v>270</v>
          </cell>
          <cell r="G32">
            <v>283</v>
          </cell>
          <cell r="H32">
            <v>295</v>
          </cell>
          <cell r="I32">
            <v>306</v>
          </cell>
          <cell r="J32">
            <v>316</v>
          </cell>
          <cell r="K32">
            <v>325</v>
          </cell>
          <cell r="L32">
            <v>334</v>
          </cell>
          <cell r="M32">
            <v>340</v>
          </cell>
          <cell r="N32">
            <v>346</v>
          </cell>
          <cell r="O32">
            <v>350</v>
          </cell>
          <cell r="P32">
            <v>353</v>
          </cell>
          <cell r="Q32">
            <v>354</v>
          </cell>
          <cell r="R32">
            <v>354</v>
          </cell>
          <cell r="S32">
            <v>353</v>
          </cell>
          <cell r="T32">
            <v>349</v>
          </cell>
          <cell r="U32">
            <v>345</v>
          </cell>
          <cell r="V32">
            <v>339</v>
          </cell>
          <cell r="W32">
            <v>332</v>
          </cell>
          <cell r="X32">
            <v>324</v>
          </cell>
          <cell r="Y32">
            <v>315</v>
          </cell>
          <cell r="Z32">
            <v>305</v>
          </cell>
          <cell r="AA32">
            <v>294</v>
          </cell>
          <cell r="AB32">
            <v>282</v>
          </cell>
          <cell r="AC32">
            <v>270</v>
          </cell>
          <cell r="AD32">
            <v>257</v>
          </cell>
          <cell r="AE32">
            <v>243</v>
          </cell>
        </row>
        <row r="33">
          <cell r="B33">
            <v>209</v>
          </cell>
          <cell r="C33">
            <v>224</v>
          </cell>
          <cell r="D33">
            <v>239</v>
          </cell>
          <cell r="E33">
            <v>254</v>
          </cell>
          <cell r="F33">
            <v>268</v>
          </cell>
          <cell r="G33">
            <v>281</v>
          </cell>
          <cell r="H33">
            <v>294</v>
          </cell>
          <cell r="I33">
            <v>305</v>
          </cell>
          <cell r="J33">
            <v>316</v>
          </cell>
          <cell r="K33">
            <v>325</v>
          </cell>
          <cell r="L33">
            <v>334</v>
          </cell>
          <cell r="M33">
            <v>341</v>
          </cell>
          <cell r="N33">
            <v>347</v>
          </cell>
          <cell r="O33">
            <v>351</v>
          </cell>
          <cell r="P33">
            <v>354</v>
          </cell>
          <cell r="Q33">
            <v>356</v>
          </cell>
          <cell r="R33">
            <v>355</v>
          </cell>
          <cell r="S33">
            <v>354</v>
          </cell>
          <cell r="T33">
            <v>350</v>
          </cell>
          <cell r="U33">
            <v>346</v>
          </cell>
          <cell r="V33">
            <v>340</v>
          </cell>
          <cell r="W33">
            <v>332</v>
          </cell>
          <cell r="X33">
            <v>324</v>
          </cell>
          <cell r="Y33">
            <v>315</v>
          </cell>
          <cell r="Z33">
            <v>304</v>
          </cell>
          <cell r="AA33">
            <v>293</v>
          </cell>
          <cell r="AB33">
            <v>281</v>
          </cell>
          <cell r="AC33">
            <v>268</v>
          </cell>
          <cell r="AD33">
            <v>255</v>
          </cell>
          <cell r="AE33">
            <v>240</v>
          </cell>
        </row>
        <row r="34">
          <cell r="B34">
            <v>204</v>
          </cell>
          <cell r="C34">
            <v>220</v>
          </cell>
          <cell r="D34">
            <v>236</v>
          </cell>
          <cell r="E34">
            <v>251</v>
          </cell>
          <cell r="F34">
            <v>266</v>
          </cell>
          <cell r="G34">
            <v>279</v>
          </cell>
          <cell r="H34">
            <v>292</v>
          </cell>
          <cell r="I34">
            <v>304</v>
          </cell>
          <cell r="J34">
            <v>315</v>
          </cell>
          <cell r="K34">
            <v>325</v>
          </cell>
          <cell r="L34">
            <v>334</v>
          </cell>
          <cell r="M34">
            <v>342</v>
          </cell>
          <cell r="N34">
            <v>348</v>
          </cell>
          <cell r="O34">
            <v>352</v>
          </cell>
          <cell r="P34">
            <v>355</v>
          </cell>
          <cell r="Q34">
            <v>357</v>
          </cell>
          <cell r="R34">
            <v>357</v>
          </cell>
          <cell r="S34">
            <v>355</v>
          </cell>
          <cell r="T34">
            <v>351</v>
          </cell>
          <cell r="U34">
            <v>347</v>
          </cell>
          <cell r="V34">
            <v>340</v>
          </cell>
          <cell r="W34">
            <v>333</v>
          </cell>
          <cell r="X34">
            <v>324</v>
          </cell>
          <cell r="Y34">
            <v>314</v>
          </cell>
          <cell r="Z34">
            <v>303</v>
          </cell>
          <cell r="AA34">
            <v>292</v>
          </cell>
          <cell r="AB34">
            <v>279</v>
          </cell>
          <cell r="AC34">
            <v>266</v>
          </cell>
          <cell r="AD34">
            <v>252</v>
          </cell>
          <cell r="AE34">
            <v>237</v>
          </cell>
        </row>
        <row r="35">
          <cell r="B35">
            <v>200</v>
          </cell>
          <cell r="C35">
            <v>217</v>
          </cell>
          <cell r="D35">
            <v>233</v>
          </cell>
          <cell r="E35">
            <v>248</v>
          </cell>
          <cell r="F35">
            <v>263</v>
          </cell>
          <cell r="G35">
            <v>278</v>
          </cell>
          <cell r="H35">
            <v>291</v>
          </cell>
          <cell r="I35">
            <v>303</v>
          </cell>
          <cell r="J35">
            <v>315</v>
          </cell>
          <cell r="K35">
            <v>325</v>
          </cell>
          <cell r="L35">
            <v>334</v>
          </cell>
          <cell r="M35">
            <v>342</v>
          </cell>
          <cell r="N35">
            <v>348</v>
          </cell>
          <cell r="O35">
            <v>353</v>
          </cell>
          <cell r="P35">
            <v>356</v>
          </cell>
          <cell r="Q35">
            <v>358</v>
          </cell>
          <cell r="R35">
            <v>358</v>
          </cell>
          <cell r="S35">
            <v>356</v>
          </cell>
          <cell r="T35">
            <v>352</v>
          </cell>
          <cell r="U35">
            <v>347</v>
          </cell>
          <cell r="V35">
            <v>341</v>
          </cell>
          <cell r="W35">
            <v>333</v>
          </cell>
          <cell r="X35">
            <v>324</v>
          </cell>
          <cell r="Y35">
            <v>314</v>
          </cell>
          <cell r="Z35">
            <v>303</v>
          </cell>
          <cell r="AA35">
            <v>290</v>
          </cell>
          <cell r="AB35">
            <v>278</v>
          </cell>
          <cell r="AC35">
            <v>264</v>
          </cell>
          <cell r="AD35">
            <v>249</v>
          </cell>
          <cell r="AE35">
            <v>234</v>
          </cell>
        </row>
        <row r="36">
          <cell r="B36">
            <v>196</v>
          </cell>
          <cell r="C36">
            <v>213</v>
          </cell>
          <cell r="D36">
            <v>229</v>
          </cell>
          <cell r="E36">
            <v>245</v>
          </cell>
          <cell r="F36">
            <v>261</v>
          </cell>
          <cell r="G36">
            <v>276</v>
          </cell>
          <cell r="H36">
            <v>290</v>
          </cell>
          <cell r="I36">
            <v>302</v>
          </cell>
          <cell r="J36">
            <v>314</v>
          </cell>
          <cell r="K36">
            <v>325</v>
          </cell>
          <cell r="L36">
            <v>334</v>
          </cell>
          <cell r="M36">
            <v>343</v>
          </cell>
          <cell r="N36">
            <v>349</v>
          </cell>
          <cell r="O36">
            <v>354</v>
          </cell>
          <cell r="P36">
            <v>358</v>
          </cell>
          <cell r="Q36">
            <v>359</v>
          </cell>
          <cell r="R36">
            <v>359</v>
          </cell>
          <cell r="S36">
            <v>357</v>
          </cell>
          <cell r="T36">
            <v>354</v>
          </cell>
          <cell r="U36">
            <v>348</v>
          </cell>
          <cell r="V36">
            <v>341</v>
          </cell>
          <cell r="W36">
            <v>333</v>
          </cell>
          <cell r="X36">
            <v>324</v>
          </cell>
          <cell r="Y36">
            <v>313</v>
          </cell>
          <cell r="Z36">
            <v>302</v>
          </cell>
          <cell r="AA36">
            <v>289</v>
          </cell>
          <cell r="AB36">
            <v>276</v>
          </cell>
          <cell r="AC36">
            <v>262</v>
          </cell>
          <cell r="AD36">
            <v>247</v>
          </cell>
          <cell r="AE36">
            <v>231</v>
          </cell>
        </row>
        <row r="37">
          <cell r="B37">
            <v>191</v>
          </cell>
          <cell r="C37">
            <v>209</v>
          </cell>
          <cell r="D37">
            <v>226</v>
          </cell>
          <cell r="E37">
            <v>242</v>
          </cell>
          <cell r="F37">
            <v>259</v>
          </cell>
          <cell r="G37">
            <v>274</v>
          </cell>
          <cell r="H37">
            <v>288</v>
          </cell>
          <cell r="I37">
            <v>301</v>
          </cell>
          <cell r="J37">
            <v>314</v>
          </cell>
          <cell r="K37">
            <v>325</v>
          </cell>
          <cell r="L37">
            <v>335</v>
          </cell>
          <cell r="M37">
            <v>343</v>
          </cell>
          <cell r="N37">
            <v>350</v>
          </cell>
          <cell r="O37">
            <v>355</v>
          </cell>
          <cell r="P37">
            <v>359</v>
          </cell>
          <cell r="Q37">
            <v>361</v>
          </cell>
          <cell r="R37">
            <v>360</v>
          </cell>
          <cell r="S37">
            <v>358</v>
          </cell>
          <cell r="T37">
            <v>355</v>
          </cell>
          <cell r="U37">
            <v>349</v>
          </cell>
          <cell r="V37">
            <v>342</v>
          </cell>
          <cell r="W37">
            <v>334</v>
          </cell>
          <cell r="X37">
            <v>324</v>
          </cell>
          <cell r="Y37">
            <v>313</v>
          </cell>
          <cell r="Z37">
            <v>301</v>
          </cell>
          <cell r="AA37">
            <v>288</v>
          </cell>
          <cell r="AB37">
            <v>274</v>
          </cell>
          <cell r="AC37">
            <v>259</v>
          </cell>
          <cell r="AD37">
            <v>244</v>
          </cell>
          <cell r="AE37">
            <v>228</v>
          </cell>
        </row>
        <row r="38">
          <cell r="B38">
            <v>186</v>
          </cell>
          <cell r="C38">
            <v>204</v>
          </cell>
          <cell r="D38">
            <v>222</v>
          </cell>
          <cell r="E38">
            <v>239</v>
          </cell>
          <cell r="F38">
            <v>256</v>
          </cell>
          <cell r="G38">
            <v>272</v>
          </cell>
          <cell r="H38">
            <v>286</v>
          </cell>
          <cell r="I38">
            <v>300</v>
          </cell>
          <cell r="J38">
            <v>313</v>
          </cell>
          <cell r="K38">
            <v>325</v>
          </cell>
          <cell r="L38">
            <v>335</v>
          </cell>
          <cell r="M38">
            <v>344</v>
          </cell>
          <cell r="N38">
            <v>351</v>
          </cell>
          <cell r="O38">
            <v>356</v>
          </cell>
          <cell r="P38">
            <v>360</v>
          </cell>
          <cell r="Q38">
            <v>362</v>
          </cell>
          <cell r="R38">
            <v>362</v>
          </cell>
          <cell r="S38">
            <v>360</v>
          </cell>
          <cell r="T38">
            <v>356</v>
          </cell>
          <cell r="U38">
            <v>350</v>
          </cell>
          <cell r="V38">
            <v>343</v>
          </cell>
          <cell r="W38">
            <v>334</v>
          </cell>
          <cell r="X38">
            <v>324</v>
          </cell>
          <cell r="Y38">
            <v>312</v>
          </cell>
          <cell r="Z38">
            <v>300</v>
          </cell>
          <cell r="AA38">
            <v>286</v>
          </cell>
          <cell r="AB38">
            <v>272</v>
          </cell>
          <cell r="AC38">
            <v>257</v>
          </cell>
          <cell r="AD38">
            <v>241</v>
          </cell>
          <cell r="AE38">
            <v>224</v>
          </cell>
        </row>
        <row r="39">
          <cell r="B39">
            <v>182</v>
          </cell>
          <cell r="C39">
            <v>200</v>
          </cell>
          <cell r="D39">
            <v>218</v>
          </cell>
          <cell r="E39">
            <v>236</v>
          </cell>
          <cell r="F39">
            <v>253</v>
          </cell>
          <cell r="G39">
            <v>269</v>
          </cell>
          <cell r="H39">
            <v>285</v>
          </cell>
          <cell r="I39">
            <v>299</v>
          </cell>
          <cell r="J39">
            <v>312</v>
          </cell>
          <cell r="K39">
            <v>324</v>
          </cell>
          <cell r="L39">
            <v>335</v>
          </cell>
          <cell r="M39">
            <v>344</v>
          </cell>
          <cell r="N39">
            <v>352</v>
          </cell>
          <cell r="O39">
            <v>357</v>
          </cell>
          <cell r="P39">
            <v>361</v>
          </cell>
          <cell r="Q39">
            <v>363</v>
          </cell>
          <cell r="R39">
            <v>363</v>
          </cell>
          <cell r="S39">
            <v>361</v>
          </cell>
          <cell r="T39">
            <v>357</v>
          </cell>
          <cell r="U39">
            <v>351</v>
          </cell>
          <cell r="V39">
            <v>343</v>
          </cell>
          <cell r="W39">
            <v>334</v>
          </cell>
          <cell r="X39">
            <v>323</v>
          </cell>
          <cell r="Y39">
            <v>312</v>
          </cell>
          <cell r="Z39">
            <v>299</v>
          </cell>
          <cell r="AA39">
            <v>285</v>
          </cell>
          <cell r="AB39">
            <v>270</v>
          </cell>
          <cell r="AC39">
            <v>254</v>
          </cell>
          <cell r="AD39">
            <v>238</v>
          </cell>
          <cell r="AE39">
            <v>221</v>
          </cell>
        </row>
        <row r="40">
          <cell r="B40">
            <v>177</v>
          </cell>
          <cell r="C40">
            <v>196</v>
          </cell>
          <cell r="D40">
            <v>214</v>
          </cell>
          <cell r="E40">
            <v>233</v>
          </cell>
          <cell r="F40">
            <v>250</v>
          </cell>
          <cell r="G40">
            <v>267</v>
          </cell>
          <cell r="H40">
            <v>283</v>
          </cell>
          <cell r="I40">
            <v>298</v>
          </cell>
          <cell r="J40">
            <v>312</v>
          </cell>
          <cell r="K40">
            <v>324</v>
          </cell>
          <cell r="L40">
            <v>335</v>
          </cell>
          <cell r="M40">
            <v>345</v>
          </cell>
          <cell r="N40">
            <v>353</v>
          </cell>
          <cell r="O40">
            <v>359</v>
          </cell>
          <cell r="P40">
            <v>363</v>
          </cell>
          <cell r="Q40">
            <v>364</v>
          </cell>
          <cell r="R40">
            <v>364</v>
          </cell>
          <cell r="S40">
            <v>362</v>
          </cell>
          <cell r="T40">
            <v>358</v>
          </cell>
          <cell r="U40">
            <v>352</v>
          </cell>
          <cell r="V40">
            <v>344</v>
          </cell>
          <cell r="W40">
            <v>334</v>
          </cell>
          <cell r="X40">
            <v>323</v>
          </cell>
          <cell r="Y40">
            <v>311</v>
          </cell>
          <cell r="Z40">
            <v>298</v>
          </cell>
          <cell r="AA40">
            <v>283</v>
          </cell>
          <cell r="AB40">
            <v>268</v>
          </cell>
          <cell r="AC40">
            <v>252</v>
          </cell>
          <cell r="AD40">
            <v>235</v>
          </cell>
          <cell r="AE40">
            <v>217</v>
          </cell>
        </row>
        <row r="41">
          <cell r="B41">
            <v>171</v>
          </cell>
          <cell r="C41">
            <v>191</v>
          </cell>
          <cell r="D41">
            <v>210</v>
          </cell>
          <cell r="E41">
            <v>229</v>
          </cell>
          <cell r="F41">
            <v>247</v>
          </cell>
          <cell r="G41">
            <v>265</v>
          </cell>
          <cell r="H41">
            <v>281</v>
          </cell>
          <cell r="I41">
            <v>297</v>
          </cell>
          <cell r="J41">
            <v>311</v>
          </cell>
          <cell r="K41">
            <v>324</v>
          </cell>
          <cell r="L41">
            <v>335</v>
          </cell>
          <cell r="M41">
            <v>345</v>
          </cell>
          <cell r="N41">
            <v>353</v>
          </cell>
          <cell r="O41">
            <v>360</v>
          </cell>
          <cell r="P41">
            <v>364</v>
          </cell>
          <cell r="Q41">
            <v>366</v>
          </cell>
          <cell r="R41">
            <v>366</v>
          </cell>
          <cell r="S41">
            <v>364</v>
          </cell>
          <cell r="T41">
            <v>359</v>
          </cell>
          <cell r="U41">
            <v>353</v>
          </cell>
          <cell r="V41">
            <v>345</v>
          </cell>
          <cell r="W41">
            <v>335</v>
          </cell>
          <cell r="X41">
            <v>323</v>
          </cell>
          <cell r="Y41">
            <v>310</v>
          </cell>
          <cell r="Z41">
            <v>297</v>
          </cell>
          <cell r="AA41">
            <v>281</v>
          </cell>
          <cell r="AB41">
            <v>266</v>
          </cell>
          <cell r="AC41">
            <v>249</v>
          </cell>
          <cell r="AD41">
            <v>231</v>
          </cell>
          <cell r="AE41">
            <v>213</v>
          </cell>
        </row>
        <row r="42">
          <cell r="B42">
            <v>166</v>
          </cell>
          <cell r="C42">
            <v>186</v>
          </cell>
          <cell r="D42">
            <v>206</v>
          </cell>
          <cell r="E42">
            <v>226</v>
          </cell>
          <cell r="F42">
            <v>244</v>
          </cell>
          <cell r="G42">
            <v>262</v>
          </cell>
          <cell r="H42">
            <v>279</v>
          </cell>
          <cell r="I42">
            <v>295</v>
          </cell>
          <cell r="J42">
            <v>310</v>
          </cell>
          <cell r="K42">
            <v>323</v>
          </cell>
          <cell r="L42">
            <v>335</v>
          </cell>
          <cell r="M42">
            <v>346</v>
          </cell>
          <cell r="N42">
            <v>354</v>
          </cell>
          <cell r="O42">
            <v>361</v>
          </cell>
          <cell r="P42">
            <v>365</v>
          </cell>
          <cell r="Q42">
            <v>368</v>
          </cell>
          <cell r="R42">
            <v>368</v>
          </cell>
          <cell r="S42">
            <v>365</v>
          </cell>
          <cell r="T42">
            <v>360</v>
          </cell>
          <cell r="U42">
            <v>354</v>
          </cell>
          <cell r="V42">
            <v>345</v>
          </cell>
          <cell r="W42">
            <v>335</v>
          </cell>
          <cell r="X42">
            <v>323</v>
          </cell>
          <cell r="Y42">
            <v>310</v>
          </cell>
          <cell r="Z42">
            <v>295</v>
          </cell>
          <cell r="AA42">
            <v>280</v>
          </cell>
          <cell r="AB42">
            <v>263</v>
          </cell>
          <cell r="AC42">
            <v>246</v>
          </cell>
          <cell r="AD42">
            <v>228</v>
          </cell>
          <cell r="AE42">
            <v>209</v>
          </cell>
        </row>
        <row r="43">
          <cell r="B43">
            <v>161</v>
          </cell>
          <cell r="C43">
            <v>181</v>
          </cell>
          <cell r="D43">
            <v>202</v>
          </cell>
          <cell r="E43">
            <v>222</v>
          </cell>
          <cell r="F43">
            <v>241</v>
          </cell>
          <cell r="G43">
            <v>260</v>
          </cell>
          <cell r="H43">
            <v>277</v>
          </cell>
          <cell r="I43">
            <v>294</v>
          </cell>
          <cell r="J43">
            <v>309</v>
          </cell>
          <cell r="K43">
            <v>323</v>
          </cell>
          <cell r="L43">
            <v>336</v>
          </cell>
          <cell r="M43">
            <v>346</v>
          </cell>
          <cell r="N43">
            <v>355</v>
          </cell>
          <cell r="O43">
            <v>362</v>
          </cell>
          <cell r="P43">
            <v>367</v>
          </cell>
          <cell r="Q43">
            <v>369</v>
          </cell>
          <cell r="R43">
            <v>369</v>
          </cell>
          <cell r="S43">
            <v>367</v>
          </cell>
          <cell r="T43">
            <v>362</v>
          </cell>
          <cell r="U43">
            <v>355</v>
          </cell>
          <cell r="V43">
            <v>346</v>
          </cell>
          <cell r="W43">
            <v>335</v>
          </cell>
          <cell r="X43">
            <v>323</v>
          </cell>
          <cell r="Y43">
            <v>309</v>
          </cell>
          <cell r="Z43">
            <v>294</v>
          </cell>
          <cell r="AA43">
            <v>278</v>
          </cell>
          <cell r="AB43">
            <v>261</v>
          </cell>
          <cell r="AC43">
            <v>243</v>
          </cell>
          <cell r="AD43">
            <v>225</v>
          </cell>
          <cell r="AE43">
            <v>205</v>
          </cell>
        </row>
        <row r="44">
          <cell r="B44">
            <v>155</v>
          </cell>
          <cell r="C44">
            <v>176</v>
          </cell>
          <cell r="D44">
            <v>197</v>
          </cell>
          <cell r="E44">
            <v>218</v>
          </cell>
          <cell r="F44">
            <v>238</v>
          </cell>
          <cell r="G44">
            <v>257</v>
          </cell>
          <cell r="H44">
            <v>275</v>
          </cell>
          <cell r="I44">
            <v>292</v>
          </cell>
          <cell r="J44">
            <v>308</v>
          </cell>
          <cell r="K44">
            <v>323</v>
          </cell>
          <cell r="L44">
            <v>336</v>
          </cell>
          <cell r="M44">
            <v>347</v>
          </cell>
          <cell r="N44">
            <v>356</v>
          </cell>
          <cell r="O44">
            <v>364</v>
          </cell>
          <cell r="P44">
            <v>368</v>
          </cell>
          <cell r="Q44">
            <v>371</v>
          </cell>
          <cell r="R44">
            <v>371</v>
          </cell>
          <cell r="S44">
            <v>368</v>
          </cell>
          <cell r="T44">
            <v>363</v>
          </cell>
          <cell r="U44">
            <v>356</v>
          </cell>
          <cell r="V44">
            <v>347</v>
          </cell>
          <cell r="W44">
            <v>335</v>
          </cell>
          <cell r="X44">
            <v>323</v>
          </cell>
          <cell r="Y44">
            <v>308</v>
          </cell>
          <cell r="Z44">
            <v>293</v>
          </cell>
          <cell r="AA44">
            <v>276</v>
          </cell>
          <cell r="AB44">
            <v>259</v>
          </cell>
          <cell r="AC44">
            <v>240</v>
          </cell>
          <cell r="AD44">
            <v>221</v>
          </cell>
          <cell r="AE44">
            <v>201</v>
          </cell>
        </row>
        <row r="45">
          <cell r="B45">
            <v>149</v>
          </cell>
          <cell r="C45">
            <v>171</v>
          </cell>
          <cell r="D45">
            <v>193</v>
          </cell>
          <cell r="E45">
            <v>214</v>
          </cell>
          <cell r="F45">
            <v>235</v>
          </cell>
          <cell r="G45">
            <v>254</v>
          </cell>
          <cell r="H45">
            <v>273</v>
          </cell>
          <cell r="I45">
            <v>291</v>
          </cell>
          <cell r="J45">
            <v>307</v>
          </cell>
          <cell r="K45">
            <v>322</v>
          </cell>
          <cell r="L45">
            <v>336</v>
          </cell>
          <cell r="M45">
            <v>348</v>
          </cell>
          <cell r="N45">
            <v>358</v>
          </cell>
          <cell r="O45">
            <v>365</v>
          </cell>
          <cell r="P45">
            <v>370</v>
          </cell>
          <cell r="Q45">
            <v>373</v>
          </cell>
          <cell r="R45">
            <v>373</v>
          </cell>
          <cell r="S45">
            <v>370</v>
          </cell>
          <cell r="T45">
            <v>365</v>
          </cell>
          <cell r="U45">
            <v>357</v>
          </cell>
          <cell r="V45">
            <v>347</v>
          </cell>
          <cell r="W45">
            <v>336</v>
          </cell>
          <cell r="X45">
            <v>322</v>
          </cell>
          <cell r="Y45">
            <v>308</v>
          </cell>
          <cell r="Z45">
            <v>292</v>
          </cell>
          <cell r="AA45">
            <v>274</v>
          </cell>
          <cell r="AB45">
            <v>256</v>
          </cell>
          <cell r="AC45">
            <v>237</v>
          </cell>
          <cell r="AD45">
            <v>217</v>
          </cell>
          <cell r="AE45">
            <v>197</v>
          </cell>
        </row>
        <row r="46">
          <cell r="B46">
            <v>143</v>
          </cell>
          <cell r="C46">
            <v>165</v>
          </cell>
          <cell r="D46">
            <v>188</v>
          </cell>
          <cell r="E46">
            <v>210</v>
          </cell>
          <cell r="F46">
            <v>231</v>
          </cell>
          <cell r="G46">
            <v>251</v>
          </cell>
          <cell r="H46">
            <v>271</v>
          </cell>
          <cell r="I46">
            <v>289</v>
          </cell>
          <cell r="J46">
            <v>307</v>
          </cell>
          <cell r="K46">
            <v>322</v>
          </cell>
          <cell r="L46">
            <v>336</v>
          </cell>
          <cell r="M46">
            <v>349</v>
          </cell>
          <cell r="N46">
            <v>359</v>
          </cell>
          <cell r="O46">
            <v>367</v>
          </cell>
          <cell r="P46">
            <v>372</v>
          </cell>
          <cell r="Q46">
            <v>375</v>
          </cell>
          <cell r="R46">
            <v>375</v>
          </cell>
          <cell r="S46">
            <v>372</v>
          </cell>
          <cell r="T46">
            <v>366</v>
          </cell>
          <cell r="U46">
            <v>358</v>
          </cell>
          <cell r="V46">
            <v>348</v>
          </cell>
          <cell r="W46">
            <v>336</v>
          </cell>
          <cell r="X46">
            <v>322</v>
          </cell>
          <cell r="Y46">
            <v>307</v>
          </cell>
          <cell r="Z46">
            <v>290</v>
          </cell>
          <cell r="AA46">
            <v>272</v>
          </cell>
          <cell r="AB46">
            <v>253</v>
          </cell>
          <cell r="AC46">
            <v>234</v>
          </cell>
          <cell r="AD46">
            <v>213</v>
          </cell>
          <cell r="AE46">
            <v>192</v>
          </cell>
        </row>
        <row r="47">
          <cell r="B47">
            <v>137</v>
          </cell>
          <cell r="C47">
            <v>160</v>
          </cell>
          <cell r="D47">
            <v>183</v>
          </cell>
          <cell r="E47">
            <v>205</v>
          </cell>
          <cell r="F47">
            <v>227</v>
          </cell>
          <cell r="G47">
            <v>248</v>
          </cell>
          <cell r="H47">
            <v>269</v>
          </cell>
          <cell r="I47">
            <v>288</v>
          </cell>
          <cell r="J47">
            <v>306</v>
          </cell>
          <cell r="K47">
            <v>322</v>
          </cell>
          <cell r="L47">
            <v>337</v>
          </cell>
          <cell r="M47">
            <v>349</v>
          </cell>
          <cell r="N47">
            <v>360</v>
          </cell>
          <cell r="O47">
            <v>368</v>
          </cell>
          <cell r="P47">
            <v>374</v>
          </cell>
          <cell r="Q47">
            <v>377</v>
          </cell>
          <cell r="R47">
            <v>377</v>
          </cell>
          <cell r="S47">
            <v>374</v>
          </cell>
          <cell r="T47">
            <v>368</v>
          </cell>
          <cell r="U47">
            <v>360</v>
          </cell>
          <cell r="V47">
            <v>349</v>
          </cell>
          <cell r="W47">
            <v>336</v>
          </cell>
          <cell r="X47">
            <v>322</v>
          </cell>
          <cell r="Y47">
            <v>306</v>
          </cell>
          <cell r="Z47">
            <v>289</v>
          </cell>
          <cell r="AA47">
            <v>270</v>
          </cell>
          <cell r="AB47">
            <v>251</v>
          </cell>
          <cell r="AC47">
            <v>230</v>
          </cell>
          <cell r="AD47">
            <v>209</v>
          </cell>
          <cell r="AE47">
            <v>187</v>
          </cell>
        </row>
        <row r="48">
          <cell r="B48">
            <v>130</v>
          </cell>
          <cell r="C48">
            <v>154</v>
          </cell>
          <cell r="D48">
            <v>177</v>
          </cell>
          <cell r="E48">
            <v>201</v>
          </cell>
          <cell r="F48">
            <v>223</v>
          </cell>
          <cell r="G48">
            <v>245</v>
          </cell>
          <cell r="H48">
            <v>266</v>
          </cell>
          <cell r="I48">
            <v>286</v>
          </cell>
          <cell r="J48">
            <v>304</v>
          </cell>
          <cell r="K48">
            <v>322</v>
          </cell>
          <cell r="L48">
            <v>337</v>
          </cell>
          <cell r="M48">
            <v>350</v>
          </cell>
          <cell r="N48">
            <v>362</v>
          </cell>
          <cell r="O48">
            <v>370</v>
          </cell>
          <cell r="P48">
            <v>376</v>
          </cell>
          <cell r="Q48">
            <v>379</v>
          </cell>
          <cell r="R48">
            <v>379</v>
          </cell>
          <cell r="S48">
            <v>376</v>
          </cell>
          <cell r="T48">
            <v>370</v>
          </cell>
          <cell r="U48">
            <v>361</v>
          </cell>
          <cell r="V48">
            <v>350</v>
          </cell>
          <cell r="W48">
            <v>337</v>
          </cell>
          <cell r="X48">
            <v>322</v>
          </cell>
          <cell r="Y48">
            <v>305</v>
          </cell>
          <cell r="Z48">
            <v>287</v>
          </cell>
          <cell r="AA48">
            <v>268</v>
          </cell>
          <cell r="AB48">
            <v>248</v>
          </cell>
          <cell r="AC48">
            <v>227</v>
          </cell>
          <cell r="AD48">
            <v>205</v>
          </cell>
          <cell r="AE48">
            <v>182</v>
          </cell>
        </row>
        <row r="49">
          <cell r="B49">
            <v>123</v>
          </cell>
          <cell r="C49">
            <v>148</v>
          </cell>
          <cell r="D49">
            <v>172</v>
          </cell>
          <cell r="E49">
            <v>196</v>
          </cell>
          <cell r="F49">
            <v>219</v>
          </cell>
          <cell r="G49">
            <v>242</v>
          </cell>
          <cell r="H49">
            <v>264</v>
          </cell>
          <cell r="I49">
            <v>284</v>
          </cell>
          <cell r="J49">
            <v>304</v>
          </cell>
          <cell r="K49">
            <v>321</v>
          </cell>
          <cell r="L49">
            <v>337</v>
          </cell>
          <cell r="M49">
            <v>351</v>
          </cell>
          <cell r="N49">
            <v>363</v>
          </cell>
          <cell r="O49">
            <v>373</v>
          </cell>
          <cell r="P49">
            <v>379</v>
          </cell>
          <cell r="Q49">
            <v>382</v>
          </cell>
          <cell r="R49">
            <v>382</v>
          </cell>
          <cell r="S49">
            <v>379</v>
          </cell>
          <cell r="T49">
            <v>372</v>
          </cell>
          <cell r="U49">
            <v>363</v>
          </cell>
          <cell r="V49">
            <v>351</v>
          </cell>
          <cell r="W49">
            <v>338</v>
          </cell>
          <cell r="X49">
            <v>322</v>
          </cell>
          <cell r="Y49">
            <v>305</v>
          </cell>
          <cell r="Z49">
            <v>286</v>
          </cell>
          <cell r="AA49">
            <v>266</v>
          </cell>
          <cell r="AB49">
            <v>245</v>
          </cell>
          <cell r="AC49">
            <v>223</v>
          </cell>
          <cell r="AD49">
            <v>200</v>
          </cell>
          <cell r="AE49">
            <v>177</v>
          </cell>
        </row>
        <row r="50">
          <cell r="B50">
            <v>117</v>
          </cell>
          <cell r="C50">
            <v>141</v>
          </cell>
          <cell r="D50">
            <v>166</v>
          </cell>
          <cell r="E50">
            <v>191</v>
          </cell>
          <cell r="F50">
            <v>215</v>
          </cell>
          <cell r="G50">
            <v>239</v>
          </cell>
          <cell r="H50">
            <v>261</v>
          </cell>
          <cell r="I50">
            <v>283</v>
          </cell>
          <cell r="J50">
            <v>303</v>
          </cell>
          <cell r="K50">
            <v>321</v>
          </cell>
          <cell r="L50">
            <v>338</v>
          </cell>
          <cell r="M50">
            <v>353</v>
          </cell>
          <cell r="N50">
            <v>365</v>
          </cell>
          <cell r="O50">
            <v>375</v>
          </cell>
          <cell r="P50">
            <v>382</v>
          </cell>
          <cell r="Q50">
            <v>385</v>
          </cell>
          <cell r="R50">
            <v>385</v>
          </cell>
          <cell r="S50">
            <v>382</v>
          </cell>
          <cell r="T50">
            <v>375</v>
          </cell>
          <cell r="U50">
            <v>365</v>
          </cell>
          <cell r="V50">
            <v>353</v>
          </cell>
          <cell r="W50">
            <v>338</v>
          </cell>
          <cell r="X50">
            <v>322</v>
          </cell>
          <cell r="Y50">
            <v>304</v>
          </cell>
          <cell r="Z50">
            <v>284</v>
          </cell>
          <cell r="AA50">
            <v>263</v>
          </cell>
          <cell r="AB50">
            <v>242</v>
          </cell>
          <cell r="AC50">
            <v>219</v>
          </cell>
          <cell r="AD50">
            <v>196</v>
          </cell>
          <cell r="AE50">
            <v>172</v>
          </cell>
        </row>
        <row r="51">
          <cell r="B51">
            <v>110</v>
          </cell>
          <cell r="C51">
            <v>135</v>
          </cell>
          <cell r="D51">
            <v>160</v>
          </cell>
          <cell r="E51">
            <v>186</v>
          </cell>
          <cell r="F51">
            <v>211</v>
          </cell>
          <cell r="G51">
            <v>235</v>
          </cell>
          <cell r="H51">
            <v>258</v>
          </cell>
          <cell r="I51">
            <v>281</v>
          </cell>
          <cell r="J51">
            <v>302</v>
          </cell>
          <cell r="K51">
            <v>321</v>
          </cell>
          <cell r="L51">
            <v>339</v>
          </cell>
          <cell r="M51">
            <v>354</v>
          </cell>
          <cell r="N51">
            <v>367</v>
          </cell>
          <cell r="O51">
            <v>378</v>
          </cell>
          <cell r="P51">
            <v>385</v>
          </cell>
          <cell r="Q51">
            <v>389</v>
          </cell>
          <cell r="R51">
            <v>389</v>
          </cell>
          <cell r="S51">
            <v>385</v>
          </cell>
          <cell r="T51">
            <v>378</v>
          </cell>
          <cell r="U51">
            <v>367</v>
          </cell>
          <cell r="V51">
            <v>354</v>
          </cell>
          <cell r="W51">
            <v>339</v>
          </cell>
          <cell r="X51">
            <v>322</v>
          </cell>
          <cell r="Y51">
            <v>303</v>
          </cell>
          <cell r="Z51">
            <v>282</v>
          </cell>
          <cell r="AA51">
            <v>261</v>
          </cell>
          <cell r="AB51">
            <v>239</v>
          </cell>
          <cell r="AC51">
            <v>215</v>
          </cell>
          <cell r="AD51">
            <v>191</v>
          </cell>
          <cell r="AE51">
            <v>166</v>
          </cell>
        </row>
        <row r="52">
          <cell r="B52">
            <v>102</v>
          </cell>
          <cell r="C52">
            <v>128</v>
          </cell>
          <cell r="D52">
            <v>154</v>
          </cell>
          <cell r="E52">
            <v>181</v>
          </cell>
          <cell r="F52">
            <v>206</v>
          </cell>
          <cell r="G52">
            <v>232</v>
          </cell>
          <cell r="H52">
            <v>256</v>
          </cell>
          <cell r="I52">
            <v>279</v>
          </cell>
          <cell r="J52">
            <v>301</v>
          </cell>
          <cell r="K52">
            <v>321</v>
          </cell>
          <cell r="L52">
            <v>339</v>
          </cell>
          <cell r="M52">
            <v>356</v>
          </cell>
          <cell r="N52">
            <v>370</v>
          </cell>
          <cell r="O52">
            <v>381</v>
          </cell>
          <cell r="P52">
            <v>389</v>
          </cell>
          <cell r="Q52">
            <v>393</v>
          </cell>
          <cell r="R52">
            <v>393</v>
          </cell>
          <cell r="S52">
            <v>389</v>
          </cell>
          <cell r="T52">
            <v>381</v>
          </cell>
          <cell r="U52">
            <v>370</v>
          </cell>
          <cell r="V52">
            <v>356</v>
          </cell>
          <cell r="W52">
            <v>340</v>
          </cell>
          <cell r="X52">
            <v>322</v>
          </cell>
          <cell r="Y52">
            <v>302</v>
          </cell>
          <cell r="Z52">
            <v>281</v>
          </cell>
          <cell r="AA52">
            <v>259</v>
          </cell>
          <cell r="AB52">
            <v>235</v>
          </cell>
          <cell r="AC52">
            <v>211</v>
          </cell>
          <cell r="AD52">
            <v>186</v>
          </cell>
          <cell r="AE52">
            <v>161</v>
          </cell>
        </row>
        <row r="53">
          <cell r="B53">
            <v>95</v>
          </cell>
          <cell r="C53">
            <v>121</v>
          </cell>
          <cell r="D53">
            <v>148</v>
          </cell>
          <cell r="E53">
            <v>175</v>
          </cell>
          <cell r="F53">
            <v>202</v>
          </cell>
          <cell r="G53">
            <v>228</v>
          </cell>
          <cell r="H53">
            <v>253</v>
          </cell>
          <cell r="I53">
            <v>277</v>
          </cell>
          <cell r="J53">
            <v>300</v>
          </cell>
          <cell r="K53">
            <v>321</v>
          </cell>
          <cell r="L53">
            <v>340</v>
          </cell>
          <cell r="M53">
            <v>358</v>
          </cell>
          <cell r="N53">
            <v>373</v>
          </cell>
          <cell r="O53">
            <v>385</v>
          </cell>
          <cell r="P53">
            <v>394</v>
          </cell>
          <cell r="Q53">
            <v>398</v>
          </cell>
          <cell r="R53">
            <v>398</v>
          </cell>
          <cell r="S53">
            <v>394</v>
          </cell>
          <cell r="T53">
            <v>385</v>
          </cell>
          <cell r="U53">
            <v>373</v>
          </cell>
          <cell r="V53">
            <v>358</v>
          </cell>
          <cell r="W53">
            <v>341</v>
          </cell>
          <cell r="X53">
            <v>322</v>
          </cell>
          <cell r="Y53">
            <v>301</v>
          </cell>
          <cell r="Z53">
            <v>279</v>
          </cell>
          <cell r="AA53">
            <v>256</v>
          </cell>
          <cell r="AB53">
            <v>232</v>
          </cell>
          <cell r="AC53">
            <v>206</v>
          </cell>
          <cell r="AD53">
            <v>181</v>
          </cell>
          <cell r="AE53">
            <v>155</v>
          </cell>
        </row>
        <row r="54">
          <cell r="B54">
            <v>87</v>
          </cell>
          <cell r="C54">
            <v>114</v>
          </cell>
          <cell r="D54">
            <v>141</v>
          </cell>
          <cell r="E54">
            <v>169</v>
          </cell>
          <cell r="F54">
            <v>197</v>
          </cell>
          <cell r="G54">
            <v>224</v>
          </cell>
          <cell r="H54">
            <v>250</v>
          </cell>
          <cell r="I54">
            <v>275</v>
          </cell>
          <cell r="J54">
            <v>299</v>
          </cell>
          <cell r="K54">
            <v>321</v>
          </cell>
          <cell r="L54">
            <v>342</v>
          </cell>
          <cell r="M54">
            <v>360</v>
          </cell>
          <cell r="N54">
            <v>376</v>
          </cell>
          <cell r="O54">
            <v>390</v>
          </cell>
          <cell r="P54">
            <v>399</v>
          </cell>
          <cell r="Q54">
            <v>404</v>
          </cell>
          <cell r="R54">
            <v>404</v>
          </cell>
          <cell r="S54">
            <v>400</v>
          </cell>
          <cell r="T54">
            <v>390</v>
          </cell>
          <cell r="U54">
            <v>377</v>
          </cell>
          <cell r="V54">
            <v>361</v>
          </cell>
          <cell r="W54">
            <v>343</v>
          </cell>
          <cell r="X54">
            <v>323</v>
          </cell>
          <cell r="Y54">
            <v>301</v>
          </cell>
          <cell r="Z54">
            <v>278</v>
          </cell>
          <cell r="AA54">
            <v>253</v>
          </cell>
          <cell r="AB54">
            <v>228</v>
          </cell>
          <cell r="AC54">
            <v>202</v>
          </cell>
          <cell r="AD54">
            <v>175</v>
          </cell>
          <cell r="AE54">
            <v>148</v>
          </cell>
        </row>
        <row r="55">
          <cell r="B55">
            <v>79</v>
          </cell>
          <cell r="C55">
            <v>106</v>
          </cell>
          <cell r="D55">
            <v>135</v>
          </cell>
          <cell r="E55">
            <v>163</v>
          </cell>
          <cell r="F55">
            <v>192</v>
          </cell>
          <cell r="G55">
            <v>220</v>
          </cell>
          <cell r="H55">
            <v>247</v>
          </cell>
          <cell r="I55">
            <v>273</v>
          </cell>
          <cell r="J55">
            <v>298</v>
          </cell>
          <cell r="K55">
            <v>321</v>
          </cell>
          <cell r="L55">
            <v>343</v>
          </cell>
          <cell r="M55">
            <v>363</v>
          </cell>
          <cell r="N55">
            <v>381</v>
          </cell>
          <cell r="O55">
            <v>395</v>
          </cell>
          <cell r="P55">
            <v>405</v>
          </cell>
          <cell r="Q55">
            <v>411</v>
          </cell>
          <cell r="R55">
            <v>411</v>
          </cell>
          <cell r="S55">
            <v>406</v>
          </cell>
          <cell r="T55">
            <v>396</v>
          </cell>
          <cell r="U55">
            <v>382</v>
          </cell>
          <cell r="V55">
            <v>364</v>
          </cell>
          <cell r="W55">
            <v>345</v>
          </cell>
          <cell r="X55">
            <v>323</v>
          </cell>
          <cell r="Y55">
            <v>300</v>
          </cell>
          <cell r="Z55">
            <v>276</v>
          </cell>
          <cell r="AA55">
            <v>251</v>
          </cell>
          <cell r="AB55">
            <v>224</v>
          </cell>
          <cell r="AC55">
            <v>197</v>
          </cell>
          <cell r="AD55">
            <v>170</v>
          </cell>
          <cell r="AE55">
            <v>142</v>
          </cell>
        </row>
        <row r="56">
          <cell r="B56">
            <v>71</v>
          </cell>
          <cell r="C56">
            <v>99</v>
          </cell>
          <cell r="D56">
            <v>128</v>
          </cell>
          <cell r="E56">
            <v>157</v>
          </cell>
          <cell r="F56">
            <v>187</v>
          </cell>
          <cell r="G56">
            <v>216</v>
          </cell>
          <cell r="H56">
            <v>244</v>
          </cell>
          <cell r="I56">
            <v>271</v>
          </cell>
          <cell r="J56">
            <v>297</v>
          </cell>
          <cell r="K56">
            <v>322</v>
          </cell>
          <cell r="L56">
            <v>345</v>
          </cell>
          <cell r="M56">
            <v>367</v>
          </cell>
          <cell r="N56">
            <v>386</v>
          </cell>
          <cell r="O56">
            <v>402</v>
          </cell>
          <cell r="P56">
            <v>412</v>
          </cell>
          <cell r="Q56">
            <v>417</v>
          </cell>
          <cell r="R56">
            <v>418</v>
          </cell>
          <cell r="S56">
            <v>413</v>
          </cell>
          <cell r="T56">
            <v>402</v>
          </cell>
          <cell r="U56">
            <v>388</v>
          </cell>
          <cell r="V56">
            <v>369</v>
          </cell>
          <cell r="W56">
            <v>347</v>
          </cell>
          <cell r="X56">
            <v>324</v>
          </cell>
          <cell r="Y56">
            <v>300</v>
          </cell>
          <cell r="Z56">
            <v>274</v>
          </cell>
          <cell r="AA56">
            <v>248</v>
          </cell>
          <cell r="AB56">
            <v>220</v>
          </cell>
          <cell r="AC56">
            <v>192</v>
          </cell>
          <cell r="AD56">
            <v>164</v>
          </cell>
          <cell r="AE56">
            <v>135</v>
          </cell>
        </row>
        <row r="57">
          <cell r="B57">
            <v>63</v>
          </cell>
          <cell r="C57">
            <v>91</v>
          </cell>
          <cell r="D57">
            <v>120</v>
          </cell>
          <cell r="E57">
            <v>151</v>
          </cell>
          <cell r="F57">
            <v>181</v>
          </cell>
          <cell r="G57">
            <v>211</v>
          </cell>
          <cell r="H57">
            <v>241</v>
          </cell>
          <cell r="I57">
            <v>269</v>
          </cell>
          <cell r="J57">
            <v>297</v>
          </cell>
          <cell r="K57">
            <v>323</v>
          </cell>
          <cell r="L57">
            <v>348</v>
          </cell>
          <cell r="M57">
            <v>372</v>
          </cell>
          <cell r="N57">
            <v>392</v>
          </cell>
          <cell r="O57">
            <v>408</v>
          </cell>
          <cell r="P57">
            <v>419</v>
          </cell>
          <cell r="Q57">
            <v>425</v>
          </cell>
          <cell r="R57">
            <v>425</v>
          </cell>
          <cell r="S57">
            <v>420</v>
          </cell>
          <cell r="T57">
            <v>409</v>
          </cell>
          <cell r="U57">
            <v>394</v>
          </cell>
          <cell r="V57">
            <v>374</v>
          </cell>
          <cell r="W57">
            <v>351</v>
          </cell>
          <cell r="X57">
            <v>325</v>
          </cell>
          <cell r="Y57">
            <v>300</v>
          </cell>
          <cell r="Z57">
            <v>273</v>
          </cell>
          <cell r="AA57">
            <v>245</v>
          </cell>
          <cell r="AB57">
            <v>217</v>
          </cell>
          <cell r="AC57">
            <v>187</v>
          </cell>
          <cell r="AD57">
            <v>158</v>
          </cell>
          <cell r="AE57">
            <v>128</v>
          </cell>
        </row>
        <row r="58">
          <cell r="B58">
            <v>55</v>
          </cell>
          <cell r="C58">
            <v>83</v>
          </cell>
          <cell r="D58">
            <v>113</v>
          </cell>
          <cell r="E58">
            <v>144</v>
          </cell>
          <cell r="F58">
            <v>175</v>
          </cell>
          <cell r="G58">
            <v>207</v>
          </cell>
          <cell r="H58">
            <v>237</v>
          </cell>
          <cell r="I58">
            <v>267</v>
          </cell>
          <cell r="J58">
            <v>296</v>
          </cell>
          <cell r="K58">
            <v>324</v>
          </cell>
          <cell r="L58">
            <v>352</v>
          </cell>
          <cell r="M58">
            <v>377</v>
          </cell>
          <cell r="N58">
            <v>399</v>
          </cell>
          <cell r="O58">
            <v>415</v>
          </cell>
          <cell r="P58">
            <v>426</v>
          </cell>
          <cell r="Q58">
            <v>432</v>
          </cell>
          <cell r="R58">
            <v>432</v>
          </cell>
          <cell r="S58">
            <v>427</v>
          </cell>
          <cell r="T58">
            <v>416</v>
          </cell>
          <cell r="U58">
            <v>400</v>
          </cell>
          <cell r="V58">
            <v>380</v>
          </cell>
          <cell r="W58">
            <v>355</v>
          </cell>
          <cell r="X58">
            <v>327</v>
          </cell>
          <cell r="Y58">
            <v>300</v>
          </cell>
          <cell r="Z58">
            <v>271</v>
          </cell>
          <cell r="AA58">
            <v>242</v>
          </cell>
          <cell r="AB58">
            <v>212</v>
          </cell>
          <cell r="AC58">
            <v>182</v>
          </cell>
          <cell r="AD58">
            <v>151</v>
          </cell>
          <cell r="AE58">
            <v>121</v>
          </cell>
        </row>
        <row r="59">
          <cell r="B59">
            <v>47</v>
          </cell>
          <cell r="C59">
            <v>75</v>
          </cell>
          <cell r="D59">
            <v>105</v>
          </cell>
          <cell r="E59">
            <v>137</v>
          </cell>
          <cell r="F59">
            <v>169</v>
          </cell>
          <cell r="G59">
            <v>202</v>
          </cell>
          <cell r="H59">
            <v>234</v>
          </cell>
          <cell r="I59">
            <v>266</v>
          </cell>
          <cell r="J59">
            <v>296</v>
          </cell>
          <cell r="K59">
            <v>327</v>
          </cell>
          <cell r="L59">
            <v>357</v>
          </cell>
          <cell r="M59">
            <v>383</v>
          </cell>
          <cell r="N59">
            <v>405</v>
          </cell>
          <cell r="O59">
            <v>422</v>
          </cell>
          <cell r="P59">
            <v>433</v>
          </cell>
          <cell r="Q59">
            <v>439</v>
          </cell>
          <cell r="R59">
            <v>439</v>
          </cell>
          <cell r="S59">
            <v>434</v>
          </cell>
          <cell r="T59">
            <v>423</v>
          </cell>
          <cell r="U59">
            <v>407</v>
          </cell>
          <cell r="V59">
            <v>386</v>
          </cell>
          <cell r="W59">
            <v>360</v>
          </cell>
          <cell r="X59">
            <v>331</v>
          </cell>
          <cell r="Y59">
            <v>300</v>
          </cell>
          <cell r="Z59">
            <v>270</v>
          </cell>
          <cell r="AA59">
            <v>239</v>
          </cell>
          <cell r="AB59">
            <v>208</v>
          </cell>
          <cell r="AC59">
            <v>176</v>
          </cell>
          <cell r="AD59">
            <v>145</v>
          </cell>
          <cell r="AE59">
            <v>113</v>
          </cell>
        </row>
        <row r="60">
          <cell r="B60">
            <v>39</v>
          </cell>
          <cell r="C60">
            <v>66</v>
          </cell>
          <cell r="D60">
            <v>97</v>
          </cell>
          <cell r="E60">
            <v>130</v>
          </cell>
          <cell r="F60">
            <v>163</v>
          </cell>
          <cell r="G60">
            <v>197</v>
          </cell>
          <cell r="H60">
            <v>231</v>
          </cell>
          <cell r="I60">
            <v>264</v>
          </cell>
          <cell r="J60">
            <v>297</v>
          </cell>
          <cell r="K60">
            <v>330</v>
          </cell>
          <cell r="L60">
            <v>362</v>
          </cell>
          <cell r="M60">
            <v>390</v>
          </cell>
          <cell r="N60">
            <v>412</v>
          </cell>
          <cell r="O60">
            <v>429</v>
          </cell>
          <cell r="P60">
            <v>440</v>
          </cell>
          <cell r="Q60">
            <v>445</v>
          </cell>
          <cell r="R60">
            <v>445</v>
          </cell>
          <cell r="S60">
            <v>440</v>
          </cell>
          <cell r="T60">
            <v>430</v>
          </cell>
          <cell r="U60">
            <v>414</v>
          </cell>
          <cell r="V60">
            <v>392</v>
          </cell>
          <cell r="W60">
            <v>365</v>
          </cell>
          <cell r="X60">
            <v>334</v>
          </cell>
          <cell r="Y60">
            <v>301</v>
          </cell>
          <cell r="Z60">
            <v>269</v>
          </cell>
          <cell r="AA60">
            <v>236</v>
          </cell>
          <cell r="AB60">
            <v>204</v>
          </cell>
          <cell r="AC60">
            <v>171</v>
          </cell>
          <cell r="AD60">
            <v>138</v>
          </cell>
          <cell r="AE60">
            <v>106</v>
          </cell>
        </row>
        <row r="61">
          <cell r="B61">
            <v>32</v>
          </cell>
          <cell r="C61">
            <v>58</v>
          </cell>
          <cell r="D61">
            <v>89</v>
          </cell>
          <cell r="E61">
            <v>122</v>
          </cell>
          <cell r="F61">
            <v>157</v>
          </cell>
          <cell r="G61">
            <v>192</v>
          </cell>
          <cell r="H61">
            <v>227</v>
          </cell>
          <cell r="I61">
            <v>262</v>
          </cell>
          <cell r="J61">
            <v>298</v>
          </cell>
          <cell r="K61">
            <v>334</v>
          </cell>
          <cell r="L61">
            <v>368</v>
          </cell>
          <cell r="M61">
            <v>396</v>
          </cell>
          <cell r="N61">
            <v>419</v>
          </cell>
          <cell r="O61">
            <v>435</v>
          </cell>
          <cell r="P61">
            <v>446</v>
          </cell>
          <cell r="Q61">
            <v>451</v>
          </cell>
          <cell r="R61">
            <v>451</v>
          </cell>
          <cell r="S61">
            <v>446</v>
          </cell>
          <cell r="T61">
            <v>436</v>
          </cell>
          <cell r="U61">
            <v>420</v>
          </cell>
          <cell r="V61">
            <v>399</v>
          </cell>
          <cell r="W61">
            <v>371</v>
          </cell>
          <cell r="X61">
            <v>339</v>
          </cell>
          <cell r="Y61">
            <v>303</v>
          </cell>
          <cell r="Z61">
            <v>268</v>
          </cell>
          <cell r="AA61">
            <v>233</v>
          </cell>
          <cell r="AB61">
            <v>199</v>
          </cell>
          <cell r="AC61">
            <v>165</v>
          </cell>
          <cell r="AD61">
            <v>131</v>
          </cell>
          <cell r="AE61">
            <v>98</v>
          </cell>
        </row>
        <row r="62">
          <cell r="B62">
            <v>25</v>
          </cell>
          <cell r="C62">
            <v>49</v>
          </cell>
          <cell r="D62">
            <v>80</v>
          </cell>
          <cell r="E62">
            <v>114</v>
          </cell>
          <cell r="F62">
            <v>150</v>
          </cell>
          <cell r="G62">
            <v>187</v>
          </cell>
          <cell r="H62">
            <v>224</v>
          </cell>
          <cell r="I62">
            <v>261</v>
          </cell>
          <cell r="J62">
            <v>300</v>
          </cell>
          <cell r="K62">
            <v>339</v>
          </cell>
          <cell r="L62">
            <v>374</v>
          </cell>
          <cell r="M62">
            <v>402</v>
          </cell>
          <cell r="N62">
            <v>425</v>
          </cell>
          <cell r="O62">
            <v>441</v>
          </cell>
          <cell r="P62">
            <v>452</v>
          </cell>
          <cell r="Q62">
            <v>457</v>
          </cell>
          <cell r="R62">
            <v>457</v>
          </cell>
          <cell r="S62">
            <v>452</v>
          </cell>
          <cell r="T62">
            <v>442</v>
          </cell>
          <cell r="U62">
            <v>426</v>
          </cell>
          <cell r="V62">
            <v>405</v>
          </cell>
          <cell r="W62">
            <v>377</v>
          </cell>
          <cell r="X62">
            <v>344</v>
          </cell>
          <cell r="Y62">
            <v>306</v>
          </cell>
          <cell r="Z62">
            <v>268</v>
          </cell>
          <cell r="AA62">
            <v>231</v>
          </cell>
          <cell r="AB62">
            <v>194</v>
          </cell>
          <cell r="AC62">
            <v>158</v>
          </cell>
          <cell r="AD62">
            <v>123</v>
          </cell>
          <cell r="AE62">
            <v>90</v>
          </cell>
        </row>
        <row r="63">
          <cell r="B63">
            <v>18</v>
          </cell>
          <cell r="C63">
            <v>41</v>
          </cell>
          <cell r="D63">
            <v>71</v>
          </cell>
          <cell r="E63">
            <v>106</v>
          </cell>
          <cell r="F63">
            <v>143</v>
          </cell>
          <cell r="G63">
            <v>182</v>
          </cell>
          <cell r="H63">
            <v>221</v>
          </cell>
          <cell r="I63">
            <v>261</v>
          </cell>
          <cell r="J63">
            <v>303</v>
          </cell>
          <cell r="K63">
            <v>344</v>
          </cell>
          <cell r="L63">
            <v>379</v>
          </cell>
          <cell r="M63">
            <v>408</v>
          </cell>
          <cell r="N63">
            <v>431</v>
          </cell>
          <cell r="O63">
            <v>447</v>
          </cell>
          <cell r="P63">
            <v>457</v>
          </cell>
          <cell r="Q63">
            <v>463</v>
          </cell>
          <cell r="R63">
            <v>463</v>
          </cell>
          <cell r="S63">
            <v>458</v>
          </cell>
          <cell r="T63">
            <v>448</v>
          </cell>
          <cell r="U63">
            <v>432</v>
          </cell>
          <cell r="V63">
            <v>411</v>
          </cell>
          <cell r="W63">
            <v>383</v>
          </cell>
          <cell r="X63">
            <v>349</v>
          </cell>
          <cell r="Y63">
            <v>310</v>
          </cell>
          <cell r="Z63">
            <v>269</v>
          </cell>
          <cell r="AA63">
            <v>228</v>
          </cell>
          <cell r="AB63">
            <v>190</v>
          </cell>
          <cell r="AC63">
            <v>152</v>
          </cell>
          <cell r="AD63">
            <v>116</v>
          </cell>
          <cell r="AE63">
            <v>81</v>
          </cell>
        </row>
        <row r="64">
          <cell r="B64">
            <v>12</v>
          </cell>
          <cell r="C64">
            <v>33</v>
          </cell>
          <cell r="D64">
            <v>63</v>
          </cell>
          <cell r="E64">
            <v>98</v>
          </cell>
          <cell r="F64">
            <v>136</v>
          </cell>
          <cell r="G64">
            <v>176</v>
          </cell>
          <cell r="H64">
            <v>218</v>
          </cell>
          <cell r="I64">
            <v>262</v>
          </cell>
          <cell r="J64">
            <v>307</v>
          </cell>
          <cell r="K64">
            <v>349</v>
          </cell>
          <cell r="L64">
            <v>385</v>
          </cell>
          <cell r="M64">
            <v>414</v>
          </cell>
          <cell r="N64">
            <v>436</v>
          </cell>
          <cell r="O64">
            <v>452</v>
          </cell>
          <cell r="P64">
            <v>462</v>
          </cell>
          <cell r="Q64">
            <v>467</v>
          </cell>
          <cell r="R64">
            <v>468</v>
          </cell>
          <cell r="S64">
            <v>463</v>
          </cell>
          <cell r="T64">
            <v>453</v>
          </cell>
          <cell r="U64">
            <v>437</v>
          </cell>
          <cell r="V64">
            <v>416</v>
          </cell>
          <cell r="W64">
            <v>389</v>
          </cell>
          <cell r="X64">
            <v>355</v>
          </cell>
          <cell r="Y64">
            <v>314</v>
          </cell>
          <cell r="Z64">
            <v>270</v>
          </cell>
          <cell r="AA64">
            <v>226</v>
          </cell>
          <cell r="AB64">
            <v>185</v>
          </cell>
          <cell r="AC64">
            <v>146</v>
          </cell>
          <cell r="AD64">
            <v>108</v>
          </cell>
          <cell r="AE64">
            <v>73</v>
          </cell>
        </row>
        <row r="65">
          <cell r="B65">
            <v>8</v>
          </cell>
          <cell r="C65">
            <v>26</v>
          </cell>
          <cell r="D65">
            <v>54</v>
          </cell>
          <cell r="E65">
            <v>89</v>
          </cell>
          <cell r="F65">
            <v>128</v>
          </cell>
          <cell r="G65">
            <v>171</v>
          </cell>
          <cell r="H65">
            <v>215</v>
          </cell>
          <cell r="I65">
            <v>263</v>
          </cell>
          <cell r="J65">
            <v>311</v>
          </cell>
          <cell r="K65">
            <v>355</v>
          </cell>
          <cell r="L65">
            <v>391</v>
          </cell>
          <cell r="M65">
            <v>419</v>
          </cell>
          <cell r="N65">
            <v>441</v>
          </cell>
          <cell r="O65">
            <v>457</v>
          </cell>
          <cell r="P65">
            <v>467</v>
          </cell>
          <cell r="Q65">
            <v>472</v>
          </cell>
          <cell r="R65">
            <v>472</v>
          </cell>
          <cell r="S65">
            <v>467</v>
          </cell>
          <cell r="T65">
            <v>457</v>
          </cell>
          <cell r="U65">
            <v>442</v>
          </cell>
          <cell r="V65">
            <v>421</v>
          </cell>
          <cell r="W65">
            <v>394</v>
          </cell>
          <cell r="X65">
            <v>360</v>
          </cell>
          <cell r="Y65">
            <v>319</v>
          </cell>
          <cell r="Z65">
            <v>273</v>
          </cell>
          <cell r="AA65">
            <v>225</v>
          </cell>
          <cell r="AB65">
            <v>180</v>
          </cell>
          <cell r="AC65">
            <v>139</v>
          </cell>
          <cell r="AD65">
            <v>99</v>
          </cell>
          <cell r="AE65">
            <v>64</v>
          </cell>
        </row>
        <row r="66">
          <cell r="B66">
            <v>4</v>
          </cell>
          <cell r="C66">
            <v>19</v>
          </cell>
          <cell r="D66">
            <v>45</v>
          </cell>
          <cell r="E66">
            <v>80</v>
          </cell>
          <cell r="F66">
            <v>121</v>
          </cell>
          <cell r="G66">
            <v>165</v>
          </cell>
          <cell r="H66">
            <v>214</v>
          </cell>
          <cell r="I66">
            <v>266</v>
          </cell>
          <cell r="J66">
            <v>316</v>
          </cell>
          <cell r="K66">
            <v>360</v>
          </cell>
          <cell r="L66">
            <v>396</v>
          </cell>
          <cell r="M66">
            <v>424</v>
          </cell>
          <cell r="N66">
            <v>446</v>
          </cell>
          <cell r="O66">
            <v>461</v>
          </cell>
          <cell r="P66">
            <v>471</v>
          </cell>
          <cell r="Q66">
            <v>476</v>
          </cell>
          <cell r="R66">
            <v>476</v>
          </cell>
          <cell r="S66">
            <v>471</v>
          </cell>
          <cell r="T66">
            <v>462</v>
          </cell>
          <cell r="U66">
            <v>447</v>
          </cell>
          <cell r="V66">
            <v>426</v>
          </cell>
          <cell r="W66">
            <v>399</v>
          </cell>
          <cell r="X66">
            <v>365</v>
          </cell>
          <cell r="Y66">
            <v>324</v>
          </cell>
          <cell r="Z66">
            <v>276</v>
          </cell>
          <cell r="AA66">
            <v>225</v>
          </cell>
          <cell r="AB66">
            <v>176</v>
          </cell>
          <cell r="AC66">
            <v>132</v>
          </cell>
          <cell r="AD66">
            <v>91</v>
          </cell>
          <cell r="AE66">
            <v>55</v>
          </cell>
        </row>
        <row r="67">
          <cell r="B67">
            <v>2</v>
          </cell>
          <cell r="C67">
            <v>13</v>
          </cell>
          <cell r="D67">
            <v>37</v>
          </cell>
          <cell r="E67">
            <v>71</v>
          </cell>
          <cell r="F67">
            <v>113</v>
          </cell>
          <cell r="G67">
            <v>160</v>
          </cell>
          <cell r="H67">
            <v>213</v>
          </cell>
          <cell r="I67">
            <v>269</v>
          </cell>
          <cell r="J67">
            <v>320</v>
          </cell>
          <cell r="K67">
            <v>364</v>
          </cell>
          <cell r="L67">
            <v>400</v>
          </cell>
          <cell r="M67">
            <v>428</v>
          </cell>
          <cell r="N67">
            <v>450</v>
          </cell>
          <cell r="O67">
            <v>465</v>
          </cell>
          <cell r="P67">
            <v>475</v>
          </cell>
          <cell r="Q67">
            <v>480</v>
          </cell>
          <cell r="R67">
            <v>480</v>
          </cell>
          <cell r="S67">
            <v>475</v>
          </cell>
          <cell r="T67">
            <v>465</v>
          </cell>
          <cell r="U67">
            <v>451</v>
          </cell>
          <cell r="V67">
            <v>430</v>
          </cell>
          <cell r="W67">
            <v>404</v>
          </cell>
          <cell r="X67">
            <v>370</v>
          </cell>
          <cell r="Y67">
            <v>328</v>
          </cell>
          <cell r="Z67">
            <v>279</v>
          </cell>
          <cell r="AA67">
            <v>225</v>
          </cell>
          <cell r="AB67">
            <v>172</v>
          </cell>
          <cell r="AC67">
            <v>125</v>
          </cell>
          <cell r="AD67">
            <v>82</v>
          </cell>
          <cell r="AE67">
            <v>46</v>
          </cell>
        </row>
        <row r="68">
          <cell r="B68">
            <v>0</v>
          </cell>
          <cell r="C68">
            <v>8</v>
          </cell>
          <cell r="D68">
            <v>28</v>
          </cell>
          <cell r="E68">
            <v>62</v>
          </cell>
          <cell r="F68">
            <v>105</v>
          </cell>
          <cell r="G68">
            <v>156</v>
          </cell>
          <cell r="H68">
            <v>213</v>
          </cell>
          <cell r="I68">
            <v>272</v>
          </cell>
          <cell r="J68">
            <v>325</v>
          </cell>
          <cell r="K68">
            <v>369</v>
          </cell>
          <cell r="L68">
            <v>404</v>
          </cell>
          <cell r="M68">
            <v>432</v>
          </cell>
          <cell r="N68">
            <v>453</v>
          </cell>
          <cell r="O68">
            <v>468</v>
          </cell>
          <cell r="P68">
            <v>478</v>
          </cell>
          <cell r="Q68">
            <v>483</v>
          </cell>
          <cell r="R68">
            <v>483</v>
          </cell>
          <cell r="S68">
            <v>478</v>
          </cell>
          <cell r="T68">
            <v>469</v>
          </cell>
          <cell r="U68">
            <v>454</v>
          </cell>
          <cell r="V68">
            <v>434</v>
          </cell>
          <cell r="W68">
            <v>407</v>
          </cell>
          <cell r="X68">
            <v>374</v>
          </cell>
          <cell r="Y68">
            <v>332</v>
          </cell>
          <cell r="Z68">
            <v>283</v>
          </cell>
          <cell r="AA68">
            <v>226</v>
          </cell>
          <cell r="AB68">
            <v>169</v>
          </cell>
          <cell r="AC68">
            <v>117</v>
          </cell>
          <cell r="AD68">
            <v>73</v>
          </cell>
          <cell r="AE68">
            <v>37</v>
          </cell>
        </row>
        <row r="69">
          <cell r="B69">
            <v>0</v>
          </cell>
          <cell r="C69">
            <v>4</v>
          </cell>
          <cell r="D69">
            <v>21</v>
          </cell>
          <cell r="E69">
            <v>53</v>
          </cell>
          <cell r="F69">
            <v>97</v>
          </cell>
          <cell r="G69">
            <v>152</v>
          </cell>
          <cell r="H69">
            <v>214</v>
          </cell>
          <cell r="I69">
            <v>275</v>
          </cell>
          <cell r="J69">
            <v>328</v>
          </cell>
          <cell r="K69">
            <v>372</v>
          </cell>
          <cell r="L69">
            <v>408</v>
          </cell>
          <cell r="M69">
            <v>435</v>
          </cell>
          <cell r="N69">
            <v>456</v>
          </cell>
          <cell r="O69">
            <v>471</v>
          </cell>
          <cell r="P69">
            <v>481</v>
          </cell>
          <cell r="Q69">
            <v>485</v>
          </cell>
          <cell r="R69">
            <v>485</v>
          </cell>
          <cell r="S69">
            <v>481</v>
          </cell>
          <cell r="T69">
            <v>471</v>
          </cell>
          <cell r="U69">
            <v>457</v>
          </cell>
          <cell r="V69">
            <v>437</v>
          </cell>
          <cell r="W69">
            <v>411</v>
          </cell>
          <cell r="X69">
            <v>378</v>
          </cell>
          <cell r="Y69">
            <v>336</v>
          </cell>
          <cell r="Z69">
            <v>286</v>
          </cell>
          <cell r="AA69">
            <v>228</v>
          </cell>
          <cell r="AB69">
            <v>167</v>
          </cell>
          <cell r="AC69">
            <v>111</v>
          </cell>
          <cell r="AD69">
            <v>65</v>
          </cell>
          <cell r="AE69">
            <v>29</v>
          </cell>
        </row>
        <row r="70">
          <cell r="B70">
            <v>0</v>
          </cell>
          <cell r="C70">
            <v>2</v>
          </cell>
          <cell r="D70">
            <v>14</v>
          </cell>
          <cell r="E70">
            <v>44</v>
          </cell>
          <cell r="F70">
            <v>90</v>
          </cell>
          <cell r="G70">
            <v>150</v>
          </cell>
          <cell r="H70">
            <v>216</v>
          </cell>
          <cell r="I70">
            <v>278</v>
          </cell>
          <cell r="J70">
            <v>332</v>
          </cell>
          <cell r="K70">
            <v>376</v>
          </cell>
          <cell r="L70">
            <v>411</v>
          </cell>
          <cell r="M70">
            <v>438</v>
          </cell>
          <cell r="N70">
            <v>459</v>
          </cell>
          <cell r="O70">
            <v>473</v>
          </cell>
          <cell r="P70">
            <v>483</v>
          </cell>
          <cell r="Q70">
            <v>488</v>
          </cell>
          <cell r="R70">
            <v>488</v>
          </cell>
          <cell r="S70">
            <v>483</v>
          </cell>
          <cell r="T70">
            <v>474</v>
          </cell>
          <cell r="U70">
            <v>460</v>
          </cell>
          <cell r="V70">
            <v>440</v>
          </cell>
          <cell r="W70">
            <v>414</v>
          </cell>
          <cell r="X70">
            <v>381</v>
          </cell>
          <cell r="Y70">
            <v>340</v>
          </cell>
          <cell r="Z70">
            <v>289</v>
          </cell>
          <cell r="AA70">
            <v>230</v>
          </cell>
          <cell r="AB70">
            <v>166</v>
          </cell>
          <cell r="AC70">
            <v>104</v>
          </cell>
          <cell r="AD70">
            <v>56</v>
          </cell>
          <cell r="AE70">
            <v>22</v>
          </cell>
        </row>
        <row r="71">
          <cell r="B71">
            <v>0</v>
          </cell>
          <cell r="C71">
            <v>0</v>
          </cell>
          <cell r="D71">
            <v>9</v>
          </cell>
          <cell r="E71">
            <v>35</v>
          </cell>
          <cell r="F71">
            <v>83</v>
          </cell>
          <cell r="G71">
            <v>148</v>
          </cell>
          <cell r="H71">
            <v>217</v>
          </cell>
          <cell r="I71">
            <v>281</v>
          </cell>
          <cell r="J71">
            <v>335</v>
          </cell>
          <cell r="K71">
            <v>378</v>
          </cell>
          <cell r="L71">
            <v>413</v>
          </cell>
          <cell r="M71">
            <v>440</v>
          </cell>
          <cell r="N71">
            <v>461</v>
          </cell>
          <cell r="O71">
            <v>475</v>
          </cell>
          <cell r="P71">
            <v>485</v>
          </cell>
          <cell r="Q71">
            <v>490</v>
          </cell>
          <cell r="R71">
            <v>490</v>
          </cell>
          <cell r="S71">
            <v>485</v>
          </cell>
          <cell r="T71">
            <v>476</v>
          </cell>
          <cell r="U71">
            <v>462</v>
          </cell>
          <cell r="V71">
            <v>442</v>
          </cell>
          <cell r="W71">
            <v>416</v>
          </cell>
          <cell r="X71">
            <v>383</v>
          </cell>
          <cell r="Y71">
            <v>342</v>
          </cell>
          <cell r="Z71">
            <v>292</v>
          </cell>
          <cell r="AA71">
            <v>232</v>
          </cell>
          <cell r="AB71">
            <v>165</v>
          </cell>
          <cell r="AC71">
            <v>100</v>
          </cell>
          <cell r="AD71">
            <v>47</v>
          </cell>
          <cell r="AE71">
            <v>15</v>
          </cell>
        </row>
        <row r="72">
          <cell r="B72">
            <v>0</v>
          </cell>
          <cell r="C72">
            <v>0</v>
          </cell>
          <cell r="D72">
            <v>5</v>
          </cell>
          <cell r="E72">
            <v>28</v>
          </cell>
          <cell r="F72">
            <v>78</v>
          </cell>
          <cell r="G72">
            <v>147</v>
          </cell>
          <cell r="H72">
            <v>219</v>
          </cell>
          <cell r="I72">
            <v>283</v>
          </cell>
          <cell r="J72">
            <v>337</v>
          </cell>
          <cell r="K72">
            <v>380</v>
          </cell>
          <cell r="L72">
            <v>415</v>
          </cell>
          <cell r="M72">
            <v>442</v>
          </cell>
          <cell r="N72">
            <v>462</v>
          </cell>
          <cell r="O72">
            <v>477</v>
          </cell>
          <cell r="P72">
            <v>486</v>
          </cell>
          <cell r="Q72">
            <v>491</v>
          </cell>
          <cell r="R72">
            <v>491</v>
          </cell>
          <cell r="S72">
            <v>486</v>
          </cell>
          <cell r="T72">
            <v>477</v>
          </cell>
          <cell r="U72">
            <v>463</v>
          </cell>
          <cell r="V72">
            <v>444</v>
          </cell>
          <cell r="W72">
            <v>418</v>
          </cell>
          <cell r="X72">
            <v>385</v>
          </cell>
          <cell r="Y72">
            <v>344</v>
          </cell>
          <cell r="Z72">
            <v>294</v>
          </cell>
          <cell r="AA72">
            <v>234</v>
          </cell>
          <cell r="AB72">
            <v>165</v>
          </cell>
          <cell r="AC72">
            <v>96</v>
          </cell>
          <cell r="AD72">
            <v>40</v>
          </cell>
          <cell r="AE72">
            <v>9</v>
          </cell>
        </row>
        <row r="73">
          <cell r="B73">
            <v>0</v>
          </cell>
          <cell r="C73">
            <v>0</v>
          </cell>
          <cell r="D73">
            <v>2</v>
          </cell>
          <cell r="E73">
            <v>21</v>
          </cell>
          <cell r="F73">
            <v>74</v>
          </cell>
          <cell r="G73">
            <v>146</v>
          </cell>
          <cell r="H73">
            <v>220</v>
          </cell>
          <cell r="I73">
            <v>285</v>
          </cell>
          <cell r="J73">
            <v>338</v>
          </cell>
          <cell r="K73">
            <v>382</v>
          </cell>
          <cell r="L73">
            <v>416</v>
          </cell>
          <cell r="M73">
            <v>443</v>
          </cell>
          <cell r="N73">
            <v>464</v>
          </cell>
          <cell r="O73">
            <v>478</v>
          </cell>
          <cell r="P73">
            <v>487</v>
          </cell>
          <cell r="Q73">
            <v>492</v>
          </cell>
          <cell r="R73">
            <v>492</v>
          </cell>
          <cell r="S73">
            <v>487</v>
          </cell>
          <cell r="T73">
            <v>478</v>
          </cell>
          <cell r="U73">
            <v>464</v>
          </cell>
          <cell r="V73">
            <v>445</v>
          </cell>
          <cell r="W73">
            <v>419</v>
          </cell>
          <cell r="X73">
            <v>387</v>
          </cell>
          <cell r="Y73">
            <v>346</v>
          </cell>
          <cell r="Z73">
            <v>296</v>
          </cell>
          <cell r="AA73">
            <v>235</v>
          </cell>
          <cell r="AB73">
            <v>166</v>
          </cell>
          <cell r="AC73">
            <v>93</v>
          </cell>
          <cell r="AD73">
            <v>34</v>
          </cell>
          <cell r="AE73">
            <v>5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18</v>
          </cell>
          <cell r="F74">
            <v>71</v>
          </cell>
          <cell r="G74">
            <v>146</v>
          </cell>
          <cell r="H74">
            <v>221</v>
          </cell>
          <cell r="I74">
            <v>286</v>
          </cell>
          <cell r="J74">
            <v>339</v>
          </cell>
          <cell r="K74">
            <v>383</v>
          </cell>
          <cell r="L74">
            <v>417</v>
          </cell>
          <cell r="M74">
            <v>444</v>
          </cell>
          <cell r="N74">
            <v>464</v>
          </cell>
          <cell r="O74">
            <v>479</v>
          </cell>
          <cell r="P74">
            <v>488</v>
          </cell>
          <cell r="Q74">
            <v>493</v>
          </cell>
          <cell r="R74">
            <v>493</v>
          </cell>
          <cell r="S74">
            <v>488</v>
          </cell>
          <cell r="T74">
            <v>479</v>
          </cell>
          <cell r="U74">
            <v>465</v>
          </cell>
          <cell r="V74">
            <v>446</v>
          </cell>
          <cell r="W74">
            <v>420</v>
          </cell>
          <cell r="X74">
            <v>388</v>
          </cell>
          <cell r="Y74">
            <v>347</v>
          </cell>
          <cell r="Z74">
            <v>297</v>
          </cell>
          <cell r="AA74">
            <v>236</v>
          </cell>
          <cell r="AB74">
            <v>166</v>
          </cell>
          <cell r="AC74">
            <v>91</v>
          </cell>
          <cell r="AD74">
            <v>30</v>
          </cell>
          <cell r="AE74">
            <v>2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595"/>
  <sheetViews>
    <sheetView tabSelected="1" workbookViewId="0">
      <selection activeCell="A3" sqref="A3"/>
    </sheetView>
  </sheetViews>
  <sheetFormatPr defaultRowHeight="15"/>
  <cols>
    <col min="1" max="1" width="11.140625" customWidth="1"/>
    <col min="4" max="4" width="5.85546875" customWidth="1"/>
    <col min="5" max="5" width="6.85546875" customWidth="1"/>
    <col min="6" max="6" width="5.7109375" customWidth="1"/>
    <col min="7" max="7" width="7.28515625" customWidth="1"/>
    <col min="8" max="8" width="5.5703125" customWidth="1"/>
    <col min="9" max="9" width="6.140625" customWidth="1"/>
    <col min="10" max="10" width="5.5703125" customWidth="1"/>
    <col min="11" max="11" width="6.42578125" customWidth="1"/>
    <col min="12" max="12" width="5.7109375" customWidth="1"/>
    <col min="13" max="13" width="7.5703125" customWidth="1"/>
    <col min="14" max="14" width="6.7109375" customWidth="1"/>
    <col min="15" max="15" width="1.85546875" customWidth="1"/>
    <col min="16" max="16" width="8" style="32" customWidth="1"/>
    <col min="17" max="17" width="8" customWidth="1"/>
    <col min="19" max="19" width="5.140625" bestFit="1" customWidth="1"/>
    <col min="20" max="20" width="3" bestFit="1" customWidth="1"/>
    <col min="21" max="35" width="7.140625" customWidth="1"/>
  </cols>
  <sheetData>
    <row r="1" spans="1:57">
      <c r="A1" s="120" t="s">
        <v>189</v>
      </c>
      <c r="U1" s="98"/>
      <c r="V1" s="99"/>
    </row>
    <row r="2" spans="1:57">
      <c r="A2" s="129">
        <v>42630</v>
      </c>
      <c r="C2" s="124" t="s">
        <v>193</v>
      </c>
      <c r="U2" s="37" t="s">
        <v>180</v>
      </c>
      <c r="V2" s="33"/>
      <c r="AM2" s="32" t="s">
        <v>182</v>
      </c>
      <c r="AZ2" s="32" t="s">
        <v>183</v>
      </c>
    </row>
    <row r="3" spans="1:57" ht="30" customHeight="1">
      <c r="A3" s="11"/>
      <c r="B3" s="131" t="s">
        <v>53</v>
      </c>
      <c r="C3" s="131"/>
      <c r="D3" s="119" t="s">
        <v>188</v>
      </c>
      <c r="E3" s="11"/>
      <c r="F3" s="11"/>
      <c r="G3" s="11"/>
      <c r="H3" s="11"/>
      <c r="I3" s="11"/>
      <c r="J3" s="11"/>
      <c r="K3" s="11"/>
      <c r="L3" s="11"/>
      <c r="M3" s="11"/>
      <c r="N3" s="11"/>
      <c r="U3" s="21" t="s">
        <v>179</v>
      </c>
      <c r="V3" s="21" t="s">
        <v>100</v>
      </c>
      <c r="W3">
        <v>1980</v>
      </c>
      <c r="X3">
        <f>W3+10</f>
        <v>1990</v>
      </c>
      <c r="Y3" s="32">
        <f t="shared" ref="Y3:AI3" si="0">X3+10</f>
        <v>2000</v>
      </c>
      <c r="Z3" s="32">
        <f t="shared" si="0"/>
        <v>2010</v>
      </c>
      <c r="AA3" s="32">
        <f t="shared" si="0"/>
        <v>2020</v>
      </c>
      <c r="AB3" s="32">
        <f t="shared" si="0"/>
        <v>2030</v>
      </c>
      <c r="AC3" s="32">
        <f t="shared" si="0"/>
        <v>2040</v>
      </c>
      <c r="AD3" s="32">
        <f t="shared" si="0"/>
        <v>2050</v>
      </c>
      <c r="AE3" s="32">
        <f t="shared" si="0"/>
        <v>2060</v>
      </c>
      <c r="AF3" s="32">
        <f t="shared" si="0"/>
        <v>2070</v>
      </c>
      <c r="AG3" s="32">
        <f t="shared" si="0"/>
        <v>2080</v>
      </c>
      <c r="AH3" s="32">
        <f t="shared" si="0"/>
        <v>2090</v>
      </c>
      <c r="AI3" s="32">
        <f t="shared" si="0"/>
        <v>2100</v>
      </c>
      <c r="AL3" s="113" t="s">
        <v>129</v>
      </c>
      <c r="AM3" s="113" t="s">
        <v>159</v>
      </c>
      <c r="AN3" s="113" t="s">
        <v>160</v>
      </c>
      <c r="AO3" s="113" t="s">
        <v>161</v>
      </c>
      <c r="AP3" s="113" t="s">
        <v>162</v>
      </c>
      <c r="AQ3" s="113" t="s">
        <v>163</v>
      </c>
      <c r="AR3" s="113" t="s">
        <v>164</v>
      </c>
      <c r="AS3" s="113" t="s">
        <v>70</v>
      </c>
      <c r="AT3" s="113" t="s">
        <v>165</v>
      </c>
      <c r="AU3" s="113" t="s">
        <v>166</v>
      </c>
      <c r="AV3" s="113" t="s">
        <v>152</v>
      </c>
      <c r="AW3" s="113" t="s">
        <v>167</v>
      </c>
      <c r="AX3" s="21"/>
      <c r="AY3" s="110" t="s">
        <v>129</v>
      </c>
      <c r="AZ3" s="110" t="s">
        <v>159</v>
      </c>
      <c r="BA3" s="110" t="s">
        <v>160</v>
      </c>
      <c r="BB3" s="110" t="s">
        <v>161</v>
      </c>
      <c r="BC3" s="110" t="s">
        <v>163</v>
      </c>
      <c r="BD3" s="110" t="s">
        <v>184</v>
      </c>
      <c r="BE3" s="110" t="s">
        <v>167</v>
      </c>
    </row>
    <row r="4" spans="1:57">
      <c r="A4" s="10">
        <v>0.85</v>
      </c>
      <c r="B4" s="32" t="s">
        <v>111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R4" s="19">
        <v>10</v>
      </c>
      <c r="S4" s="19" t="s">
        <v>38</v>
      </c>
      <c r="T4" s="19">
        <v>4</v>
      </c>
      <c r="U4" s="37">
        <f>'Weekly Avg'!AQ15</f>
        <v>4.0037298499999999E-2</v>
      </c>
      <c r="V4" s="33">
        <f>'Weekly Avg'!AP15</f>
        <v>16.186490079999999</v>
      </c>
      <c r="W4" s="37">
        <f t="shared" ref="W4:AI13" si="1">IF($V4-(W$3-1979)*$U4&lt; 0,0,$V4-(W$3-1979)*$U4)</f>
        <v>16.146452781499999</v>
      </c>
      <c r="X4" s="37">
        <f t="shared" si="1"/>
        <v>15.746079796499998</v>
      </c>
      <c r="Y4" s="37">
        <f t="shared" si="1"/>
        <v>15.345706811499999</v>
      </c>
      <c r="Z4" s="37">
        <f t="shared" si="1"/>
        <v>14.945333826499999</v>
      </c>
      <c r="AA4" s="37">
        <f t="shared" si="1"/>
        <v>14.544960841499998</v>
      </c>
      <c r="AB4" s="37">
        <f t="shared" si="1"/>
        <v>14.144587856499999</v>
      </c>
      <c r="AC4" s="37">
        <f t="shared" si="1"/>
        <v>13.744214871499999</v>
      </c>
      <c r="AD4" s="37">
        <f t="shared" si="1"/>
        <v>13.343841886499998</v>
      </c>
      <c r="AE4" s="37">
        <f t="shared" si="1"/>
        <v>12.943468901499999</v>
      </c>
      <c r="AF4" s="37">
        <f t="shared" si="1"/>
        <v>12.543095916499999</v>
      </c>
      <c r="AG4" s="37">
        <f t="shared" si="1"/>
        <v>12.1427229315</v>
      </c>
      <c r="AH4" s="37">
        <f t="shared" si="1"/>
        <v>11.742349946499999</v>
      </c>
      <c r="AI4" s="37">
        <f t="shared" si="1"/>
        <v>11.341976961499999</v>
      </c>
      <c r="AJ4" s="112"/>
      <c r="AL4" s="111" t="s">
        <v>12</v>
      </c>
      <c r="AM4" s="112">
        <v>10</v>
      </c>
      <c r="AN4" s="111" t="s">
        <v>38</v>
      </c>
      <c r="AO4" s="112">
        <v>4</v>
      </c>
      <c r="AP4" s="112">
        <v>16146000</v>
      </c>
      <c r="AQ4" s="112">
        <v>15746000</v>
      </c>
      <c r="AR4" s="112">
        <v>400000</v>
      </c>
      <c r="AS4" s="112">
        <v>65</v>
      </c>
      <c r="AT4" s="112">
        <v>400000</v>
      </c>
      <c r="AU4" s="112">
        <v>0.32800000000000001</v>
      </c>
      <c r="AV4" s="112">
        <v>53</v>
      </c>
      <c r="AW4" s="112">
        <v>212000</v>
      </c>
      <c r="AY4" s="111" t="s">
        <v>12</v>
      </c>
      <c r="AZ4" s="112">
        <v>10</v>
      </c>
      <c r="BA4" s="111" t="s">
        <v>38</v>
      </c>
      <c r="BB4" s="112">
        <v>4</v>
      </c>
      <c r="BC4" s="112">
        <v>15746000</v>
      </c>
      <c r="BD4" s="112">
        <v>400000</v>
      </c>
      <c r="BE4" s="112">
        <v>212000</v>
      </c>
    </row>
    <row r="5" spans="1:57" s="32" customFormat="1">
      <c r="A5" s="32">
        <v>0.65</v>
      </c>
      <c r="B5" s="32" t="s">
        <v>108</v>
      </c>
      <c r="R5" s="19">
        <v>11</v>
      </c>
      <c r="S5" s="19"/>
      <c r="T5" s="19">
        <v>11</v>
      </c>
      <c r="U5" s="37">
        <f>'Weekly Avg'!AQ16</f>
        <v>3.9399003999999994E-2</v>
      </c>
      <c r="V5" s="33">
        <f>'Weekly Avg'!AP16</f>
        <v>16.155136840000001</v>
      </c>
      <c r="W5" s="37">
        <f t="shared" si="1"/>
        <v>16.115737836000001</v>
      </c>
      <c r="X5" s="37">
        <f t="shared" si="1"/>
        <v>15.721747796000001</v>
      </c>
      <c r="Y5" s="37">
        <f t="shared" si="1"/>
        <v>15.327757756</v>
      </c>
      <c r="Z5" s="37">
        <f t="shared" si="1"/>
        <v>14.933767716000002</v>
      </c>
      <c r="AA5" s="37">
        <f t="shared" si="1"/>
        <v>14.539777676000002</v>
      </c>
      <c r="AB5" s="37">
        <f t="shared" si="1"/>
        <v>14.145787636000001</v>
      </c>
      <c r="AC5" s="37">
        <f t="shared" si="1"/>
        <v>13.751797596000001</v>
      </c>
      <c r="AD5" s="37">
        <f t="shared" si="1"/>
        <v>13.357807556000001</v>
      </c>
      <c r="AE5" s="37">
        <f t="shared" si="1"/>
        <v>12.963817516000001</v>
      </c>
      <c r="AF5" s="37">
        <f t="shared" si="1"/>
        <v>12.569827476</v>
      </c>
      <c r="AG5" s="37">
        <f t="shared" si="1"/>
        <v>12.175837436000002</v>
      </c>
      <c r="AH5" s="37">
        <f t="shared" si="1"/>
        <v>11.781847396000002</v>
      </c>
      <c r="AI5" s="37">
        <f t="shared" si="1"/>
        <v>11.387857356000001</v>
      </c>
      <c r="AJ5" s="112"/>
      <c r="AL5" s="111" t="s">
        <v>12</v>
      </c>
      <c r="AM5" s="112">
        <v>11</v>
      </c>
      <c r="AN5" s="111" t="s">
        <v>38</v>
      </c>
      <c r="AO5" s="112">
        <v>11</v>
      </c>
      <c r="AP5" s="112">
        <v>16115000</v>
      </c>
      <c r="AQ5" s="112">
        <v>15721000</v>
      </c>
      <c r="AR5" s="112">
        <v>394000</v>
      </c>
      <c r="AS5" s="112">
        <v>65</v>
      </c>
      <c r="AT5" s="112">
        <v>394000</v>
      </c>
      <c r="AU5" s="112">
        <v>0.32300000000000001</v>
      </c>
      <c r="AV5" s="112">
        <v>57</v>
      </c>
      <c r="AW5" s="112">
        <v>224580</v>
      </c>
      <c r="AY5" s="111" t="s">
        <v>12</v>
      </c>
      <c r="AZ5" s="112">
        <v>11</v>
      </c>
      <c r="BA5" s="111" t="s">
        <v>38</v>
      </c>
      <c r="BB5" s="112">
        <v>11</v>
      </c>
      <c r="BC5" s="112">
        <v>15721000</v>
      </c>
      <c r="BD5" s="112">
        <v>394000</v>
      </c>
      <c r="BE5" s="112">
        <v>224580</v>
      </c>
    </row>
    <row r="6" spans="1:57">
      <c r="A6" s="10">
        <v>7.0000000000000007E-2</v>
      </c>
      <c r="B6" s="17" t="s">
        <v>65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R6" s="19">
        <v>12</v>
      </c>
      <c r="S6" s="19"/>
      <c r="T6" s="19">
        <v>18</v>
      </c>
      <c r="U6" s="37">
        <f>'Weekly Avg'!AQ17</f>
        <v>3.8390311499999996E-2</v>
      </c>
      <c r="V6" s="33">
        <f>'Weekly Avg'!AP17</f>
        <v>16.079667560000001</v>
      </c>
      <c r="W6" s="37">
        <f t="shared" si="1"/>
        <v>16.041277248500002</v>
      </c>
      <c r="X6" s="37">
        <f t="shared" si="1"/>
        <v>15.657374133500001</v>
      </c>
      <c r="Y6" s="37">
        <f t="shared" si="1"/>
        <v>15.2734710185</v>
      </c>
      <c r="Z6" s="37">
        <f t="shared" si="1"/>
        <v>14.889567903500001</v>
      </c>
      <c r="AA6" s="37">
        <f t="shared" si="1"/>
        <v>14.505664788500001</v>
      </c>
      <c r="AB6" s="37">
        <f t="shared" si="1"/>
        <v>14.1217616735</v>
      </c>
      <c r="AC6" s="37">
        <f t="shared" si="1"/>
        <v>13.737858558500001</v>
      </c>
      <c r="AD6" s="37">
        <f t="shared" si="1"/>
        <v>13.353955443500002</v>
      </c>
      <c r="AE6" s="37">
        <f t="shared" si="1"/>
        <v>12.970052328500001</v>
      </c>
      <c r="AF6" s="37">
        <f t="shared" si="1"/>
        <v>12.586149213500001</v>
      </c>
      <c r="AG6" s="37">
        <f t="shared" si="1"/>
        <v>12.202246098500002</v>
      </c>
      <c r="AH6" s="37">
        <f t="shared" si="1"/>
        <v>11.818342983500001</v>
      </c>
      <c r="AI6" s="37">
        <f t="shared" si="1"/>
        <v>11.4344398685</v>
      </c>
      <c r="AJ6" s="112"/>
      <c r="AL6" s="111" t="s">
        <v>12</v>
      </c>
      <c r="AM6" s="112">
        <v>12</v>
      </c>
      <c r="AN6" s="111" t="s">
        <v>38</v>
      </c>
      <c r="AO6" s="112">
        <v>18</v>
      </c>
      <c r="AP6" s="112">
        <v>16041000</v>
      </c>
      <c r="AQ6" s="112">
        <v>15657000</v>
      </c>
      <c r="AR6" s="112">
        <v>384000</v>
      </c>
      <c r="AS6" s="112">
        <v>65</v>
      </c>
      <c r="AT6" s="112">
        <v>384000</v>
      </c>
      <c r="AU6" s="112">
        <v>0.315</v>
      </c>
      <c r="AV6" s="112">
        <v>61</v>
      </c>
      <c r="AW6" s="112">
        <v>234240</v>
      </c>
      <c r="AY6" s="111" t="s">
        <v>12</v>
      </c>
      <c r="AZ6" s="112">
        <v>12</v>
      </c>
      <c r="BA6" s="111" t="s">
        <v>38</v>
      </c>
      <c r="BB6" s="112">
        <v>18</v>
      </c>
      <c r="BC6" s="112">
        <v>15657000</v>
      </c>
      <c r="BD6" s="112">
        <v>384000</v>
      </c>
      <c r="BE6" s="112">
        <v>234240</v>
      </c>
    </row>
    <row r="7" spans="1:57">
      <c r="A7" s="10">
        <f>A4-A6</f>
        <v>0.78</v>
      </c>
      <c r="B7" s="32" t="s">
        <v>112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R7" s="19">
        <v>13</v>
      </c>
      <c r="S7" s="19"/>
      <c r="T7" s="19">
        <v>25</v>
      </c>
      <c r="U7" s="37">
        <f>'Weekly Avg'!AQ18</f>
        <v>3.7130515999999995E-2</v>
      </c>
      <c r="V7" s="33">
        <f>'Weekly Avg'!AP18</f>
        <v>15.962709519999999</v>
      </c>
      <c r="W7" s="37">
        <f t="shared" si="1"/>
        <v>15.925579003999999</v>
      </c>
      <c r="X7" s="37">
        <f t="shared" si="1"/>
        <v>15.554273843999999</v>
      </c>
      <c r="Y7" s="37">
        <f t="shared" si="1"/>
        <v>15.182968683999999</v>
      </c>
      <c r="Z7" s="37">
        <f t="shared" si="1"/>
        <v>14.811663523999998</v>
      </c>
      <c r="AA7" s="37">
        <f t="shared" si="1"/>
        <v>14.440358364</v>
      </c>
      <c r="AB7" s="37">
        <f t="shared" si="1"/>
        <v>14.069053203999999</v>
      </c>
      <c r="AC7" s="37">
        <f t="shared" si="1"/>
        <v>13.697748043999999</v>
      </c>
      <c r="AD7" s="37">
        <f t="shared" si="1"/>
        <v>13.326442883999999</v>
      </c>
      <c r="AE7" s="37">
        <f t="shared" si="1"/>
        <v>12.955137724</v>
      </c>
      <c r="AF7" s="37">
        <f t="shared" si="1"/>
        <v>12.583832564</v>
      </c>
      <c r="AG7" s="37">
        <f t="shared" si="1"/>
        <v>12.212527403999999</v>
      </c>
      <c r="AH7" s="37">
        <f t="shared" si="1"/>
        <v>11.841222243999999</v>
      </c>
      <c r="AI7" s="37">
        <f t="shared" si="1"/>
        <v>11.469917083999999</v>
      </c>
      <c r="AJ7" s="112"/>
      <c r="AL7" s="111" t="s">
        <v>12</v>
      </c>
      <c r="AM7" s="112">
        <v>13</v>
      </c>
      <c r="AN7" s="111" t="s">
        <v>38</v>
      </c>
      <c r="AO7" s="112">
        <v>25</v>
      </c>
      <c r="AP7" s="112">
        <v>15925000</v>
      </c>
      <c r="AQ7" s="112">
        <v>15554000</v>
      </c>
      <c r="AR7" s="112">
        <v>371000</v>
      </c>
      <c r="AS7" s="112">
        <v>65</v>
      </c>
      <c r="AT7" s="112">
        <v>371000</v>
      </c>
      <c r="AU7" s="112">
        <v>0.30399999999999999</v>
      </c>
      <c r="AV7" s="112">
        <v>65</v>
      </c>
      <c r="AW7" s="112">
        <v>241150</v>
      </c>
      <c r="AY7" s="111" t="s">
        <v>12</v>
      </c>
      <c r="AZ7" s="112">
        <v>13</v>
      </c>
      <c r="BA7" s="111" t="s">
        <v>38</v>
      </c>
      <c r="BB7" s="112">
        <v>25</v>
      </c>
      <c r="BC7" s="112">
        <v>15554000</v>
      </c>
      <c r="BD7" s="112">
        <v>371000</v>
      </c>
      <c r="BE7" s="112">
        <v>241150</v>
      </c>
    </row>
    <row r="8" spans="1:57">
      <c r="A8" s="10">
        <v>3.4</v>
      </c>
      <c r="B8" s="10" t="s">
        <v>55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R8" s="19">
        <v>14</v>
      </c>
      <c r="S8" s="19" t="s">
        <v>39</v>
      </c>
      <c r="T8" s="19">
        <v>1</v>
      </c>
      <c r="U8" s="37">
        <f>'Weekly Avg'!AQ19</f>
        <v>3.5738912499999997E-2</v>
      </c>
      <c r="V8" s="33">
        <f>'Weekly Avg'!AP19</f>
        <v>15.806889999999999</v>
      </c>
      <c r="W8" s="37">
        <f t="shared" si="1"/>
        <v>15.7711510875</v>
      </c>
      <c r="X8" s="37">
        <f t="shared" si="1"/>
        <v>15.413761962499999</v>
      </c>
      <c r="Y8" s="37">
        <f t="shared" si="1"/>
        <v>15.0563728375</v>
      </c>
      <c r="Z8" s="37">
        <f t="shared" si="1"/>
        <v>14.698983712499999</v>
      </c>
      <c r="AA8" s="37">
        <f t="shared" si="1"/>
        <v>14.341594587499999</v>
      </c>
      <c r="AB8" s="37">
        <f t="shared" si="1"/>
        <v>13.9842054625</v>
      </c>
      <c r="AC8" s="37">
        <f t="shared" si="1"/>
        <v>13.626816337499999</v>
      </c>
      <c r="AD8" s="37">
        <f t="shared" si="1"/>
        <v>13.269427212499998</v>
      </c>
      <c r="AE8" s="37">
        <f t="shared" si="1"/>
        <v>12.912038087499999</v>
      </c>
      <c r="AF8" s="37">
        <f t="shared" si="1"/>
        <v>12.5546489625</v>
      </c>
      <c r="AG8" s="37">
        <f t="shared" si="1"/>
        <v>12.197259837499999</v>
      </c>
      <c r="AH8" s="37">
        <f t="shared" si="1"/>
        <v>11.8398707125</v>
      </c>
      <c r="AI8" s="37">
        <f t="shared" si="1"/>
        <v>11.482481587500001</v>
      </c>
      <c r="AJ8" s="112"/>
      <c r="AL8" s="111" t="s">
        <v>12</v>
      </c>
      <c r="AM8" s="112">
        <v>14</v>
      </c>
      <c r="AN8" s="111" t="s">
        <v>39</v>
      </c>
      <c r="AO8" s="112">
        <v>1</v>
      </c>
      <c r="AP8" s="112">
        <v>15771000</v>
      </c>
      <c r="AQ8" s="112">
        <v>15413000</v>
      </c>
      <c r="AR8" s="112">
        <v>358000</v>
      </c>
      <c r="AS8" s="112">
        <v>65</v>
      </c>
      <c r="AT8" s="112">
        <v>292680</v>
      </c>
      <c r="AU8" s="112">
        <v>0.24</v>
      </c>
      <c r="AV8" s="112">
        <v>44</v>
      </c>
      <c r="AW8" s="112">
        <v>128779</v>
      </c>
      <c r="AY8" s="111" t="s">
        <v>12</v>
      </c>
      <c r="AZ8" s="112">
        <v>14</v>
      </c>
      <c r="BA8" s="111" t="s">
        <v>39</v>
      </c>
      <c r="BB8" s="112">
        <v>1</v>
      </c>
      <c r="BC8" s="112">
        <v>15413000</v>
      </c>
      <c r="BD8" s="112">
        <v>358000</v>
      </c>
      <c r="BE8" s="112">
        <v>156867</v>
      </c>
    </row>
    <row r="9" spans="1:57" ht="17.25">
      <c r="A9" s="10">
        <v>510</v>
      </c>
      <c r="B9" s="32" t="s">
        <v>56</v>
      </c>
      <c r="C9" s="10"/>
      <c r="D9" s="10"/>
      <c r="E9" s="10"/>
      <c r="F9" s="10"/>
      <c r="G9" s="10"/>
      <c r="H9" s="10">
        <v>14</v>
      </c>
      <c r="I9" s="32" t="s">
        <v>187</v>
      </c>
      <c r="J9" s="10"/>
      <c r="K9" s="10"/>
      <c r="L9" s="10"/>
      <c r="M9" s="10"/>
      <c r="N9" s="10"/>
      <c r="R9" s="19">
        <v>15</v>
      </c>
      <c r="S9" s="19"/>
      <c r="T9" s="19">
        <v>8</v>
      </c>
      <c r="U9" s="37">
        <f>'Weekly Avg'!AQ20</f>
        <v>3.4334796000000001E-2</v>
      </c>
      <c r="V9" s="33">
        <f>'Weekly Avg'!AP20</f>
        <v>15.614836279999999</v>
      </c>
      <c r="W9" s="37">
        <f t="shared" si="1"/>
        <v>15.580501483999999</v>
      </c>
      <c r="X9" s="37">
        <f t="shared" si="1"/>
        <v>15.237153523999998</v>
      </c>
      <c r="Y9" s="37">
        <f t="shared" si="1"/>
        <v>14.893805563999999</v>
      </c>
      <c r="Z9" s="37">
        <f t="shared" si="1"/>
        <v>14.550457603999998</v>
      </c>
      <c r="AA9" s="37">
        <f t="shared" si="1"/>
        <v>14.207109643999999</v>
      </c>
      <c r="AB9" s="37">
        <f t="shared" si="1"/>
        <v>13.863761683999998</v>
      </c>
      <c r="AC9" s="37">
        <f t="shared" si="1"/>
        <v>13.520413723999999</v>
      </c>
      <c r="AD9" s="37">
        <f t="shared" si="1"/>
        <v>13.177065763999998</v>
      </c>
      <c r="AE9" s="37">
        <f t="shared" si="1"/>
        <v>12.833717803999999</v>
      </c>
      <c r="AF9" s="37">
        <f t="shared" si="1"/>
        <v>12.490369843999998</v>
      </c>
      <c r="AG9" s="37">
        <f t="shared" si="1"/>
        <v>12.147021883999999</v>
      </c>
      <c r="AH9" s="37">
        <f t="shared" si="1"/>
        <v>11.803673923999998</v>
      </c>
      <c r="AI9" s="37">
        <f t="shared" si="1"/>
        <v>11.460325963999999</v>
      </c>
      <c r="AJ9" s="112"/>
      <c r="AL9" s="111" t="s">
        <v>12</v>
      </c>
      <c r="AM9" s="112">
        <v>14</v>
      </c>
      <c r="AN9" s="111" t="s">
        <v>39</v>
      </c>
      <c r="AO9" s="112">
        <v>1</v>
      </c>
      <c r="AP9" s="112">
        <v>15771000</v>
      </c>
      <c r="AQ9" s="112">
        <v>15413000</v>
      </c>
      <c r="AR9" s="112">
        <v>358000</v>
      </c>
      <c r="AS9" s="112">
        <v>66</v>
      </c>
      <c r="AT9" s="112">
        <v>65320</v>
      </c>
      <c r="AU9" s="112">
        <v>5.6000000000000001E-2</v>
      </c>
      <c r="AV9" s="112">
        <v>43</v>
      </c>
      <c r="AW9" s="112">
        <v>28088</v>
      </c>
      <c r="AY9" s="111" t="s">
        <v>12</v>
      </c>
      <c r="AZ9" s="112">
        <v>15</v>
      </c>
      <c r="BA9" s="111" t="s">
        <v>39</v>
      </c>
      <c r="BB9" s="112">
        <v>8</v>
      </c>
      <c r="BC9" s="112">
        <v>15237000</v>
      </c>
      <c r="BD9" s="112">
        <v>343000</v>
      </c>
      <c r="BE9" s="112">
        <v>164640</v>
      </c>
    </row>
    <row r="10" spans="1:57">
      <c r="A10" s="10">
        <v>17.342933333333331</v>
      </c>
      <c r="B10" s="10" t="s">
        <v>57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R10" s="19">
        <v>16</v>
      </c>
      <c r="S10" s="19"/>
      <c r="T10" s="19">
        <v>15</v>
      </c>
      <c r="U10" s="37">
        <f>'Weekly Avg'!AQ21</f>
        <v>3.3037461499999997E-2</v>
      </c>
      <c r="V10" s="33">
        <f>'Weekly Avg'!AP21</f>
        <v>15.389175639999999</v>
      </c>
      <c r="W10" s="37">
        <f t="shared" si="1"/>
        <v>15.3561381785</v>
      </c>
      <c r="X10" s="37">
        <f t="shared" si="1"/>
        <v>15.0257635635</v>
      </c>
      <c r="Y10" s="37">
        <f t="shared" si="1"/>
        <v>14.6953889485</v>
      </c>
      <c r="Z10" s="37">
        <f t="shared" si="1"/>
        <v>14.3650143335</v>
      </c>
      <c r="AA10" s="37">
        <f t="shared" si="1"/>
        <v>14.034639718499999</v>
      </c>
      <c r="AB10" s="37">
        <f t="shared" si="1"/>
        <v>13.704265103499999</v>
      </c>
      <c r="AC10" s="37">
        <f t="shared" si="1"/>
        <v>13.373890488499999</v>
      </c>
      <c r="AD10" s="37">
        <f t="shared" si="1"/>
        <v>13.043515873499999</v>
      </c>
      <c r="AE10" s="37">
        <f t="shared" si="1"/>
        <v>12.7131412585</v>
      </c>
      <c r="AF10" s="37">
        <f t="shared" si="1"/>
        <v>12.3827666435</v>
      </c>
      <c r="AG10" s="37">
        <f t="shared" si="1"/>
        <v>12.0523920285</v>
      </c>
      <c r="AH10" s="37">
        <f t="shared" si="1"/>
        <v>11.7220174135</v>
      </c>
      <c r="AI10" s="37">
        <f t="shared" si="1"/>
        <v>11.3916427985</v>
      </c>
      <c r="AJ10" s="112"/>
      <c r="AL10" s="111" t="s">
        <v>12</v>
      </c>
      <c r="AM10" s="112">
        <v>15</v>
      </c>
      <c r="AN10" s="111" t="s">
        <v>39</v>
      </c>
      <c r="AO10" s="112">
        <v>8</v>
      </c>
      <c r="AP10" s="112">
        <v>15580000</v>
      </c>
      <c r="AQ10" s="112">
        <v>15237000</v>
      </c>
      <c r="AR10" s="112">
        <v>343000</v>
      </c>
      <c r="AS10" s="112">
        <v>65</v>
      </c>
      <c r="AT10" s="112">
        <v>101680</v>
      </c>
      <c r="AU10" s="112">
        <v>8.3000000000000004E-2</v>
      </c>
      <c r="AV10" s="112">
        <v>48</v>
      </c>
      <c r="AW10" s="112">
        <v>48806</v>
      </c>
      <c r="AY10" s="111" t="s">
        <v>12</v>
      </c>
      <c r="AZ10" s="112">
        <v>16</v>
      </c>
      <c r="BA10" s="111" t="s">
        <v>39</v>
      </c>
      <c r="BB10" s="112">
        <v>15</v>
      </c>
      <c r="BC10" s="112">
        <v>15025000</v>
      </c>
      <c r="BD10" s="112">
        <v>331000</v>
      </c>
      <c r="BE10" s="112">
        <v>172120</v>
      </c>
    </row>
    <row r="11" spans="1:57">
      <c r="A11" s="32">
        <v>278</v>
      </c>
      <c r="B11" s="32" t="s">
        <v>190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R11" s="19">
        <v>17</v>
      </c>
      <c r="S11" s="19"/>
      <c r="T11" s="19">
        <v>23</v>
      </c>
      <c r="U11" s="37">
        <f>'Weekly Avg'!AQ22</f>
        <v>3.1966203999999998E-2</v>
      </c>
      <c r="V11" s="33">
        <f>'Weekly Avg'!AP22</f>
        <v>15.132535359999999</v>
      </c>
      <c r="W11" s="37">
        <f t="shared" si="1"/>
        <v>15.100569155999999</v>
      </c>
      <c r="X11" s="37">
        <f t="shared" si="1"/>
        <v>14.780907115999998</v>
      </c>
      <c r="Y11" s="37">
        <f t="shared" si="1"/>
        <v>14.461245075999999</v>
      </c>
      <c r="Z11" s="37">
        <f t="shared" si="1"/>
        <v>14.141583035999998</v>
      </c>
      <c r="AA11" s="37">
        <f t="shared" si="1"/>
        <v>13.821920995999999</v>
      </c>
      <c r="AB11" s="37">
        <f t="shared" si="1"/>
        <v>13.502258955999999</v>
      </c>
      <c r="AC11" s="37">
        <f t="shared" si="1"/>
        <v>13.182596915999998</v>
      </c>
      <c r="AD11" s="37">
        <f t="shared" si="1"/>
        <v>12.862934875999999</v>
      </c>
      <c r="AE11" s="37">
        <f t="shared" si="1"/>
        <v>12.543272835999998</v>
      </c>
      <c r="AF11" s="37">
        <f t="shared" si="1"/>
        <v>12.223610795999999</v>
      </c>
      <c r="AG11" s="37">
        <f t="shared" si="1"/>
        <v>11.903948755999998</v>
      </c>
      <c r="AH11" s="37">
        <f t="shared" si="1"/>
        <v>11.584286715999999</v>
      </c>
      <c r="AI11" s="37">
        <f t="shared" si="1"/>
        <v>11.264624675999999</v>
      </c>
      <c r="AJ11" s="112"/>
      <c r="AL11" s="111" t="s">
        <v>12</v>
      </c>
      <c r="AM11" s="112">
        <v>15</v>
      </c>
      <c r="AN11" s="111" t="s">
        <v>39</v>
      </c>
      <c r="AO11" s="112">
        <v>8</v>
      </c>
      <c r="AP11" s="112">
        <v>15580000</v>
      </c>
      <c r="AQ11" s="112">
        <v>15237000</v>
      </c>
      <c r="AR11" s="112">
        <v>343000</v>
      </c>
      <c r="AS11" s="112">
        <v>66</v>
      </c>
      <c r="AT11" s="112">
        <v>241320</v>
      </c>
      <c r="AU11" s="112">
        <v>0.20599999999999999</v>
      </c>
      <c r="AV11" s="112">
        <v>48</v>
      </c>
      <c r="AW11" s="112">
        <v>115834</v>
      </c>
      <c r="AY11" s="111" t="s">
        <v>12</v>
      </c>
      <c r="AZ11" s="112">
        <v>17</v>
      </c>
      <c r="BA11" s="111" t="s">
        <v>39</v>
      </c>
      <c r="BB11" s="112">
        <v>22</v>
      </c>
      <c r="BC11" s="112">
        <v>14780000</v>
      </c>
      <c r="BD11" s="112">
        <v>320000</v>
      </c>
      <c r="BE11" s="112">
        <v>182400</v>
      </c>
    </row>
    <row r="12" spans="1:57">
      <c r="A12" s="32">
        <v>403</v>
      </c>
      <c r="B12" s="32" t="s">
        <v>191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R12" s="19">
        <v>18</v>
      </c>
      <c r="S12" s="19"/>
      <c r="T12" s="19">
        <v>29</v>
      </c>
      <c r="U12" s="37">
        <f>'Weekly Avg'!AQ23</f>
        <v>3.1240318500000003E-2</v>
      </c>
      <c r="V12" s="33">
        <f>'Weekly Avg'!AP23</f>
        <v>14.84754272</v>
      </c>
      <c r="W12" s="37">
        <f t="shared" si="1"/>
        <v>14.8163024015</v>
      </c>
      <c r="X12" s="37">
        <f t="shared" si="1"/>
        <v>14.503899216499999</v>
      </c>
      <c r="Y12" s="37">
        <f t="shared" si="1"/>
        <v>14.1914960315</v>
      </c>
      <c r="Z12" s="37">
        <f t="shared" si="1"/>
        <v>13.879092846499999</v>
      </c>
      <c r="AA12" s="37">
        <f t="shared" si="1"/>
        <v>13.5666896615</v>
      </c>
      <c r="AB12" s="37">
        <f t="shared" si="1"/>
        <v>13.254286476499999</v>
      </c>
      <c r="AC12" s="37">
        <f t="shared" si="1"/>
        <v>12.9418832915</v>
      </c>
      <c r="AD12" s="37">
        <f t="shared" si="1"/>
        <v>12.629480106499999</v>
      </c>
      <c r="AE12" s="37">
        <f t="shared" si="1"/>
        <v>12.3170769215</v>
      </c>
      <c r="AF12" s="37">
        <f t="shared" si="1"/>
        <v>12.004673736499999</v>
      </c>
      <c r="AG12" s="37">
        <f t="shared" si="1"/>
        <v>11.6922705515</v>
      </c>
      <c r="AH12" s="37">
        <f t="shared" si="1"/>
        <v>11.379867366499999</v>
      </c>
      <c r="AI12" s="37">
        <f t="shared" si="1"/>
        <v>11.0674641815</v>
      </c>
      <c r="AJ12" s="112"/>
      <c r="AL12" s="111" t="s">
        <v>12</v>
      </c>
      <c r="AM12" s="112">
        <v>16</v>
      </c>
      <c r="AN12" s="111" t="s">
        <v>39</v>
      </c>
      <c r="AO12" s="112">
        <v>15</v>
      </c>
      <c r="AP12" s="112">
        <v>15356000</v>
      </c>
      <c r="AQ12" s="112">
        <v>15025000</v>
      </c>
      <c r="AR12" s="112">
        <v>331000</v>
      </c>
      <c r="AS12" s="112">
        <v>66</v>
      </c>
      <c r="AT12" s="112">
        <v>331000</v>
      </c>
      <c r="AU12" s="112">
        <v>0.28199999999999997</v>
      </c>
      <c r="AV12" s="112">
        <v>52</v>
      </c>
      <c r="AW12" s="112">
        <v>172120</v>
      </c>
      <c r="AY12" s="111" t="s">
        <v>12</v>
      </c>
      <c r="AZ12" s="112">
        <v>18</v>
      </c>
      <c r="BA12" s="111" t="s">
        <v>39</v>
      </c>
      <c r="BB12" s="112">
        <v>29</v>
      </c>
      <c r="BC12" s="112">
        <v>14503000</v>
      </c>
      <c r="BD12" s="112">
        <v>313000</v>
      </c>
      <c r="BE12" s="112">
        <v>190930</v>
      </c>
    </row>
    <row r="13" spans="1:57">
      <c r="A13" s="33">
        <f>5.35*LN(A12/A11)</f>
        <v>1.9865376481698458</v>
      </c>
      <c r="B13" s="32" t="s">
        <v>192</v>
      </c>
      <c r="R13" s="19">
        <v>19</v>
      </c>
      <c r="S13" s="19" t="s">
        <v>40</v>
      </c>
      <c r="T13" s="19">
        <v>6</v>
      </c>
      <c r="U13" s="37">
        <f>'Weekly Avg'!AQ24</f>
        <v>3.0979099999999999E-2</v>
      </c>
      <c r="V13" s="33">
        <f>'Weekly Avg'!AP24</f>
        <v>14.536824999999999</v>
      </c>
      <c r="W13" s="37">
        <f t="shared" si="1"/>
        <v>14.505845899999999</v>
      </c>
      <c r="X13" s="37">
        <f t="shared" si="1"/>
        <v>14.196054899999998</v>
      </c>
      <c r="Y13" s="37">
        <f t="shared" si="1"/>
        <v>13.886263899999999</v>
      </c>
      <c r="Z13" s="37">
        <f t="shared" si="1"/>
        <v>13.576472899999999</v>
      </c>
      <c r="AA13" s="37">
        <f t="shared" si="1"/>
        <v>13.266681899999998</v>
      </c>
      <c r="AB13" s="37">
        <f t="shared" si="1"/>
        <v>12.956890899999998</v>
      </c>
      <c r="AC13" s="37">
        <f t="shared" si="1"/>
        <v>12.647099899999999</v>
      </c>
      <c r="AD13" s="37">
        <f t="shared" si="1"/>
        <v>12.337308899999998</v>
      </c>
      <c r="AE13" s="37">
        <f t="shared" si="1"/>
        <v>12.027517899999999</v>
      </c>
      <c r="AF13" s="37">
        <f t="shared" si="1"/>
        <v>11.717726899999999</v>
      </c>
      <c r="AG13" s="37">
        <f t="shared" si="1"/>
        <v>11.407935899999998</v>
      </c>
      <c r="AH13" s="37">
        <f t="shared" si="1"/>
        <v>11.098144899999998</v>
      </c>
      <c r="AI13" s="37">
        <f t="shared" si="1"/>
        <v>10.788353899999999</v>
      </c>
      <c r="AJ13" s="112"/>
      <c r="AL13" s="111" t="s">
        <v>12</v>
      </c>
      <c r="AM13" s="112">
        <v>17</v>
      </c>
      <c r="AN13" s="111" t="s">
        <v>39</v>
      </c>
      <c r="AO13" s="112">
        <v>22</v>
      </c>
      <c r="AP13" s="112">
        <v>15100000</v>
      </c>
      <c r="AQ13" s="112">
        <v>14780000</v>
      </c>
      <c r="AR13" s="112">
        <v>320000</v>
      </c>
      <c r="AS13" s="112">
        <v>66</v>
      </c>
      <c r="AT13" s="112">
        <v>320000</v>
      </c>
      <c r="AU13" s="112">
        <v>0.27300000000000002</v>
      </c>
      <c r="AV13" s="112">
        <v>57</v>
      </c>
      <c r="AW13" s="112">
        <v>182400</v>
      </c>
      <c r="AY13" s="111" t="s">
        <v>12</v>
      </c>
      <c r="AZ13" s="112">
        <v>19</v>
      </c>
      <c r="BA13" s="111" t="s">
        <v>40</v>
      </c>
      <c r="BB13" s="112">
        <v>6</v>
      </c>
      <c r="BC13" s="112">
        <v>14196000</v>
      </c>
      <c r="BD13" s="112">
        <v>309000</v>
      </c>
      <c r="BE13" s="112">
        <v>200850</v>
      </c>
    </row>
    <row r="14" spans="1:57">
      <c r="R14" s="19">
        <v>20</v>
      </c>
      <c r="S14" s="19"/>
      <c r="T14" s="19">
        <v>13</v>
      </c>
      <c r="U14" s="37">
        <f>'Weekly Avg'!AQ25</f>
        <v>3.1301843500000003E-2</v>
      </c>
      <c r="V14" s="33">
        <f>'Weekly Avg'!AP25</f>
        <v>14.203009479999999</v>
      </c>
      <c r="W14" s="37">
        <f t="shared" ref="W14:AI23" si="2">IF($V14-(W$3-1979)*$U14&lt; 0,0,$V14-(W$3-1979)*$U14)</f>
        <v>14.171707636499999</v>
      </c>
      <c r="X14" s="37">
        <f t="shared" si="2"/>
        <v>13.858689201499999</v>
      </c>
      <c r="Y14" s="37">
        <f t="shared" si="2"/>
        <v>13.545670766499999</v>
      </c>
      <c r="Z14" s="37">
        <f t="shared" si="2"/>
        <v>13.232652331499999</v>
      </c>
      <c r="AA14" s="37">
        <f t="shared" si="2"/>
        <v>12.919633896499999</v>
      </c>
      <c r="AB14" s="37">
        <f t="shared" si="2"/>
        <v>12.606615461499999</v>
      </c>
      <c r="AC14" s="37">
        <f t="shared" si="2"/>
        <v>12.293597026499999</v>
      </c>
      <c r="AD14" s="37">
        <f t="shared" si="2"/>
        <v>11.980578591499999</v>
      </c>
      <c r="AE14" s="37">
        <f t="shared" si="2"/>
        <v>11.667560156499999</v>
      </c>
      <c r="AF14" s="37">
        <f t="shared" si="2"/>
        <v>11.354541721499999</v>
      </c>
      <c r="AG14" s="37">
        <f t="shared" si="2"/>
        <v>11.041523286499999</v>
      </c>
      <c r="AH14" s="37">
        <f t="shared" si="2"/>
        <v>10.728504851499999</v>
      </c>
      <c r="AI14" s="37">
        <f t="shared" si="2"/>
        <v>10.415486416499999</v>
      </c>
      <c r="AJ14" s="112"/>
      <c r="AL14" s="111" t="s">
        <v>12</v>
      </c>
      <c r="AM14" s="112">
        <v>18</v>
      </c>
      <c r="AN14" s="111" t="s">
        <v>39</v>
      </c>
      <c r="AO14" s="112">
        <v>29</v>
      </c>
      <c r="AP14" s="112">
        <v>14816000</v>
      </c>
      <c r="AQ14" s="112">
        <v>14503000</v>
      </c>
      <c r="AR14" s="112">
        <v>313000</v>
      </c>
      <c r="AS14" s="112">
        <v>66</v>
      </c>
      <c r="AT14" s="112">
        <v>313000</v>
      </c>
      <c r="AU14" s="112">
        <v>0.26700000000000002</v>
      </c>
      <c r="AV14" s="112">
        <v>61</v>
      </c>
      <c r="AW14" s="112">
        <v>190930</v>
      </c>
      <c r="AY14" s="111" t="s">
        <v>12</v>
      </c>
      <c r="AZ14" s="112">
        <v>20</v>
      </c>
      <c r="BA14" s="111" t="s">
        <v>40</v>
      </c>
      <c r="BB14" s="112">
        <v>13</v>
      </c>
      <c r="BC14" s="112">
        <v>13858000</v>
      </c>
      <c r="BD14" s="112">
        <v>313000</v>
      </c>
      <c r="BE14" s="112">
        <v>215970</v>
      </c>
    </row>
    <row r="15" spans="1:57">
      <c r="A15" s="12"/>
      <c r="B15" s="132" t="s">
        <v>58</v>
      </c>
      <c r="C15" s="132"/>
      <c r="D15" s="132"/>
      <c r="E15" s="132"/>
      <c r="F15" s="132"/>
      <c r="G15" s="13"/>
      <c r="H15" s="130" t="s">
        <v>59</v>
      </c>
      <c r="I15" s="130"/>
      <c r="J15" s="130"/>
      <c r="K15" s="13"/>
      <c r="L15" s="130" t="s">
        <v>60</v>
      </c>
      <c r="M15" s="130"/>
      <c r="N15" s="130"/>
      <c r="P15" s="130" t="s">
        <v>185</v>
      </c>
      <c r="Q15" s="130"/>
      <c r="R15" s="19">
        <v>21</v>
      </c>
      <c r="S15" s="19"/>
      <c r="T15" s="19">
        <v>20</v>
      </c>
      <c r="U15" s="37">
        <f>'Weekly Avg'!AQ26</f>
        <v>3.2327844000000008E-2</v>
      </c>
      <c r="V15" s="33">
        <f>'Weekly Avg'!AP26</f>
        <v>13.848723439999999</v>
      </c>
      <c r="W15" s="37">
        <f t="shared" si="2"/>
        <v>13.816395596</v>
      </c>
      <c r="X15" s="37">
        <f t="shared" si="2"/>
        <v>13.493117155999999</v>
      </c>
      <c r="Y15" s="37">
        <f t="shared" si="2"/>
        <v>13.169838715999999</v>
      </c>
      <c r="Z15" s="37">
        <f t="shared" si="2"/>
        <v>12.846560275999998</v>
      </c>
      <c r="AA15" s="37">
        <f t="shared" si="2"/>
        <v>12.523281835999999</v>
      </c>
      <c r="AB15" s="37">
        <f t="shared" si="2"/>
        <v>12.200003395999998</v>
      </c>
      <c r="AC15" s="37">
        <f t="shared" si="2"/>
        <v>11.876724955999999</v>
      </c>
      <c r="AD15" s="37">
        <f t="shared" si="2"/>
        <v>11.553446515999998</v>
      </c>
      <c r="AE15" s="37">
        <f t="shared" si="2"/>
        <v>11.230168075999998</v>
      </c>
      <c r="AF15" s="37">
        <f t="shared" si="2"/>
        <v>10.906889635999999</v>
      </c>
      <c r="AG15" s="37">
        <f t="shared" si="2"/>
        <v>10.583611195999998</v>
      </c>
      <c r="AH15" s="37">
        <f t="shared" si="2"/>
        <v>10.260332755999997</v>
      </c>
      <c r="AI15" s="37">
        <f t="shared" si="2"/>
        <v>9.9370543159999976</v>
      </c>
      <c r="AJ15" s="112"/>
      <c r="AL15" s="111" t="s">
        <v>12</v>
      </c>
      <c r="AM15" s="112">
        <v>19</v>
      </c>
      <c r="AN15" s="111" t="s">
        <v>40</v>
      </c>
      <c r="AO15" s="112">
        <v>6</v>
      </c>
      <c r="AP15" s="112">
        <v>14505000</v>
      </c>
      <c r="AQ15" s="112">
        <v>14196000</v>
      </c>
      <c r="AR15" s="112">
        <v>309000</v>
      </c>
      <c r="AS15" s="112">
        <v>66</v>
      </c>
      <c r="AT15" s="112">
        <v>198467</v>
      </c>
      <c r="AU15" s="112">
        <v>0.16900000000000001</v>
      </c>
      <c r="AV15" s="112">
        <v>65</v>
      </c>
      <c r="AW15" s="112">
        <v>129004</v>
      </c>
      <c r="AY15" s="111" t="s">
        <v>12</v>
      </c>
      <c r="AZ15" s="112">
        <v>21</v>
      </c>
      <c r="BA15" s="111" t="s">
        <v>40</v>
      </c>
      <c r="BB15" s="112">
        <v>20</v>
      </c>
      <c r="BC15" s="112">
        <v>13493000</v>
      </c>
      <c r="BD15" s="112">
        <v>323000</v>
      </c>
      <c r="BE15" s="112">
        <v>232560</v>
      </c>
    </row>
    <row r="16" spans="1:57">
      <c r="A16" s="12"/>
      <c r="B16" s="12"/>
      <c r="C16" s="12"/>
      <c r="D16" s="130" t="s">
        <v>61</v>
      </c>
      <c r="E16" s="130"/>
      <c r="F16" s="130"/>
      <c r="G16" s="13"/>
      <c r="H16" s="130" t="s">
        <v>61</v>
      </c>
      <c r="I16" s="130"/>
      <c r="J16" s="130"/>
      <c r="K16" s="13"/>
      <c r="L16" s="130" t="s">
        <v>61</v>
      </c>
      <c r="M16" s="130"/>
      <c r="N16" s="130"/>
      <c r="P16" s="130" t="s">
        <v>186</v>
      </c>
      <c r="Q16" s="130"/>
      <c r="R16" s="19">
        <v>23</v>
      </c>
      <c r="S16" s="19" t="s">
        <v>41</v>
      </c>
      <c r="T16" s="19">
        <v>3</v>
      </c>
      <c r="U16" s="37">
        <f>'Weekly Avg'!AQ28</f>
        <v>3.6966795999999996E-2</v>
      </c>
      <c r="V16" s="33">
        <f>'Weekly Avg'!AP28</f>
        <v>13.089248919999999</v>
      </c>
      <c r="W16" s="37">
        <f t="shared" si="2"/>
        <v>13.052282124</v>
      </c>
      <c r="X16" s="37">
        <f t="shared" si="2"/>
        <v>12.682614163999999</v>
      </c>
      <c r="Y16" s="37">
        <f t="shared" si="2"/>
        <v>12.312946203999999</v>
      </c>
      <c r="Z16" s="37">
        <f t="shared" si="2"/>
        <v>11.943278244</v>
      </c>
      <c r="AA16" s="37">
        <f t="shared" si="2"/>
        <v>11.573610283999999</v>
      </c>
      <c r="AB16" s="37">
        <f t="shared" si="2"/>
        <v>11.203942324</v>
      </c>
      <c r="AC16" s="37">
        <f t="shared" si="2"/>
        <v>10.834274363999999</v>
      </c>
      <c r="AD16" s="37">
        <f t="shared" si="2"/>
        <v>10.464606404</v>
      </c>
      <c r="AE16" s="37">
        <f t="shared" si="2"/>
        <v>10.094938444</v>
      </c>
      <c r="AF16" s="37">
        <f t="shared" si="2"/>
        <v>9.7252704839999993</v>
      </c>
      <c r="AG16" s="37">
        <f t="shared" si="2"/>
        <v>9.355602524</v>
      </c>
      <c r="AH16" s="37">
        <f t="shared" si="2"/>
        <v>8.9859345640000008</v>
      </c>
      <c r="AI16" s="37">
        <f t="shared" si="2"/>
        <v>8.6162666039999998</v>
      </c>
      <c r="AJ16" s="112"/>
      <c r="AL16" s="111" t="s">
        <v>12</v>
      </c>
      <c r="AM16" s="112">
        <v>20</v>
      </c>
      <c r="AN16" s="111" t="s">
        <v>40</v>
      </c>
      <c r="AO16" s="112">
        <v>13</v>
      </c>
      <c r="AP16" s="112">
        <v>14171000</v>
      </c>
      <c r="AQ16" s="112">
        <v>13858000</v>
      </c>
      <c r="AR16" s="112">
        <v>313000</v>
      </c>
      <c r="AS16" s="112">
        <v>67</v>
      </c>
      <c r="AT16" s="112">
        <v>313000</v>
      </c>
      <c r="AU16" s="112">
        <v>0.27800000000000002</v>
      </c>
      <c r="AV16" s="112">
        <v>69</v>
      </c>
      <c r="AW16" s="112">
        <v>215970</v>
      </c>
      <c r="AY16" s="111" t="s">
        <v>12</v>
      </c>
      <c r="AZ16" s="112">
        <v>23</v>
      </c>
      <c r="BA16" s="111" t="s">
        <v>41</v>
      </c>
      <c r="BB16" s="112">
        <v>3</v>
      </c>
      <c r="BC16" s="112">
        <v>12682000</v>
      </c>
      <c r="BD16" s="112">
        <v>370000</v>
      </c>
      <c r="BE16" s="112">
        <v>288600</v>
      </c>
    </row>
    <row r="17" spans="1:57" ht="45">
      <c r="A17" s="94" t="s">
        <v>129</v>
      </c>
      <c r="B17" s="14" t="s">
        <v>62</v>
      </c>
      <c r="C17" s="14" t="s">
        <v>63</v>
      </c>
      <c r="D17" s="15">
        <v>60</v>
      </c>
      <c r="E17" s="15">
        <v>70</v>
      </c>
      <c r="F17" s="15">
        <v>80</v>
      </c>
      <c r="G17" s="11"/>
      <c r="H17" s="27">
        <v>60</v>
      </c>
      <c r="I17" s="27">
        <v>70</v>
      </c>
      <c r="J17" s="27">
        <v>80</v>
      </c>
      <c r="K17" s="11"/>
      <c r="L17" s="27">
        <v>60</v>
      </c>
      <c r="M17" s="27">
        <v>70</v>
      </c>
      <c r="N17" s="27">
        <v>80</v>
      </c>
      <c r="P17" s="27">
        <v>2.6</v>
      </c>
      <c r="Q17" s="128">
        <v>3</v>
      </c>
      <c r="R17" s="19">
        <v>24</v>
      </c>
      <c r="S17" s="19"/>
      <c r="T17" s="19">
        <v>10</v>
      </c>
      <c r="U17" s="37">
        <f>'Weekly Avg'!AQ29</f>
        <v>4.0818337500000003E-2</v>
      </c>
      <c r="V17" s="33">
        <f>'Weekly Avg'!AP29</f>
        <v>12.689314999999999</v>
      </c>
      <c r="W17" s="37">
        <f t="shared" si="2"/>
        <v>12.648496662499999</v>
      </c>
      <c r="X17" s="37">
        <f t="shared" si="2"/>
        <v>12.240313287499999</v>
      </c>
      <c r="Y17" s="37">
        <f t="shared" si="2"/>
        <v>11.832129912499999</v>
      </c>
      <c r="Z17" s="37">
        <f t="shared" si="2"/>
        <v>11.423946537499999</v>
      </c>
      <c r="AA17" s="37">
        <f t="shared" si="2"/>
        <v>11.015763162499999</v>
      </c>
      <c r="AB17" s="37">
        <f t="shared" si="2"/>
        <v>10.607579787499999</v>
      </c>
      <c r="AC17" s="37">
        <f t="shared" si="2"/>
        <v>10.199396412499999</v>
      </c>
      <c r="AD17" s="37">
        <f t="shared" si="2"/>
        <v>9.7912130374999986</v>
      </c>
      <c r="AE17" s="37">
        <f t="shared" si="2"/>
        <v>9.3830296624999985</v>
      </c>
      <c r="AF17" s="37">
        <f t="shared" si="2"/>
        <v>8.9748462874999984</v>
      </c>
      <c r="AG17" s="37">
        <f t="shared" si="2"/>
        <v>8.5666629124999982</v>
      </c>
      <c r="AH17" s="37">
        <f t="shared" si="2"/>
        <v>8.1584795374999981</v>
      </c>
      <c r="AI17" s="37">
        <f t="shared" si="2"/>
        <v>7.7502961624999989</v>
      </c>
      <c r="AJ17" s="112"/>
      <c r="AL17" s="111" t="s">
        <v>12</v>
      </c>
      <c r="AM17" s="112">
        <v>21</v>
      </c>
      <c r="AN17" s="111" t="s">
        <v>40</v>
      </c>
      <c r="AO17" s="112">
        <v>20</v>
      </c>
      <c r="AP17" s="112">
        <v>13816000</v>
      </c>
      <c r="AQ17" s="112">
        <v>13493000</v>
      </c>
      <c r="AR17" s="112">
        <v>323000</v>
      </c>
      <c r="AS17" s="112">
        <v>67</v>
      </c>
      <c r="AT17" s="112">
        <v>323000</v>
      </c>
      <c r="AU17" s="112">
        <v>0.28699999999999998</v>
      </c>
      <c r="AV17" s="112">
        <v>72</v>
      </c>
      <c r="AW17" s="112">
        <v>232560</v>
      </c>
      <c r="AY17" s="111" t="s">
        <v>12</v>
      </c>
      <c r="AZ17" s="112">
        <v>24</v>
      </c>
      <c r="BA17" s="111" t="s">
        <v>41</v>
      </c>
      <c r="BB17" s="112">
        <v>10</v>
      </c>
      <c r="BC17" s="112">
        <v>12240000</v>
      </c>
      <c r="BD17" s="112">
        <v>408000</v>
      </c>
      <c r="BE17" s="112">
        <v>326400</v>
      </c>
    </row>
    <row r="18" spans="1:57">
      <c r="A18" s="109" t="s">
        <v>12</v>
      </c>
      <c r="B18" s="112">
        <v>0.183203</v>
      </c>
      <c r="C18" s="41">
        <f t="shared" ref="C18" si="3">$A$7*(B18/$A$9)</f>
        <v>2.8019282352941178E-4</v>
      </c>
      <c r="D18" s="16">
        <f t="shared" ref="D18:F30" si="4">$C18*((100-D$17)/100)*$A$8*100</f>
        <v>3.8106224000000001E-2</v>
      </c>
      <c r="E18" s="76">
        <f t="shared" si="4"/>
        <v>2.8579667999999999E-2</v>
      </c>
      <c r="F18" s="76">
        <f t="shared" si="4"/>
        <v>1.9053112000000001E-2</v>
      </c>
      <c r="G18" s="17"/>
      <c r="H18" s="28">
        <f>$A$11 * POWER(2.718,(D18+$A$13)/5.35) - $A$12</f>
        <v>2.8647526525638796</v>
      </c>
      <c r="I18" s="42">
        <f t="shared" ref="I18:J18" si="5">$A$11 * POWER(2.718,(E18+$A$13)/5.35) - $A$12</f>
        <v>2.1427614952569911</v>
      </c>
      <c r="J18" s="42">
        <f t="shared" si="5"/>
        <v>1.4220546850825144</v>
      </c>
      <c r="K18" s="17"/>
      <c r="L18" s="26">
        <f t="shared" ref="L18" si="6">H18*$A$10</f>
        <v>49.683214269905186</v>
      </c>
      <c r="M18" s="26">
        <f t="shared" ref="M18" si="7">I18*$A$10</f>
        <v>37.161769761475639</v>
      </c>
      <c r="N18" s="26">
        <f t="shared" ref="N18" si="8">J18*$A$10</f>
        <v>24.662599599740371</v>
      </c>
      <c r="P18" s="76">
        <f t="shared" ref="P18:Q30" si="9">P$17*$I18/400</f>
        <v>1.3927949719170442E-2</v>
      </c>
      <c r="Q18" s="76">
        <v>0</v>
      </c>
      <c r="R18" s="19">
        <v>25</v>
      </c>
      <c r="S18" s="19"/>
      <c r="T18" s="19">
        <v>17</v>
      </c>
      <c r="U18" s="37">
        <f>'Weekly Avg'!AQ30</f>
        <v>4.5850316000000002E-2</v>
      </c>
      <c r="V18" s="33">
        <f>'Weekly Avg'!AP30</f>
        <v>12.279419679999998</v>
      </c>
      <c r="W18" s="37">
        <f t="shared" si="2"/>
        <v>12.233569363999999</v>
      </c>
      <c r="X18" s="37">
        <f t="shared" si="2"/>
        <v>11.775066203999998</v>
      </c>
      <c r="Y18" s="37">
        <f t="shared" si="2"/>
        <v>11.316563043999999</v>
      </c>
      <c r="Z18" s="37">
        <f t="shared" si="2"/>
        <v>10.858059883999999</v>
      </c>
      <c r="AA18" s="37">
        <f t="shared" si="2"/>
        <v>10.399556723999998</v>
      </c>
      <c r="AB18" s="37">
        <f t="shared" si="2"/>
        <v>9.9410535639999988</v>
      </c>
      <c r="AC18" s="37">
        <f t="shared" si="2"/>
        <v>9.4825504039999977</v>
      </c>
      <c r="AD18" s="37">
        <f t="shared" si="2"/>
        <v>9.0240472439999984</v>
      </c>
      <c r="AE18" s="37">
        <f t="shared" si="2"/>
        <v>8.565544083999999</v>
      </c>
      <c r="AF18" s="37">
        <f t="shared" si="2"/>
        <v>8.1070409239999979</v>
      </c>
      <c r="AG18" s="37">
        <f t="shared" si="2"/>
        <v>7.6485377639999985</v>
      </c>
      <c r="AH18" s="37">
        <f t="shared" si="2"/>
        <v>7.1900346039999983</v>
      </c>
      <c r="AI18" s="37">
        <f t="shared" si="2"/>
        <v>6.731531443999998</v>
      </c>
      <c r="AJ18" s="112"/>
      <c r="AL18" s="111" t="s">
        <v>12</v>
      </c>
      <c r="AM18" s="112">
        <v>22</v>
      </c>
      <c r="AN18" s="111" t="s">
        <v>40</v>
      </c>
      <c r="AO18" s="112">
        <v>27</v>
      </c>
      <c r="AP18" s="112">
        <v>13442000</v>
      </c>
      <c r="AQ18" s="112">
        <v>13100000</v>
      </c>
      <c r="AR18" s="112">
        <v>342000</v>
      </c>
      <c r="AS18" s="112">
        <v>67</v>
      </c>
      <c r="AT18" s="112">
        <v>260042</v>
      </c>
      <c r="AU18" s="112">
        <v>0.23100000000000001</v>
      </c>
      <c r="AV18" s="112">
        <v>75</v>
      </c>
      <c r="AW18" s="112">
        <v>195032</v>
      </c>
      <c r="AY18" s="111" t="s">
        <v>12</v>
      </c>
      <c r="AZ18" s="112">
        <v>25</v>
      </c>
      <c r="BA18" s="111" t="s">
        <v>41</v>
      </c>
      <c r="BB18" s="112">
        <v>17</v>
      </c>
      <c r="BC18" s="112">
        <v>11775000</v>
      </c>
      <c r="BD18" s="112">
        <v>458000</v>
      </c>
      <c r="BE18" s="112">
        <v>374279</v>
      </c>
    </row>
    <row r="19" spans="1:57">
      <c r="A19" s="109" t="s">
        <v>22</v>
      </c>
      <c r="B19" s="112">
        <v>0.36617699999999997</v>
      </c>
      <c r="C19" s="41">
        <f t="shared" ref="C19:C30" si="10">$A$7*(B19/$A$9)</f>
        <v>5.6003541176470584E-4</v>
      </c>
      <c r="D19" s="16">
        <f t="shared" si="4"/>
        <v>7.6164815999999996E-2</v>
      </c>
      <c r="E19" s="76">
        <f t="shared" si="4"/>
        <v>5.712361199999999E-2</v>
      </c>
      <c r="F19" s="76">
        <f t="shared" si="4"/>
        <v>3.8082407999999998E-2</v>
      </c>
      <c r="G19" s="32"/>
      <c r="H19" s="42">
        <f t="shared" ref="H19:H30" si="11">$A$11 * POWER(2.718,(D19+$A$13)/5.35) - $A$12</f>
        <v>5.7619676709261398</v>
      </c>
      <c r="I19" s="42">
        <f t="shared" ref="I19:I30" si="12">$A$11 * POWER(2.718,(E19+$A$13)/5.35) - $A$12</f>
        <v>4.3098776766123024</v>
      </c>
      <c r="J19" s="42">
        <f t="shared" ref="J19:J30" si="13">$A$11 * POWER(2.718,(F19+$A$13)/5.35) - $A$12</f>
        <v>2.8629461009341526</v>
      </c>
      <c r="K19" s="32"/>
      <c r="L19" s="38">
        <f t="shared" ref="L19:L30" si="14">H19*$A$10</f>
        <v>99.929421185693968</v>
      </c>
      <c r="M19" s="38">
        <f t="shared" ref="M19:M30" si="15">I19*$A$10</f>
        <v>74.745921220308716</v>
      </c>
      <c r="N19" s="38">
        <f t="shared" ref="N19:N30" si="16">J19*$A$10</f>
        <v>49.651883365427608</v>
      </c>
      <c r="O19" s="32"/>
      <c r="P19" s="76">
        <f t="shared" si="9"/>
        <v>2.8014204897979966E-2</v>
      </c>
      <c r="Q19" s="76">
        <f t="shared" si="9"/>
        <v>3.2324082574592267E-2</v>
      </c>
      <c r="R19" s="19">
        <v>26</v>
      </c>
      <c r="S19" s="19"/>
      <c r="T19" s="19">
        <v>24</v>
      </c>
      <c r="U19" s="37">
        <f>'Weekly Avg'!AQ31</f>
        <v>5.218202650000002E-2</v>
      </c>
      <c r="V19" s="33">
        <f>'Weekly Avg'!AP31</f>
        <v>11.86219024</v>
      </c>
      <c r="W19" s="37">
        <f t="shared" si="2"/>
        <v>11.8100082135</v>
      </c>
      <c r="X19" s="37">
        <f t="shared" si="2"/>
        <v>11.288187948499999</v>
      </c>
      <c r="Y19" s="37">
        <f t="shared" si="2"/>
        <v>10.7663676835</v>
      </c>
      <c r="Z19" s="37">
        <f t="shared" si="2"/>
        <v>10.2445474185</v>
      </c>
      <c r="AA19" s="37">
        <f t="shared" si="2"/>
        <v>9.7227271534999993</v>
      </c>
      <c r="AB19" s="37">
        <f t="shared" si="2"/>
        <v>9.2009068884999987</v>
      </c>
      <c r="AC19" s="37">
        <f t="shared" si="2"/>
        <v>8.6790866234999982</v>
      </c>
      <c r="AD19" s="37">
        <f t="shared" si="2"/>
        <v>8.1572663584999994</v>
      </c>
      <c r="AE19" s="37">
        <f t="shared" si="2"/>
        <v>7.6354460934999988</v>
      </c>
      <c r="AF19" s="37">
        <f t="shared" si="2"/>
        <v>7.1136258284999982</v>
      </c>
      <c r="AG19" s="37">
        <f t="shared" si="2"/>
        <v>6.5918055634999986</v>
      </c>
      <c r="AH19" s="37">
        <f t="shared" si="2"/>
        <v>6.069985298499998</v>
      </c>
      <c r="AI19" s="37">
        <f t="shared" si="2"/>
        <v>5.5481650334999983</v>
      </c>
      <c r="AJ19" s="112"/>
      <c r="AL19" s="111" t="s">
        <v>12</v>
      </c>
      <c r="AM19" s="112">
        <v>22</v>
      </c>
      <c r="AN19" s="111" t="s">
        <v>40</v>
      </c>
      <c r="AO19" s="112">
        <v>27</v>
      </c>
      <c r="AP19" s="112">
        <v>13442000</v>
      </c>
      <c r="AQ19" s="112">
        <v>13100000</v>
      </c>
      <c r="AR19" s="112">
        <v>342000</v>
      </c>
      <c r="AS19" s="112">
        <v>68</v>
      </c>
      <c r="AT19" s="112">
        <v>81958</v>
      </c>
      <c r="AU19" s="112">
        <v>7.5999999999999998E-2</v>
      </c>
      <c r="AV19" s="112">
        <v>76</v>
      </c>
      <c r="AW19" s="112">
        <v>62288</v>
      </c>
      <c r="AY19" s="111" t="s">
        <v>12</v>
      </c>
      <c r="AZ19" s="112">
        <v>26</v>
      </c>
      <c r="BA19" s="111" t="s">
        <v>41</v>
      </c>
      <c r="BB19" s="112">
        <v>24</v>
      </c>
      <c r="BC19" s="112">
        <v>11288000</v>
      </c>
      <c r="BD19" s="112">
        <v>522000</v>
      </c>
      <c r="BE19" s="112">
        <v>428040</v>
      </c>
    </row>
    <row r="20" spans="1:57">
      <c r="A20" s="109" t="s">
        <v>32</v>
      </c>
      <c r="B20" s="112">
        <v>0.54871899999999996</v>
      </c>
      <c r="C20" s="41">
        <f t="shared" si="10"/>
        <v>8.3921729411764708E-4</v>
      </c>
      <c r="D20" s="16">
        <f t="shared" si="4"/>
        <v>0.11413355200000001</v>
      </c>
      <c r="E20" s="76">
        <f t="shared" si="4"/>
        <v>8.5600163999999979E-2</v>
      </c>
      <c r="F20" s="76">
        <f t="shared" si="4"/>
        <v>5.7066776000000007E-2</v>
      </c>
      <c r="G20" s="32"/>
      <c r="H20" s="42">
        <f t="shared" si="11"/>
        <v>8.6729504981135506</v>
      </c>
      <c r="I20" s="42">
        <f t="shared" si="12"/>
        <v>6.4834281916478744</v>
      </c>
      <c r="J20" s="42">
        <f t="shared" si="13"/>
        <v>4.3055510708197744</v>
      </c>
      <c r="K20" s="32"/>
      <c r="L20" s="38">
        <f t="shared" si="14"/>
        <v>150.41440229208342</v>
      </c>
      <c r="M20" s="38">
        <f t="shared" si="15"/>
        <v>112.44166289920297</v>
      </c>
      <c r="N20" s="38">
        <f t="shared" si="16"/>
        <v>74.670885184489279</v>
      </c>
      <c r="O20" s="32"/>
      <c r="P20" s="76">
        <f t="shared" si="9"/>
        <v>4.214228324571119E-2</v>
      </c>
      <c r="Q20" s="76">
        <f t="shared" si="9"/>
        <v>4.8625711437359061E-2</v>
      </c>
      <c r="R20" s="19">
        <v>27</v>
      </c>
      <c r="S20" s="19" t="s">
        <v>42</v>
      </c>
      <c r="T20" s="19">
        <v>1</v>
      </c>
      <c r="U20" s="37">
        <f>'Weekly Avg'!AQ32</f>
        <v>5.993276400000002E-2</v>
      </c>
      <c r="V20" s="33">
        <f>'Weekly Avg'!AP32</f>
        <v>11.44025396</v>
      </c>
      <c r="W20" s="37">
        <f t="shared" si="2"/>
        <v>11.380321196000001</v>
      </c>
      <c r="X20" s="37">
        <f t="shared" si="2"/>
        <v>10.780993556</v>
      </c>
      <c r="Y20" s="37">
        <f t="shared" si="2"/>
        <v>10.181665916</v>
      </c>
      <c r="Z20" s="37">
        <f t="shared" si="2"/>
        <v>9.5823382759999998</v>
      </c>
      <c r="AA20" s="37">
        <f t="shared" si="2"/>
        <v>8.9830106359999995</v>
      </c>
      <c r="AB20" s="37">
        <f t="shared" si="2"/>
        <v>8.3836829959999992</v>
      </c>
      <c r="AC20" s="37">
        <f t="shared" si="2"/>
        <v>7.7843553559999989</v>
      </c>
      <c r="AD20" s="37">
        <f t="shared" si="2"/>
        <v>7.1850277159999987</v>
      </c>
      <c r="AE20" s="37">
        <f t="shared" si="2"/>
        <v>6.5857000759999984</v>
      </c>
      <c r="AF20" s="37">
        <f t="shared" si="2"/>
        <v>5.9863724359999981</v>
      </c>
      <c r="AG20" s="37">
        <f t="shared" si="2"/>
        <v>5.3870447959999979</v>
      </c>
      <c r="AH20" s="37">
        <f t="shared" si="2"/>
        <v>4.7877171559999976</v>
      </c>
      <c r="AI20" s="37">
        <f t="shared" si="2"/>
        <v>4.1883895159999973</v>
      </c>
      <c r="AJ20" s="112"/>
      <c r="AL20" s="111" t="s">
        <v>12</v>
      </c>
      <c r="AM20" s="112">
        <v>23</v>
      </c>
      <c r="AN20" s="111" t="s">
        <v>41</v>
      </c>
      <c r="AO20" s="112">
        <v>3</v>
      </c>
      <c r="AP20" s="112">
        <v>13052000</v>
      </c>
      <c r="AQ20" s="112">
        <v>12682000</v>
      </c>
      <c r="AR20" s="112">
        <v>370000</v>
      </c>
      <c r="AS20" s="112">
        <v>68</v>
      </c>
      <c r="AT20" s="112">
        <v>370000</v>
      </c>
      <c r="AU20" s="112">
        <v>0.34399999999999997</v>
      </c>
      <c r="AV20" s="112">
        <v>78</v>
      </c>
      <c r="AW20" s="112">
        <v>288600</v>
      </c>
      <c r="AY20" s="111" t="s">
        <v>12</v>
      </c>
      <c r="AZ20" s="112">
        <v>27</v>
      </c>
      <c r="BA20" s="111" t="s">
        <v>42</v>
      </c>
      <c r="BB20" s="112">
        <v>1</v>
      </c>
      <c r="BC20" s="112">
        <v>10780000</v>
      </c>
      <c r="BD20" s="112">
        <v>600000</v>
      </c>
      <c r="BE20" s="112">
        <v>488958</v>
      </c>
    </row>
    <row r="21" spans="1:57">
      <c r="A21" s="109" t="s">
        <v>170</v>
      </c>
      <c r="B21" s="112">
        <v>0.73097100000000004</v>
      </c>
      <c r="C21" s="41">
        <f t="shared" si="10"/>
        <v>1.1179556470588235E-3</v>
      </c>
      <c r="D21" s="16">
        <f t="shared" si="4"/>
        <v>0.152041968</v>
      </c>
      <c r="E21" s="76">
        <f t="shared" si="4"/>
        <v>0.11403147599999999</v>
      </c>
      <c r="F21" s="76">
        <f t="shared" si="4"/>
        <v>7.6020984E-2</v>
      </c>
      <c r="G21" s="32"/>
      <c r="H21" s="42">
        <f t="shared" si="11"/>
        <v>11.599989719252278</v>
      </c>
      <c r="I21" s="42">
        <f t="shared" si="12"/>
        <v>8.6650968214244699</v>
      </c>
      <c r="J21" s="42">
        <f t="shared" si="13"/>
        <v>5.7509796026495792</v>
      </c>
      <c r="K21" s="32"/>
      <c r="L21" s="38">
        <f t="shared" si="14"/>
        <v>201.17784836834429</v>
      </c>
      <c r="M21" s="38">
        <f t="shared" si="15"/>
        <v>150.27819650084314</v>
      </c>
      <c r="N21" s="38">
        <f t="shared" si="16"/>
        <v>99.738855850111463</v>
      </c>
      <c r="O21" s="32"/>
      <c r="P21" s="76">
        <f t="shared" si="9"/>
        <v>5.6323129339259051E-2</v>
      </c>
      <c r="Q21" s="76">
        <f t="shared" si="9"/>
        <v>6.4988226160683518E-2</v>
      </c>
      <c r="R21" s="19">
        <v>28</v>
      </c>
      <c r="S21" s="19"/>
      <c r="T21" s="19">
        <v>8</v>
      </c>
      <c r="U21" s="37">
        <f>'Weekly Avg'!AQ33</f>
        <v>6.9221823500000002E-2</v>
      </c>
      <c r="V21" s="33">
        <f>'Weekly Avg'!AP33</f>
        <v>11.016238119999999</v>
      </c>
      <c r="W21" s="37">
        <f t="shared" si="2"/>
        <v>10.947016296499999</v>
      </c>
      <c r="X21" s="37">
        <f t="shared" si="2"/>
        <v>10.254798061499999</v>
      </c>
      <c r="Y21" s="37">
        <f t="shared" si="2"/>
        <v>9.5625798264999986</v>
      </c>
      <c r="Z21" s="37">
        <f t="shared" si="2"/>
        <v>8.8703615914999983</v>
      </c>
      <c r="AA21" s="37">
        <f t="shared" si="2"/>
        <v>8.1781433564999979</v>
      </c>
      <c r="AB21" s="37">
        <f t="shared" si="2"/>
        <v>7.4859251214999993</v>
      </c>
      <c r="AC21" s="37">
        <f t="shared" si="2"/>
        <v>6.793706886499999</v>
      </c>
      <c r="AD21" s="37">
        <f t="shared" si="2"/>
        <v>6.1014886514999986</v>
      </c>
      <c r="AE21" s="37">
        <f t="shared" si="2"/>
        <v>5.4092704164999983</v>
      </c>
      <c r="AF21" s="37">
        <f t="shared" si="2"/>
        <v>4.7170521814999988</v>
      </c>
      <c r="AG21" s="37">
        <f t="shared" si="2"/>
        <v>4.0248339464999985</v>
      </c>
      <c r="AH21" s="37">
        <f t="shared" si="2"/>
        <v>3.332615711499999</v>
      </c>
      <c r="AI21" s="37">
        <f t="shared" si="2"/>
        <v>2.6403974764999987</v>
      </c>
      <c r="AJ21" s="112"/>
      <c r="AL21" s="111" t="s">
        <v>12</v>
      </c>
      <c r="AM21" s="112">
        <v>24</v>
      </c>
      <c r="AN21" s="111" t="s">
        <v>41</v>
      </c>
      <c r="AO21" s="112">
        <v>10</v>
      </c>
      <c r="AP21" s="112">
        <v>12648000</v>
      </c>
      <c r="AQ21" s="112">
        <v>12240000</v>
      </c>
      <c r="AR21" s="112">
        <v>408000</v>
      </c>
      <c r="AS21" s="112">
        <v>68</v>
      </c>
      <c r="AT21" s="112">
        <v>408000</v>
      </c>
      <c r="AU21" s="112">
        <v>0.379</v>
      </c>
      <c r="AV21" s="112">
        <v>80</v>
      </c>
      <c r="AW21" s="112">
        <v>326400</v>
      </c>
      <c r="AY21" s="111" t="s">
        <v>12</v>
      </c>
      <c r="AZ21" s="112">
        <v>28</v>
      </c>
      <c r="BA21" s="111" t="s">
        <v>42</v>
      </c>
      <c r="BB21" s="112">
        <v>8</v>
      </c>
      <c r="BC21" s="112">
        <v>10254000</v>
      </c>
      <c r="BD21" s="112">
        <v>693000</v>
      </c>
      <c r="BE21" s="112">
        <v>554400</v>
      </c>
    </row>
    <row r="22" spans="1:57">
      <c r="A22" s="109" t="s">
        <v>168</v>
      </c>
      <c r="B22" s="112">
        <v>0.91271800000000003</v>
      </c>
      <c r="C22" s="41">
        <f t="shared" si="10"/>
        <v>1.3959216470588235E-3</v>
      </c>
      <c r="D22" s="16">
        <f t="shared" si="4"/>
        <v>0.189845344</v>
      </c>
      <c r="E22" s="76">
        <f t="shared" si="4"/>
        <v>0.14238400799999998</v>
      </c>
      <c r="F22" s="76">
        <f t="shared" si="4"/>
        <v>9.4922672E-2</v>
      </c>
      <c r="G22" s="32"/>
      <c r="H22" s="42">
        <f t="shared" si="11"/>
        <v>14.539643450410153</v>
      </c>
      <c r="I22" s="42">
        <f t="shared" si="12"/>
        <v>10.852295582167301</v>
      </c>
      <c r="J22" s="42">
        <f t="shared" si="13"/>
        <v>7.1975111711068394</v>
      </c>
      <c r="K22" s="32"/>
      <c r="L22" s="38">
        <f t="shared" si="14"/>
        <v>252.1600670508999</v>
      </c>
      <c r="M22" s="38">
        <f t="shared" si="15"/>
        <v>188.21063879515532</v>
      </c>
      <c r="N22" s="38">
        <f t="shared" si="16"/>
        <v>124.82595640642782</v>
      </c>
      <c r="O22" s="32"/>
      <c r="P22" s="76">
        <f t="shared" si="9"/>
        <v>7.0539921284087453E-2</v>
      </c>
      <c r="Q22" s="76">
        <f t="shared" si="9"/>
        <v>8.1392216866254752E-2</v>
      </c>
      <c r="R22" s="19">
        <v>29</v>
      </c>
      <c r="S22" s="19"/>
      <c r="T22" s="19">
        <v>15</v>
      </c>
      <c r="U22" s="37">
        <f>'Weekly Avg'!AQ34</f>
        <v>7.4773708500000008E-2</v>
      </c>
      <c r="V22" s="33">
        <f>'Weekly Avg'!AP34</f>
        <v>10.59277</v>
      </c>
      <c r="W22" s="37">
        <f t="shared" si="2"/>
        <v>10.517996291499999</v>
      </c>
      <c r="X22" s="37">
        <f t="shared" si="2"/>
        <v>9.7702592065000005</v>
      </c>
      <c r="Y22" s="37">
        <f t="shared" si="2"/>
        <v>9.0225221214999998</v>
      </c>
      <c r="Z22" s="37">
        <f t="shared" si="2"/>
        <v>8.2747850364999991</v>
      </c>
      <c r="AA22" s="37">
        <f t="shared" si="2"/>
        <v>7.5270479514999993</v>
      </c>
      <c r="AB22" s="37">
        <f t="shared" si="2"/>
        <v>6.7793108664999995</v>
      </c>
      <c r="AC22" s="37">
        <f t="shared" si="2"/>
        <v>6.0315737814999997</v>
      </c>
      <c r="AD22" s="37">
        <f t="shared" si="2"/>
        <v>5.283836696499999</v>
      </c>
      <c r="AE22" s="37">
        <f t="shared" si="2"/>
        <v>4.5360996114999992</v>
      </c>
      <c r="AF22" s="37">
        <f t="shared" si="2"/>
        <v>3.7883625264999994</v>
      </c>
      <c r="AG22" s="37">
        <f t="shared" si="2"/>
        <v>3.0406254414999987</v>
      </c>
      <c r="AH22" s="37">
        <f t="shared" si="2"/>
        <v>2.2928883564999989</v>
      </c>
      <c r="AI22" s="37">
        <f t="shared" si="2"/>
        <v>1.5451512714999982</v>
      </c>
      <c r="AJ22" s="112"/>
      <c r="AL22" s="111" t="s">
        <v>12</v>
      </c>
      <c r="AM22" s="112">
        <v>25</v>
      </c>
      <c r="AN22" s="111" t="s">
        <v>41</v>
      </c>
      <c r="AO22" s="112">
        <v>17</v>
      </c>
      <c r="AP22" s="112">
        <v>12233000</v>
      </c>
      <c r="AQ22" s="112">
        <v>11775000</v>
      </c>
      <c r="AR22" s="112">
        <v>458000</v>
      </c>
      <c r="AS22" s="112">
        <v>68</v>
      </c>
      <c r="AT22" s="112">
        <v>128063</v>
      </c>
      <c r="AU22" s="112">
        <v>0.11899999999999999</v>
      </c>
      <c r="AV22" s="112">
        <v>81</v>
      </c>
      <c r="AW22" s="112">
        <v>103731</v>
      </c>
      <c r="AY22" s="111" t="s">
        <v>12</v>
      </c>
      <c r="AZ22" s="112">
        <v>29</v>
      </c>
      <c r="BA22" s="111" t="s">
        <v>42</v>
      </c>
      <c r="BB22" s="112">
        <v>15</v>
      </c>
      <c r="BC22" s="112">
        <v>9770000</v>
      </c>
      <c r="BD22" s="112">
        <v>747000</v>
      </c>
      <c r="BE22" s="112">
        <v>581687</v>
      </c>
    </row>
    <row r="23" spans="1:57">
      <c r="A23" s="109" t="s">
        <v>171</v>
      </c>
      <c r="B23" s="112">
        <v>1.0944480000000001</v>
      </c>
      <c r="C23" s="41">
        <f t="shared" si="10"/>
        <v>1.6738616470588236E-3</v>
      </c>
      <c r="D23" s="16">
        <f t="shared" si="4"/>
        <v>0.22764518400000003</v>
      </c>
      <c r="E23" s="76">
        <f t="shared" si="4"/>
        <v>0.17073388799999997</v>
      </c>
      <c r="F23" s="76">
        <f t="shared" si="4"/>
        <v>0.11382259200000001</v>
      </c>
      <c r="G23" s="32"/>
      <c r="H23" s="42">
        <f t="shared" si="11"/>
        <v>17.499862423604554</v>
      </c>
      <c r="I23" s="42">
        <f t="shared" si="12"/>
        <v>13.050908831859601</v>
      </c>
      <c r="J23" s="42">
        <f t="shared" si="13"/>
        <v>8.6490258573259098</v>
      </c>
      <c r="K23" s="32"/>
      <c r="L23" s="38">
        <f t="shared" si="14"/>
        <v>303.49894735507883</v>
      </c>
      <c r="M23" s="38">
        <f t="shared" si="15"/>
        <v>226.34104181035224</v>
      </c>
      <c r="N23" s="38">
        <f t="shared" si="16"/>
        <v>149.99947884187941</v>
      </c>
      <c r="O23" s="32"/>
      <c r="P23" s="76">
        <f t="shared" si="9"/>
        <v>8.4830907407087416E-2</v>
      </c>
      <c r="Q23" s="76">
        <f t="shared" si="9"/>
        <v>9.7881816238947011E-2</v>
      </c>
      <c r="R23" s="19">
        <v>30</v>
      </c>
      <c r="S23" s="19"/>
      <c r="T23" s="19">
        <v>23</v>
      </c>
      <c r="U23" s="37">
        <f>'Weekly Avg'!AQ35</f>
        <v>7.2100288000000012E-2</v>
      </c>
      <c r="V23" s="33">
        <f>'Weekly Avg'!AP35</f>
        <v>10.172476879999998</v>
      </c>
      <c r="W23" s="37">
        <f t="shared" si="2"/>
        <v>10.100376591999998</v>
      </c>
      <c r="X23" s="37">
        <f t="shared" si="2"/>
        <v>9.3793737119999978</v>
      </c>
      <c r="Y23" s="37">
        <f t="shared" si="2"/>
        <v>8.6583708319999975</v>
      </c>
      <c r="Z23" s="37">
        <f t="shared" si="2"/>
        <v>7.9373679519999971</v>
      </c>
      <c r="AA23" s="37">
        <f t="shared" si="2"/>
        <v>7.2163650719999968</v>
      </c>
      <c r="AB23" s="37">
        <f t="shared" si="2"/>
        <v>6.4953621919999973</v>
      </c>
      <c r="AC23" s="37">
        <f t="shared" si="2"/>
        <v>5.774359311999997</v>
      </c>
      <c r="AD23" s="37">
        <f t="shared" si="2"/>
        <v>5.0533564319999966</v>
      </c>
      <c r="AE23" s="37">
        <f t="shared" si="2"/>
        <v>4.3323535519999972</v>
      </c>
      <c r="AF23" s="37">
        <f t="shared" si="2"/>
        <v>3.6113506719999968</v>
      </c>
      <c r="AG23" s="37">
        <f t="shared" si="2"/>
        <v>2.8903477919999965</v>
      </c>
      <c r="AH23" s="37">
        <f t="shared" si="2"/>
        <v>2.1693449119999961</v>
      </c>
      <c r="AI23" s="37">
        <f t="shared" si="2"/>
        <v>1.4483420319999958</v>
      </c>
      <c r="AJ23" s="112"/>
      <c r="AL23" s="111" t="s">
        <v>12</v>
      </c>
      <c r="AM23" s="112">
        <v>25</v>
      </c>
      <c r="AN23" s="111" t="s">
        <v>41</v>
      </c>
      <c r="AO23" s="112">
        <v>17</v>
      </c>
      <c r="AP23" s="112">
        <v>12233000</v>
      </c>
      <c r="AQ23" s="112">
        <v>11775000</v>
      </c>
      <c r="AR23" s="112">
        <v>458000</v>
      </c>
      <c r="AS23" s="112">
        <v>69</v>
      </c>
      <c r="AT23" s="112">
        <v>329937</v>
      </c>
      <c r="AU23" s="112">
        <v>0.32100000000000001</v>
      </c>
      <c r="AV23" s="112">
        <v>82</v>
      </c>
      <c r="AW23" s="112">
        <v>270548</v>
      </c>
      <c r="AY23" s="111" t="s">
        <v>12</v>
      </c>
      <c r="AZ23" s="112">
        <v>30</v>
      </c>
      <c r="BA23" s="111" t="s">
        <v>42</v>
      </c>
      <c r="BB23" s="112">
        <v>23</v>
      </c>
      <c r="BC23" s="112">
        <v>9379000</v>
      </c>
      <c r="BD23" s="112">
        <v>721000</v>
      </c>
      <c r="BE23" s="112">
        <v>540699</v>
      </c>
    </row>
    <row r="24" spans="1:57">
      <c r="A24" s="109" t="s">
        <v>172</v>
      </c>
      <c r="B24" s="112">
        <v>1.275903</v>
      </c>
      <c r="C24" s="41">
        <f t="shared" si="10"/>
        <v>1.9513810588235295E-3</v>
      </c>
      <c r="D24" s="16">
        <f t="shared" si="4"/>
        <v>0.26538782399999999</v>
      </c>
      <c r="E24" s="76">
        <f t="shared" si="4"/>
        <v>0.19904086800000004</v>
      </c>
      <c r="F24" s="76">
        <f t="shared" si="4"/>
        <v>0.132693912</v>
      </c>
      <c r="G24" s="32"/>
      <c r="H24" s="42">
        <f t="shared" si="11"/>
        <v>20.476541185540327</v>
      </c>
      <c r="I24" s="42">
        <f t="shared" si="12"/>
        <v>15.257848789861271</v>
      </c>
      <c r="J24" s="42">
        <f t="shared" si="13"/>
        <v>10.103468694090111</v>
      </c>
      <c r="K24" s="32"/>
      <c r="L24" s="38">
        <f t="shared" si="14"/>
        <v>355.12328867808014</v>
      </c>
      <c r="M24" s="38">
        <f t="shared" si="15"/>
        <v>264.61585437264466</v>
      </c>
      <c r="N24" s="38">
        <f t="shared" si="16"/>
        <v>175.22378399702518</v>
      </c>
      <c r="O24" s="32"/>
      <c r="P24" s="76">
        <f t="shared" si="9"/>
        <v>9.9176017134098265E-2</v>
      </c>
      <c r="Q24" s="76">
        <f t="shared" si="9"/>
        <v>0.11443386592395953</v>
      </c>
      <c r="R24" s="19">
        <v>31</v>
      </c>
      <c r="S24" s="19"/>
      <c r="T24" s="19">
        <v>29</v>
      </c>
      <c r="U24" s="37">
        <f>'Weekly Avg'!AQ36</f>
        <v>7.10519295E-2</v>
      </c>
      <c r="V24" s="33">
        <f>'Weekly Avg'!AP36</f>
        <v>9.7579860399999987</v>
      </c>
      <c r="W24" s="37">
        <f t="shared" ref="W24:AI37" si="17">IF($V24-(W$3-1979)*$U24&lt; 0,0,$V24-(W$3-1979)*$U24)</f>
        <v>9.6869341104999993</v>
      </c>
      <c r="X24" s="37">
        <f t="shared" si="17"/>
        <v>8.9764148154999983</v>
      </c>
      <c r="Y24" s="37">
        <f t="shared" si="17"/>
        <v>8.2658955204999991</v>
      </c>
      <c r="Z24" s="37">
        <f t="shared" si="17"/>
        <v>7.5553762254999981</v>
      </c>
      <c r="AA24" s="37">
        <f t="shared" si="17"/>
        <v>6.8448569304999989</v>
      </c>
      <c r="AB24" s="37">
        <f t="shared" si="17"/>
        <v>6.1343376354999988</v>
      </c>
      <c r="AC24" s="37">
        <f t="shared" si="17"/>
        <v>5.4238183404999987</v>
      </c>
      <c r="AD24" s="37">
        <f t="shared" si="17"/>
        <v>4.7132990454999986</v>
      </c>
      <c r="AE24" s="37">
        <f t="shared" si="17"/>
        <v>4.0027797504999985</v>
      </c>
      <c r="AF24" s="37">
        <f t="shared" si="17"/>
        <v>3.2922604554999984</v>
      </c>
      <c r="AG24" s="37">
        <f t="shared" si="17"/>
        <v>2.5817411604999991</v>
      </c>
      <c r="AH24" s="37">
        <f t="shared" si="17"/>
        <v>1.871221865499999</v>
      </c>
      <c r="AI24" s="37">
        <f t="shared" si="17"/>
        <v>1.160702570499998</v>
      </c>
      <c r="AJ24" s="112"/>
      <c r="AL24" s="111" t="s">
        <v>12</v>
      </c>
      <c r="AM24" s="112">
        <v>26</v>
      </c>
      <c r="AN24" s="111" t="s">
        <v>41</v>
      </c>
      <c r="AO24" s="112">
        <v>24</v>
      </c>
      <c r="AP24" s="112">
        <v>11810000</v>
      </c>
      <c r="AQ24" s="112">
        <v>11288000</v>
      </c>
      <c r="AR24" s="112">
        <v>522000</v>
      </c>
      <c r="AS24" s="112">
        <v>69</v>
      </c>
      <c r="AT24" s="112">
        <v>522000</v>
      </c>
      <c r="AU24" s="112">
        <v>0.50700000000000001</v>
      </c>
      <c r="AV24" s="112">
        <v>82</v>
      </c>
      <c r="AW24" s="112">
        <v>428040</v>
      </c>
      <c r="AY24" s="111" t="s">
        <v>12</v>
      </c>
      <c r="AZ24" s="112">
        <v>31</v>
      </c>
      <c r="BA24" s="111" t="s">
        <v>42</v>
      </c>
      <c r="BB24" s="112">
        <v>29</v>
      </c>
      <c r="BC24" s="112">
        <v>8976000</v>
      </c>
      <c r="BD24" s="112">
        <v>710000</v>
      </c>
      <c r="BE24" s="112">
        <v>498864</v>
      </c>
    </row>
    <row r="25" spans="1:57">
      <c r="A25" s="109" t="s">
        <v>173</v>
      </c>
      <c r="B25" s="112">
        <v>1.456982</v>
      </c>
      <c r="C25" s="41">
        <f t="shared" si="10"/>
        <v>2.2283254117647058E-3</v>
      </c>
      <c r="D25" s="16">
        <f t="shared" si="4"/>
        <v>0.30305225599999996</v>
      </c>
      <c r="E25" s="76">
        <f t="shared" si="4"/>
        <v>0.22728919199999997</v>
      </c>
      <c r="F25" s="76">
        <f t="shared" si="4"/>
        <v>0.15152612799999998</v>
      </c>
      <c r="G25" s="32"/>
      <c r="H25" s="42">
        <f t="shared" si="11"/>
        <v>23.468057930196437</v>
      </c>
      <c r="I25" s="42">
        <f t="shared" si="12"/>
        <v>17.471885958779922</v>
      </c>
      <c r="J25" s="42">
        <f t="shared" si="13"/>
        <v>11.560020602225222</v>
      </c>
      <c r="K25" s="32"/>
      <c r="L25" s="38">
        <f t="shared" si="14"/>
        <v>407.00496414620142</v>
      </c>
      <c r="M25" s="38">
        <f t="shared" si="15"/>
        <v>303.01375339072291</v>
      </c>
      <c r="N25" s="38">
        <f t="shared" si="16"/>
        <v>200.48466663635185</v>
      </c>
      <c r="O25" s="32"/>
      <c r="P25" s="76">
        <f t="shared" si="9"/>
        <v>0.11356725873206949</v>
      </c>
      <c r="Q25" s="76">
        <f t="shared" si="9"/>
        <v>0.1310391446908494</v>
      </c>
      <c r="R25" s="19">
        <v>32</v>
      </c>
      <c r="S25" s="19" t="s">
        <v>43</v>
      </c>
      <c r="T25" s="19">
        <v>5</v>
      </c>
      <c r="U25" s="37">
        <f>'Weekly Avg'!AQ37</f>
        <v>7.1320824000000005E-2</v>
      </c>
      <c r="V25" s="33">
        <f>'Weekly Avg'!AP37</f>
        <v>9.3519247599999993</v>
      </c>
      <c r="W25" s="37">
        <f t="shared" si="17"/>
        <v>9.2806039359999986</v>
      </c>
      <c r="X25" s="37">
        <f t="shared" si="17"/>
        <v>8.5673956959999984</v>
      </c>
      <c r="Y25" s="37">
        <f t="shared" si="17"/>
        <v>7.8541874559999991</v>
      </c>
      <c r="Z25" s="37">
        <f t="shared" si="17"/>
        <v>7.140979215999999</v>
      </c>
      <c r="AA25" s="37">
        <f t="shared" si="17"/>
        <v>6.4277709759999997</v>
      </c>
      <c r="AB25" s="37">
        <f t="shared" si="17"/>
        <v>5.7145627359999995</v>
      </c>
      <c r="AC25" s="37">
        <f t="shared" si="17"/>
        <v>5.0013544959999994</v>
      </c>
      <c r="AD25" s="37">
        <f t="shared" si="17"/>
        <v>4.2881462559999992</v>
      </c>
      <c r="AE25" s="37">
        <f t="shared" si="17"/>
        <v>3.5749380159999991</v>
      </c>
      <c r="AF25" s="37">
        <f t="shared" si="17"/>
        <v>2.8617297759999989</v>
      </c>
      <c r="AG25" s="37">
        <f t="shared" si="17"/>
        <v>2.1485215359999987</v>
      </c>
      <c r="AH25" s="37">
        <f t="shared" si="17"/>
        <v>1.4353132959999986</v>
      </c>
      <c r="AI25" s="37">
        <f t="shared" si="17"/>
        <v>0.72210505599999841</v>
      </c>
      <c r="AJ25" s="112"/>
      <c r="AL25" s="111" t="s">
        <v>12</v>
      </c>
      <c r="AM25" s="112">
        <v>27</v>
      </c>
      <c r="AN25" s="111" t="s">
        <v>42</v>
      </c>
      <c r="AO25" s="112">
        <v>1</v>
      </c>
      <c r="AP25" s="112">
        <v>11380000</v>
      </c>
      <c r="AQ25" s="112">
        <v>10780000</v>
      </c>
      <c r="AR25" s="112">
        <v>600000</v>
      </c>
      <c r="AS25" s="112">
        <v>69</v>
      </c>
      <c r="AT25" s="112">
        <v>304203</v>
      </c>
      <c r="AU25" s="112">
        <v>0.29599999999999999</v>
      </c>
      <c r="AV25" s="112">
        <v>81</v>
      </c>
      <c r="AW25" s="112">
        <v>246404</v>
      </c>
      <c r="AY25" s="111" t="s">
        <v>12</v>
      </c>
      <c r="AZ25" s="112">
        <v>32</v>
      </c>
      <c r="BA25" s="111" t="s">
        <v>43</v>
      </c>
      <c r="BB25" s="112">
        <v>5</v>
      </c>
      <c r="BC25" s="112">
        <v>8567000</v>
      </c>
      <c r="BD25" s="112">
        <v>713000</v>
      </c>
      <c r="BE25" s="112">
        <v>470580</v>
      </c>
    </row>
    <row r="26" spans="1:57">
      <c r="A26" s="109" t="s">
        <v>174</v>
      </c>
      <c r="B26" s="112">
        <v>1.63781</v>
      </c>
      <c r="C26" s="41">
        <f t="shared" si="10"/>
        <v>2.5048858823529412E-3</v>
      </c>
      <c r="D26" s="16">
        <f t="shared" si="4"/>
        <v>0.34066447999999999</v>
      </c>
      <c r="E26" s="76">
        <f t="shared" si="4"/>
        <v>0.25549835999999998</v>
      </c>
      <c r="F26" s="76">
        <f t="shared" si="4"/>
        <v>0.17033224</v>
      </c>
      <c r="G26" s="32"/>
      <c r="H26" s="42">
        <f t="shared" si="11"/>
        <v>26.476516668882653</v>
      </c>
      <c r="I26" s="42">
        <f t="shared" si="12"/>
        <v>19.694549735918088</v>
      </c>
      <c r="J26" s="42">
        <f t="shared" si="13"/>
        <v>13.019678473367776</v>
      </c>
      <c r="K26" s="32"/>
      <c r="L26" s="38">
        <f t="shared" si="14"/>
        <v>459.18046348732054</v>
      </c>
      <c r="M26" s="38">
        <f t="shared" si="15"/>
        <v>341.56126310004498</v>
      </c>
      <c r="N26" s="38">
        <f t="shared" si="16"/>
        <v>225.79941578505242</v>
      </c>
      <c r="O26" s="32"/>
      <c r="P26" s="76">
        <f t="shared" si="9"/>
        <v>0.12801457328346758</v>
      </c>
      <c r="Q26" s="76">
        <f t="shared" si="9"/>
        <v>0.14770912301938566</v>
      </c>
      <c r="R26" s="19">
        <v>33</v>
      </c>
      <c r="S26" s="19"/>
      <c r="T26" s="19">
        <v>12</v>
      </c>
      <c r="U26" s="37">
        <f>'Weekly Avg'!AQ38</f>
        <v>7.2599162500000008E-2</v>
      </c>
      <c r="V26" s="33">
        <f>'Weekly Avg'!AP38</f>
        <v>8.9569203199999983</v>
      </c>
      <c r="W26" s="37">
        <f t="shared" si="17"/>
        <v>8.8843211574999987</v>
      </c>
      <c r="X26" s="37">
        <f t="shared" si="17"/>
        <v>8.158329532499998</v>
      </c>
      <c r="Y26" s="37">
        <f t="shared" si="17"/>
        <v>7.4323379074999982</v>
      </c>
      <c r="Z26" s="37">
        <f t="shared" si="17"/>
        <v>6.7063462824999984</v>
      </c>
      <c r="AA26" s="37">
        <f t="shared" si="17"/>
        <v>5.9803546574999977</v>
      </c>
      <c r="AB26" s="37">
        <f t="shared" si="17"/>
        <v>5.2543630324999979</v>
      </c>
      <c r="AC26" s="37">
        <f t="shared" si="17"/>
        <v>4.5283714074999981</v>
      </c>
      <c r="AD26" s="37">
        <f t="shared" si="17"/>
        <v>3.8023797824999974</v>
      </c>
      <c r="AE26" s="37">
        <f t="shared" si="17"/>
        <v>3.0763881574999976</v>
      </c>
      <c r="AF26" s="37">
        <f t="shared" si="17"/>
        <v>2.3503965324999978</v>
      </c>
      <c r="AG26" s="37">
        <f t="shared" si="17"/>
        <v>1.6244049074999971</v>
      </c>
      <c r="AH26" s="37">
        <f t="shared" si="17"/>
        <v>0.89841328249999819</v>
      </c>
      <c r="AI26" s="37">
        <f t="shared" si="17"/>
        <v>0.17242165749999749</v>
      </c>
      <c r="AJ26" s="112"/>
      <c r="AL26" s="111" t="s">
        <v>12</v>
      </c>
      <c r="AM26" s="112">
        <v>27</v>
      </c>
      <c r="AN26" s="111" t="s">
        <v>42</v>
      </c>
      <c r="AO26" s="112">
        <v>1</v>
      </c>
      <c r="AP26" s="112">
        <v>11380000</v>
      </c>
      <c r="AQ26" s="112">
        <v>10780000</v>
      </c>
      <c r="AR26" s="112">
        <v>600000</v>
      </c>
      <c r="AS26" s="112">
        <v>70</v>
      </c>
      <c r="AT26" s="112">
        <v>295797</v>
      </c>
      <c r="AU26" s="112">
        <v>0.30199999999999999</v>
      </c>
      <c r="AV26" s="112">
        <v>82</v>
      </c>
      <c r="AW26" s="112">
        <v>242554</v>
      </c>
      <c r="AY26" s="111" t="s">
        <v>12</v>
      </c>
      <c r="AZ26" s="112">
        <v>33</v>
      </c>
      <c r="BA26" s="111" t="s">
        <v>43</v>
      </c>
      <c r="BB26" s="112">
        <v>12</v>
      </c>
      <c r="BC26" s="112">
        <v>8158000</v>
      </c>
      <c r="BD26" s="112">
        <v>726000</v>
      </c>
      <c r="BE26" s="112">
        <v>442860</v>
      </c>
    </row>
    <row r="27" spans="1:57">
      <c r="A27" s="109" t="s">
        <v>175</v>
      </c>
      <c r="B27" s="112">
        <v>1.8155600000000001</v>
      </c>
      <c r="C27" s="41">
        <f t="shared" si="10"/>
        <v>2.7767388235294121E-3</v>
      </c>
      <c r="D27" s="16">
        <f t="shared" si="4"/>
        <v>0.37763648000000005</v>
      </c>
      <c r="E27" s="76">
        <f t="shared" si="4"/>
        <v>0.28322736000000004</v>
      </c>
      <c r="F27" s="76">
        <f t="shared" si="4"/>
        <v>0.18881824000000003</v>
      </c>
      <c r="G27" s="32"/>
      <c r="H27" s="42">
        <f t="shared" si="11"/>
        <v>29.454449449826541</v>
      </c>
      <c r="I27" s="42">
        <f t="shared" si="12"/>
        <v>21.890830628939909</v>
      </c>
      <c r="J27" s="42">
        <f t="shared" si="13"/>
        <v>14.459499335075861</v>
      </c>
      <c r="K27" s="32"/>
      <c r="L27" s="38">
        <f t="shared" si="14"/>
        <v>510.82655317837833</v>
      </c>
      <c r="M27" s="38">
        <f t="shared" si="15"/>
        <v>379.65121620899617</v>
      </c>
      <c r="N27" s="38">
        <f t="shared" si="16"/>
        <v>250.77013300159828</v>
      </c>
      <c r="O27" s="32"/>
      <c r="P27" s="76">
        <f t="shared" si="9"/>
        <v>0.14229039908810942</v>
      </c>
      <c r="Q27" s="76">
        <f t="shared" si="9"/>
        <v>0.16418122971704932</v>
      </c>
      <c r="R27" s="19">
        <v>34</v>
      </c>
      <c r="S27" s="19"/>
      <c r="T27" s="19">
        <v>19</v>
      </c>
      <c r="U27" s="37">
        <f>'Weekly Avg'!AQ39</f>
        <v>7.4579136000000018E-2</v>
      </c>
      <c r="V27" s="33">
        <f>'Weekly Avg'!AP39</f>
        <v>8.5755999999999979</v>
      </c>
      <c r="W27" s="37">
        <f t="shared" si="17"/>
        <v>8.5010208639999973</v>
      </c>
      <c r="X27" s="37">
        <f t="shared" si="17"/>
        <v>7.7552295039999972</v>
      </c>
      <c r="Y27" s="37">
        <f t="shared" si="17"/>
        <v>7.0094381439999971</v>
      </c>
      <c r="Z27" s="37">
        <f t="shared" si="17"/>
        <v>6.263646783999997</v>
      </c>
      <c r="AA27" s="37">
        <f t="shared" si="17"/>
        <v>5.5178554239999968</v>
      </c>
      <c r="AB27" s="37">
        <f t="shared" si="17"/>
        <v>4.7720640639999967</v>
      </c>
      <c r="AC27" s="37">
        <f t="shared" si="17"/>
        <v>4.0262727039999966</v>
      </c>
      <c r="AD27" s="37">
        <f t="shared" si="17"/>
        <v>3.2804813439999965</v>
      </c>
      <c r="AE27" s="37">
        <f t="shared" si="17"/>
        <v>2.5346899839999963</v>
      </c>
      <c r="AF27" s="37">
        <f t="shared" si="17"/>
        <v>1.7888986239999962</v>
      </c>
      <c r="AG27" s="37">
        <f t="shared" si="17"/>
        <v>1.0431072639999961</v>
      </c>
      <c r="AH27" s="37">
        <f t="shared" si="17"/>
        <v>0.29731590399999597</v>
      </c>
      <c r="AI27" s="37">
        <f t="shared" si="17"/>
        <v>0</v>
      </c>
      <c r="AJ27" s="112"/>
      <c r="AL27" s="111" t="s">
        <v>12</v>
      </c>
      <c r="AM27" s="112">
        <v>28</v>
      </c>
      <c r="AN27" s="111" t="s">
        <v>42</v>
      </c>
      <c r="AO27" s="112">
        <v>8</v>
      </c>
      <c r="AP27" s="112">
        <v>10947000</v>
      </c>
      <c r="AQ27" s="112">
        <v>10254000</v>
      </c>
      <c r="AR27" s="112">
        <v>693000</v>
      </c>
      <c r="AS27" s="112">
        <v>70</v>
      </c>
      <c r="AT27" s="112">
        <v>693000</v>
      </c>
      <c r="AU27" s="112">
        <v>0.70599999999999996</v>
      </c>
      <c r="AV27" s="112">
        <v>80</v>
      </c>
      <c r="AW27" s="112">
        <v>554400</v>
      </c>
      <c r="AY27" s="111" t="s">
        <v>12</v>
      </c>
      <c r="AZ27" s="112">
        <v>34</v>
      </c>
      <c r="BA27" s="111" t="s">
        <v>43</v>
      </c>
      <c r="BB27" s="112">
        <v>19</v>
      </c>
      <c r="BC27" s="112">
        <v>7755000</v>
      </c>
      <c r="BD27" s="112">
        <v>746000</v>
      </c>
      <c r="BE27" s="112">
        <v>410300</v>
      </c>
    </row>
    <row r="28" spans="1:57">
      <c r="A28" s="109" t="s">
        <v>176</v>
      </c>
      <c r="B28" s="112">
        <v>1.987493</v>
      </c>
      <c r="C28" s="41">
        <f t="shared" si="10"/>
        <v>3.0396951764705884E-3</v>
      </c>
      <c r="D28" s="16">
        <f t="shared" si="4"/>
        <v>0.41339854400000003</v>
      </c>
      <c r="E28" s="76">
        <f t="shared" si="4"/>
        <v>0.31004890799999996</v>
      </c>
      <c r="F28" s="76">
        <f t="shared" si="4"/>
        <v>0.20669927200000002</v>
      </c>
      <c r="G28" s="32"/>
      <c r="H28" s="42">
        <f t="shared" si="11"/>
        <v>32.354571732887166</v>
      </c>
      <c r="I28" s="42">
        <f t="shared" si="12"/>
        <v>24.026093589095638</v>
      </c>
      <c r="J28" s="42">
        <f t="shared" si="13"/>
        <v>15.85694200966185</v>
      </c>
      <c r="K28" s="32"/>
      <c r="L28" s="38">
        <f t="shared" si="14"/>
        <v>561.12318059201323</v>
      </c>
      <c r="M28" s="38">
        <f t="shared" si="15"/>
        <v>416.68293937611298</v>
      </c>
      <c r="N28" s="38">
        <f t="shared" si="16"/>
        <v>275.00588814409809</v>
      </c>
      <c r="O28" s="32"/>
      <c r="P28" s="76">
        <f t="shared" si="9"/>
        <v>0.15616960832912163</v>
      </c>
      <c r="Q28" s="76">
        <f t="shared" si="9"/>
        <v>0.18019570191821729</v>
      </c>
      <c r="R28" s="19">
        <v>35</v>
      </c>
      <c r="S28" s="19"/>
      <c r="T28" s="19">
        <v>26</v>
      </c>
      <c r="U28" s="37">
        <f>'Weekly Avg'!AQ40</f>
        <v>7.6952935500000014E-2</v>
      </c>
      <c r="V28" s="33">
        <f>'Weekly Avg'!AP40</f>
        <v>8.2105910800000004</v>
      </c>
      <c r="W28" s="37">
        <f t="shared" si="17"/>
        <v>8.1336381445000008</v>
      </c>
      <c r="X28" s="37">
        <f t="shared" si="17"/>
        <v>7.3641087895000004</v>
      </c>
      <c r="Y28" s="37">
        <f t="shared" si="17"/>
        <v>6.5945794344999999</v>
      </c>
      <c r="Z28" s="37">
        <f t="shared" si="17"/>
        <v>5.8250500795000004</v>
      </c>
      <c r="AA28" s="37">
        <f t="shared" si="17"/>
        <v>5.0555207245</v>
      </c>
      <c r="AB28" s="37">
        <f t="shared" si="17"/>
        <v>4.2859913694999996</v>
      </c>
      <c r="AC28" s="37">
        <f t="shared" si="17"/>
        <v>3.5164620144999992</v>
      </c>
      <c r="AD28" s="37">
        <f t="shared" si="17"/>
        <v>2.7469326594999997</v>
      </c>
      <c r="AE28" s="37">
        <f t="shared" si="17"/>
        <v>1.9774033044999992</v>
      </c>
      <c r="AF28" s="37">
        <f t="shared" si="17"/>
        <v>1.2078739494999988</v>
      </c>
      <c r="AG28" s="37">
        <f t="shared" si="17"/>
        <v>0.4383445944999993</v>
      </c>
      <c r="AH28" s="37">
        <f t="shared" si="17"/>
        <v>0</v>
      </c>
      <c r="AI28" s="37">
        <f t="shared" si="17"/>
        <v>0</v>
      </c>
      <c r="AJ28" s="112"/>
      <c r="AL28" s="111" t="s">
        <v>12</v>
      </c>
      <c r="AM28" s="112">
        <v>29</v>
      </c>
      <c r="AN28" s="111" t="s">
        <v>42</v>
      </c>
      <c r="AO28" s="112">
        <v>15</v>
      </c>
      <c r="AP28" s="112">
        <v>10517000</v>
      </c>
      <c r="AQ28" s="112">
        <v>9770000</v>
      </c>
      <c r="AR28" s="112">
        <v>747000</v>
      </c>
      <c r="AS28" s="112">
        <v>70</v>
      </c>
      <c r="AT28" s="112">
        <v>422147</v>
      </c>
      <c r="AU28" s="112">
        <v>0.43</v>
      </c>
      <c r="AV28" s="112">
        <v>77</v>
      </c>
      <c r="AW28" s="112">
        <v>325053</v>
      </c>
      <c r="AY28" s="111" t="s">
        <v>12</v>
      </c>
      <c r="AZ28" s="112">
        <v>35</v>
      </c>
      <c r="BA28" s="111" t="s">
        <v>43</v>
      </c>
      <c r="BB28" s="112">
        <v>26</v>
      </c>
      <c r="BC28" s="112">
        <v>7364000</v>
      </c>
      <c r="BD28" s="112">
        <v>769000</v>
      </c>
      <c r="BE28" s="112">
        <v>376009</v>
      </c>
    </row>
    <row r="29" spans="1:57">
      <c r="A29" s="109" t="s">
        <v>177</v>
      </c>
      <c r="B29" s="112">
        <v>2.151678</v>
      </c>
      <c r="C29" s="41">
        <f t="shared" si="10"/>
        <v>3.2908016470588235E-3</v>
      </c>
      <c r="D29" s="16">
        <f t="shared" si="4"/>
        <v>0.44754902400000002</v>
      </c>
      <c r="E29" s="76">
        <f t="shared" si="4"/>
        <v>0.33566176800000003</v>
      </c>
      <c r="F29" s="76">
        <f t="shared" si="4"/>
        <v>0.22377451200000001</v>
      </c>
      <c r="G29" s="32"/>
      <c r="H29" s="42">
        <f t="shared" si="11"/>
        <v>35.142154751050327</v>
      </c>
      <c r="I29" s="42">
        <f t="shared" si="12"/>
        <v>26.075148344454533</v>
      </c>
      <c r="J29" s="42">
        <f t="shared" si="13"/>
        <v>17.195776485883414</v>
      </c>
      <c r="K29" s="32"/>
      <c r="L29" s="38">
        <f t="shared" si="14"/>
        <v>609.46804703714906</v>
      </c>
      <c r="M29" s="38">
        <f t="shared" si="15"/>
        <v>452.21955939465192</v>
      </c>
      <c r="N29" s="38">
        <f t="shared" si="16"/>
        <v>298.22520520957693</v>
      </c>
      <c r="O29" s="32"/>
      <c r="P29" s="76">
        <f t="shared" si="9"/>
        <v>0.16948846423895447</v>
      </c>
      <c r="Q29" s="76">
        <f t="shared" si="9"/>
        <v>0.19556361258340899</v>
      </c>
      <c r="R29" s="19">
        <v>36</v>
      </c>
      <c r="S29" s="19" t="s">
        <v>44</v>
      </c>
      <c r="T29" s="19">
        <v>2</v>
      </c>
      <c r="U29" s="37">
        <f>'Weekly Avg'!AQ41</f>
        <v>7.9412752000000003E-2</v>
      </c>
      <c r="V29" s="33">
        <f>'Weekly Avg'!AP41</f>
        <v>7.8645208399999973</v>
      </c>
      <c r="W29" s="37">
        <f t="shared" si="17"/>
        <v>7.7851080879999977</v>
      </c>
      <c r="X29" s="37">
        <f t="shared" si="17"/>
        <v>6.9909805679999977</v>
      </c>
      <c r="Y29" s="37">
        <f t="shared" si="17"/>
        <v>6.1968530479999977</v>
      </c>
      <c r="Z29" s="37">
        <f t="shared" si="17"/>
        <v>5.4027255279999977</v>
      </c>
      <c r="AA29" s="37">
        <f t="shared" si="17"/>
        <v>4.6085980079999977</v>
      </c>
      <c r="AB29" s="37">
        <f t="shared" si="17"/>
        <v>3.8144704879999969</v>
      </c>
      <c r="AC29" s="37">
        <f t="shared" si="17"/>
        <v>3.0203429679999969</v>
      </c>
      <c r="AD29" s="37">
        <f t="shared" si="17"/>
        <v>2.2262154479999969</v>
      </c>
      <c r="AE29" s="37">
        <f t="shared" si="17"/>
        <v>1.432087927999997</v>
      </c>
      <c r="AF29" s="37">
        <f t="shared" si="17"/>
        <v>0.63796040799999698</v>
      </c>
      <c r="AG29" s="37">
        <f t="shared" si="17"/>
        <v>0</v>
      </c>
      <c r="AH29" s="37">
        <f t="shared" si="17"/>
        <v>0</v>
      </c>
      <c r="AI29" s="37">
        <f t="shared" si="17"/>
        <v>0</v>
      </c>
      <c r="AJ29" s="112"/>
      <c r="AL29" s="111" t="s">
        <v>12</v>
      </c>
      <c r="AM29" s="112">
        <v>29</v>
      </c>
      <c r="AN29" s="111" t="s">
        <v>42</v>
      </c>
      <c r="AO29" s="112">
        <v>15</v>
      </c>
      <c r="AP29" s="112">
        <v>10517000</v>
      </c>
      <c r="AQ29" s="112">
        <v>9770000</v>
      </c>
      <c r="AR29" s="112">
        <v>747000</v>
      </c>
      <c r="AS29" s="112">
        <v>71</v>
      </c>
      <c r="AT29" s="112">
        <v>324853</v>
      </c>
      <c r="AU29" s="112">
        <v>0.34799999999999998</v>
      </c>
      <c r="AV29" s="112">
        <v>79</v>
      </c>
      <c r="AW29" s="112">
        <v>256634</v>
      </c>
      <c r="AY29" s="111" t="s">
        <v>12</v>
      </c>
      <c r="AZ29" s="112">
        <v>36</v>
      </c>
      <c r="BA29" s="111" t="s">
        <v>44</v>
      </c>
      <c r="BB29" s="112">
        <v>2</v>
      </c>
      <c r="BC29" s="112">
        <v>6990000</v>
      </c>
      <c r="BD29" s="112">
        <v>795000</v>
      </c>
      <c r="BE29" s="112">
        <v>337309</v>
      </c>
    </row>
    <row r="30" spans="1:57">
      <c r="A30" s="109" t="s">
        <v>178</v>
      </c>
      <c r="B30" s="112">
        <v>4.4967730000000001</v>
      </c>
      <c r="C30" s="41">
        <f t="shared" si="10"/>
        <v>6.8774175294117647E-3</v>
      </c>
      <c r="D30" s="16">
        <f t="shared" si="4"/>
        <v>0.93532878399999997</v>
      </c>
      <c r="E30" s="76">
        <f t="shared" si="4"/>
        <v>0.70149658799999992</v>
      </c>
      <c r="F30" s="76">
        <f t="shared" si="4"/>
        <v>0.46766439199999998</v>
      </c>
      <c r="G30" s="32"/>
      <c r="H30" s="42">
        <f t="shared" si="11"/>
        <v>76.962389476403928</v>
      </c>
      <c r="I30" s="42">
        <f t="shared" si="12"/>
        <v>56.438607080473275</v>
      </c>
      <c r="J30" s="42">
        <f t="shared" si="13"/>
        <v>36.792446875512724</v>
      </c>
      <c r="K30" s="32"/>
      <c r="L30" s="38">
        <f t="shared" si="14"/>
        <v>1334.753589863308</v>
      </c>
      <c r="M30" s="38">
        <f t="shared" si="15"/>
        <v>978.81100002284256</v>
      </c>
      <c r="N30" s="38">
        <f t="shared" si="16"/>
        <v>638.0889533322254</v>
      </c>
      <c r="O30" s="32"/>
      <c r="P30" s="76">
        <f t="shared" si="9"/>
        <v>0.36685094602307627</v>
      </c>
      <c r="Q30" s="76">
        <f t="shared" si="9"/>
        <v>0.42328955310354954</v>
      </c>
      <c r="R30" s="19">
        <v>37</v>
      </c>
      <c r="S30" s="19"/>
      <c r="T30" s="19">
        <v>9</v>
      </c>
      <c r="U30" s="37">
        <f>'Weekly Avg'!AQ42</f>
        <v>8.1650776500000008E-2</v>
      </c>
      <c r="V30" s="33">
        <f>'Weekly Avg'!AP42</f>
        <v>7.5400165599999998</v>
      </c>
      <c r="W30" s="37">
        <f t="shared" si="17"/>
        <v>7.4583657834999997</v>
      </c>
      <c r="X30" s="37">
        <f t="shared" si="17"/>
        <v>6.6418580184999998</v>
      </c>
      <c r="Y30" s="37">
        <f t="shared" si="17"/>
        <v>5.8253502534999999</v>
      </c>
      <c r="Z30" s="37">
        <f t="shared" si="17"/>
        <v>5.0088424884999991</v>
      </c>
      <c r="AA30" s="37">
        <f t="shared" si="17"/>
        <v>4.1923347234999992</v>
      </c>
      <c r="AB30" s="37">
        <f t="shared" si="17"/>
        <v>3.3758269584999994</v>
      </c>
      <c r="AC30" s="37">
        <f t="shared" si="17"/>
        <v>2.5593191934999995</v>
      </c>
      <c r="AD30" s="37">
        <f t="shared" si="17"/>
        <v>1.7428114284999996</v>
      </c>
      <c r="AE30" s="37">
        <f t="shared" si="17"/>
        <v>0.92630366349999882</v>
      </c>
      <c r="AF30" s="37">
        <f t="shared" si="17"/>
        <v>0.10979589849999893</v>
      </c>
      <c r="AG30" s="37">
        <f t="shared" si="17"/>
        <v>0</v>
      </c>
      <c r="AH30" s="37">
        <f t="shared" si="17"/>
        <v>0</v>
      </c>
      <c r="AI30" s="37">
        <f t="shared" si="17"/>
        <v>0</v>
      </c>
      <c r="AJ30" s="112"/>
      <c r="AL30" s="111" t="s">
        <v>12</v>
      </c>
      <c r="AM30" s="112">
        <v>30</v>
      </c>
      <c r="AN30" s="111" t="s">
        <v>42</v>
      </c>
      <c r="AO30" s="112">
        <v>23</v>
      </c>
      <c r="AP30" s="112">
        <v>10100000</v>
      </c>
      <c r="AQ30" s="112">
        <v>9379000</v>
      </c>
      <c r="AR30" s="112">
        <v>721000</v>
      </c>
      <c r="AS30" s="112">
        <v>70</v>
      </c>
      <c r="AT30" s="112">
        <v>5147</v>
      </c>
      <c r="AU30" s="112">
        <v>5.0000000000000001E-3</v>
      </c>
      <c r="AV30" s="112">
        <v>74</v>
      </c>
      <c r="AW30" s="112">
        <v>3809</v>
      </c>
      <c r="AY30" s="111" t="s">
        <v>12</v>
      </c>
      <c r="AZ30" s="112">
        <v>37</v>
      </c>
      <c r="BA30" s="111" t="s">
        <v>44</v>
      </c>
      <c r="BB30" s="112">
        <v>9</v>
      </c>
      <c r="BC30" s="112">
        <v>6641000</v>
      </c>
      <c r="BD30" s="112">
        <v>817000</v>
      </c>
      <c r="BE30" s="112">
        <v>294081</v>
      </c>
    </row>
    <row r="31" spans="1:57">
      <c r="E31" s="125"/>
      <c r="I31" s="126"/>
      <c r="M31" s="81"/>
      <c r="P31" s="76"/>
      <c r="Q31" s="76"/>
      <c r="R31" s="19">
        <v>38</v>
      </c>
      <c r="S31" s="19"/>
      <c r="T31" s="19">
        <v>16</v>
      </c>
      <c r="U31" s="37">
        <f>'Weekly Avg'!AQ43</f>
        <v>8.3359200000000022E-2</v>
      </c>
      <c r="V31" s="33">
        <f>'Weekly Avg'!AP43</f>
        <v>7.2397055199999976</v>
      </c>
      <c r="W31" s="37">
        <f t="shared" si="17"/>
        <v>7.1563463199999973</v>
      </c>
      <c r="X31" s="37">
        <f t="shared" si="17"/>
        <v>6.3227543199999978</v>
      </c>
      <c r="Y31" s="37">
        <f t="shared" si="17"/>
        <v>5.4891623199999966</v>
      </c>
      <c r="Z31" s="37">
        <f t="shared" si="17"/>
        <v>4.6555703199999972</v>
      </c>
      <c r="AA31" s="37">
        <f t="shared" si="17"/>
        <v>3.8219783199999968</v>
      </c>
      <c r="AB31" s="37">
        <f t="shared" si="17"/>
        <v>2.9883863199999965</v>
      </c>
      <c r="AC31" s="37">
        <f t="shared" si="17"/>
        <v>2.1547943199999962</v>
      </c>
      <c r="AD31" s="37">
        <f t="shared" si="17"/>
        <v>1.3212023199999958</v>
      </c>
      <c r="AE31" s="37">
        <f t="shared" si="17"/>
        <v>0.48761031999999549</v>
      </c>
      <c r="AF31" s="37">
        <f t="shared" si="17"/>
        <v>0</v>
      </c>
      <c r="AG31" s="37">
        <f t="shared" si="17"/>
        <v>0</v>
      </c>
      <c r="AH31" s="37">
        <f t="shared" si="17"/>
        <v>0</v>
      </c>
      <c r="AI31" s="37">
        <f t="shared" si="17"/>
        <v>0</v>
      </c>
      <c r="AJ31" s="112"/>
      <c r="AL31" s="111" t="s">
        <v>12</v>
      </c>
      <c r="AM31" s="112">
        <v>30</v>
      </c>
      <c r="AN31" s="111" t="s">
        <v>42</v>
      </c>
      <c r="AO31" s="112">
        <v>23</v>
      </c>
      <c r="AP31" s="112">
        <v>10100000</v>
      </c>
      <c r="AQ31" s="112">
        <v>9379000</v>
      </c>
      <c r="AR31" s="112">
        <v>721000</v>
      </c>
      <c r="AS31" s="112">
        <v>71</v>
      </c>
      <c r="AT31" s="112">
        <v>715853</v>
      </c>
      <c r="AU31" s="112">
        <v>0.76800000000000002</v>
      </c>
      <c r="AV31" s="112">
        <v>75</v>
      </c>
      <c r="AW31" s="112">
        <v>536890</v>
      </c>
      <c r="AY31" s="111" t="s">
        <v>12</v>
      </c>
      <c r="AZ31" s="112">
        <v>38</v>
      </c>
      <c r="BA31" s="111" t="s">
        <v>44</v>
      </c>
      <c r="BB31" s="112">
        <v>16</v>
      </c>
      <c r="BC31" s="112">
        <v>6322000</v>
      </c>
      <c r="BD31" s="112">
        <v>834000</v>
      </c>
      <c r="BE31" s="112">
        <v>238492</v>
      </c>
    </row>
    <row r="32" spans="1:57">
      <c r="E32" s="33"/>
      <c r="I32" s="33"/>
      <c r="M32" s="33"/>
      <c r="P32" s="125"/>
      <c r="Q32" s="33"/>
      <c r="R32" s="19">
        <v>39</v>
      </c>
      <c r="S32" s="19"/>
      <c r="T32" s="19">
        <v>23</v>
      </c>
      <c r="U32" s="37">
        <f>'Weekly Avg'!AQ44</f>
        <v>8.5000000000000006E-2</v>
      </c>
      <c r="V32" s="33">
        <f>'Weekly Avg'!AP44</f>
        <v>6.9662149999999983</v>
      </c>
      <c r="W32" s="37">
        <f t="shared" si="17"/>
        <v>6.8812149999999983</v>
      </c>
      <c r="X32" s="37">
        <f t="shared" si="17"/>
        <v>6.0312149999999978</v>
      </c>
      <c r="Y32" s="37">
        <f t="shared" si="17"/>
        <v>5.1812149999999981</v>
      </c>
      <c r="Z32" s="37">
        <f t="shared" si="17"/>
        <v>4.3312149999999985</v>
      </c>
      <c r="AA32" s="37">
        <f t="shared" si="17"/>
        <v>3.4812149999999979</v>
      </c>
      <c r="AB32" s="37">
        <f t="shared" si="17"/>
        <v>2.6312149999999983</v>
      </c>
      <c r="AC32" s="37">
        <f t="shared" si="17"/>
        <v>1.7812149999999978</v>
      </c>
      <c r="AD32" s="37">
        <f t="shared" si="17"/>
        <v>0.93121499999999813</v>
      </c>
      <c r="AE32" s="37">
        <f t="shared" si="17"/>
        <v>8.1214999999997595E-2</v>
      </c>
      <c r="AF32" s="37">
        <f t="shared" si="17"/>
        <v>0</v>
      </c>
      <c r="AG32" s="37">
        <f t="shared" si="17"/>
        <v>0</v>
      </c>
      <c r="AH32" s="37">
        <f t="shared" si="17"/>
        <v>0</v>
      </c>
      <c r="AI32" s="37">
        <f t="shared" si="17"/>
        <v>0</v>
      </c>
      <c r="AJ32" s="112"/>
      <c r="AL32" s="111" t="s">
        <v>12</v>
      </c>
      <c r="AM32" s="112">
        <v>31</v>
      </c>
      <c r="AN32" s="111" t="s">
        <v>42</v>
      </c>
      <c r="AO32" s="112">
        <v>29</v>
      </c>
      <c r="AP32" s="112">
        <v>9686000</v>
      </c>
      <c r="AQ32" s="112">
        <v>8976000</v>
      </c>
      <c r="AR32" s="112">
        <v>710000</v>
      </c>
      <c r="AS32" s="112">
        <v>71</v>
      </c>
      <c r="AT32" s="112">
        <v>523596</v>
      </c>
      <c r="AU32" s="112">
        <v>0.56200000000000006</v>
      </c>
      <c r="AV32" s="112">
        <v>70</v>
      </c>
      <c r="AW32" s="112">
        <v>366517</v>
      </c>
      <c r="AY32" s="111" t="s">
        <v>12</v>
      </c>
      <c r="AZ32" s="112">
        <v>39</v>
      </c>
      <c r="BA32" s="111" t="s">
        <v>44</v>
      </c>
      <c r="BB32" s="112">
        <v>23</v>
      </c>
      <c r="BC32" s="112">
        <v>6031000</v>
      </c>
      <c r="BD32" s="112">
        <v>850000</v>
      </c>
      <c r="BE32" s="112">
        <v>189222</v>
      </c>
    </row>
    <row r="33" spans="1:57">
      <c r="A33" s="121" t="s">
        <v>64</v>
      </c>
      <c r="B33" s="122"/>
      <c r="C33" s="123"/>
      <c r="D33" s="33" t="str">
        <f>"278 * POWER(2.718,(ERF+1.99)/5.35) - 403"</f>
        <v>278 * POWER(2.718,(ERF+1.99)/5.35) - 403</v>
      </c>
      <c r="E33" s="32"/>
      <c r="F33" s="32"/>
      <c r="G33" s="32"/>
      <c r="H33" s="32"/>
      <c r="I33" s="32"/>
      <c r="J33" s="32"/>
      <c r="M33" s="127"/>
      <c r="R33" s="19">
        <v>40</v>
      </c>
      <c r="S33" s="19"/>
      <c r="T33" s="19">
        <v>30</v>
      </c>
      <c r="U33" s="37">
        <f>'Weekly Avg'!AQ45</f>
        <v>8.6999999999999994E-2</v>
      </c>
      <c r="V33" s="33">
        <f>'Weekly Avg'!AP45</f>
        <v>6.7221722799999988</v>
      </c>
      <c r="W33" s="37">
        <f t="shared" si="17"/>
        <v>6.635172279999999</v>
      </c>
      <c r="X33" s="37">
        <f t="shared" si="17"/>
        <v>5.7651722799999989</v>
      </c>
      <c r="Y33" s="37">
        <f t="shared" si="17"/>
        <v>4.8951722799999988</v>
      </c>
      <c r="Z33" s="37">
        <f t="shared" si="17"/>
        <v>4.0251722799999996</v>
      </c>
      <c r="AA33" s="37">
        <f t="shared" si="17"/>
        <v>3.1551722799999991</v>
      </c>
      <c r="AB33" s="37">
        <f t="shared" si="17"/>
        <v>2.2851722799999994</v>
      </c>
      <c r="AC33" s="37">
        <f t="shared" si="17"/>
        <v>1.4151722799999993</v>
      </c>
      <c r="AD33" s="37">
        <f t="shared" si="17"/>
        <v>0.54517227999999918</v>
      </c>
      <c r="AE33" s="37">
        <f t="shared" si="17"/>
        <v>0</v>
      </c>
      <c r="AF33" s="37">
        <f t="shared" si="17"/>
        <v>0</v>
      </c>
      <c r="AG33" s="37">
        <f t="shared" si="17"/>
        <v>0</v>
      </c>
      <c r="AH33" s="37">
        <f t="shared" si="17"/>
        <v>0</v>
      </c>
      <c r="AI33" s="37">
        <f t="shared" si="17"/>
        <v>0</v>
      </c>
      <c r="AL33" s="111" t="s">
        <v>12</v>
      </c>
      <c r="AM33" s="112">
        <v>31</v>
      </c>
      <c r="AN33" s="111" t="s">
        <v>42</v>
      </c>
      <c r="AO33" s="112">
        <v>29</v>
      </c>
      <c r="AP33" s="112">
        <v>9686000</v>
      </c>
      <c r="AQ33" s="112">
        <v>8976000</v>
      </c>
      <c r="AR33" s="112">
        <v>710000</v>
      </c>
      <c r="AS33" s="112">
        <v>72</v>
      </c>
      <c r="AT33" s="112">
        <v>186404</v>
      </c>
      <c r="AU33" s="112">
        <v>0.21099999999999999</v>
      </c>
      <c r="AV33" s="112">
        <v>71</v>
      </c>
      <c r="AW33" s="112">
        <v>132347</v>
      </c>
      <c r="AY33" s="111" t="s">
        <v>22</v>
      </c>
      <c r="AZ33" s="112">
        <v>10</v>
      </c>
      <c r="BA33" s="111" t="s">
        <v>38</v>
      </c>
      <c r="BB33" s="112">
        <v>4</v>
      </c>
      <c r="BC33" s="112">
        <v>15345000</v>
      </c>
      <c r="BD33" s="112">
        <v>801000</v>
      </c>
      <c r="BE33" s="112">
        <v>423196</v>
      </c>
    </row>
    <row r="34" spans="1:57">
      <c r="A34" s="32" t="s">
        <v>110</v>
      </c>
      <c r="B34" s="32" t="s">
        <v>109</v>
      </c>
      <c r="R34" s="19">
        <v>41</v>
      </c>
      <c r="S34" s="19" t="s">
        <v>45</v>
      </c>
      <c r="T34" s="19">
        <v>7</v>
      </c>
      <c r="U34" s="37">
        <f>'Weekly Avg'!AQ46</f>
        <v>8.5999999999999993E-2</v>
      </c>
      <c r="V34" s="33">
        <f>'Weekly Avg'!AP46</f>
        <v>6.5102046399999978</v>
      </c>
      <c r="W34" s="37">
        <f t="shared" si="17"/>
        <v>6.4242046399999975</v>
      </c>
      <c r="X34" s="37">
        <f t="shared" si="17"/>
        <v>5.564204639999998</v>
      </c>
      <c r="Y34" s="37">
        <f t="shared" si="17"/>
        <v>4.7042046399999977</v>
      </c>
      <c r="Z34" s="37">
        <f t="shared" si="17"/>
        <v>3.8442046399999978</v>
      </c>
      <c r="AA34" s="37">
        <f t="shared" si="17"/>
        <v>2.984204639999998</v>
      </c>
      <c r="AB34" s="37">
        <f t="shared" si="17"/>
        <v>2.1242046399999985</v>
      </c>
      <c r="AC34" s="37">
        <f t="shared" si="17"/>
        <v>1.2642046399999982</v>
      </c>
      <c r="AD34" s="37">
        <f t="shared" si="17"/>
        <v>0.40420463999999789</v>
      </c>
      <c r="AE34" s="37">
        <f t="shared" si="17"/>
        <v>0</v>
      </c>
      <c r="AF34" s="37">
        <f t="shared" si="17"/>
        <v>0</v>
      </c>
      <c r="AG34" s="37">
        <f t="shared" si="17"/>
        <v>0</v>
      </c>
      <c r="AH34" s="37">
        <f t="shared" si="17"/>
        <v>0</v>
      </c>
      <c r="AI34" s="37">
        <f t="shared" si="17"/>
        <v>0</v>
      </c>
      <c r="AL34" s="111" t="s">
        <v>12</v>
      </c>
      <c r="AM34" s="112">
        <v>32</v>
      </c>
      <c r="AN34" s="111" t="s">
        <v>43</v>
      </c>
      <c r="AO34" s="112">
        <v>5</v>
      </c>
      <c r="AP34" s="112">
        <v>9280000</v>
      </c>
      <c r="AQ34" s="112">
        <v>8567000</v>
      </c>
      <c r="AR34" s="112">
        <v>713000</v>
      </c>
      <c r="AS34" s="112">
        <v>71</v>
      </c>
      <c r="AT34" s="112">
        <v>117596</v>
      </c>
      <c r="AU34" s="112">
        <v>0.126</v>
      </c>
      <c r="AV34" s="112">
        <v>66</v>
      </c>
      <c r="AW34" s="112">
        <v>77613</v>
      </c>
      <c r="AY34" s="111" t="s">
        <v>22</v>
      </c>
      <c r="AZ34" s="112">
        <v>11</v>
      </c>
      <c r="BA34" s="111" t="s">
        <v>38</v>
      </c>
      <c r="BB34" s="112">
        <v>11</v>
      </c>
      <c r="BC34" s="112">
        <v>15327000</v>
      </c>
      <c r="BD34" s="112">
        <v>788000</v>
      </c>
      <c r="BE34" s="112">
        <v>449160</v>
      </c>
    </row>
    <row r="35" spans="1:57">
      <c r="A35" s="114"/>
      <c r="B35" s="114"/>
      <c r="C35" s="59"/>
      <c r="D35" s="59"/>
      <c r="E35" s="59"/>
      <c r="F35" s="59"/>
      <c r="G35" s="59"/>
      <c r="H35" s="59"/>
      <c r="I35" s="59"/>
      <c r="R35" s="19">
        <v>42</v>
      </c>
      <c r="S35" s="19"/>
      <c r="T35" s="19">
        <v>14</v>
      </c>
      <c r="U35" s="37">
        <f>'Weekly Avg'!AQ47</f>
        <v>8.2000000000000003E-2</v>
      </c>
      <c r="V35" s="33">
        <f>'Weekly Avg'!AP47</f>
        <v>6.3329393599999975</v>
      </c>
      <c r="W35" s="37">
        <f t="shared" si="17"/>
        <v>6.2509393599999976</v>
      </c>
      <c r="X35" s="37">
        <f t="shared" si="17"/>
        <v>5.4309393599999973</v>
      </c>
      <c r="Y35" s="37">
        <f t="shared" si="17"/>
        <v>4.6109393599999979</v>
      </c>
      <c r="Z35" s="37">
        <f t="shared" si="17"/>
        <v>3.7909393599999972</v>
      </c>
      <c r="AA35" s="37">
        <f t="shared" si="17"/>
        <v>2.9709393599999974</v>
      </c>
      <c r="AB35" s="37">
        <f t="shared" si="17"/>
        <v>2.1509393599999971</v>
      </c>
      <c r="AC35" s="37">
        <f t="shared" si="17"/>
        <v>1.3309393599999977</v>
      </c>
      <c r="AD35" s="37">
        <f t="shared" si="17"/>
        <v>0.5109393599999974</v>
      </c>
      <c r="AE35" s="37">
        <f t="shared" si="17"/>
        <v>0</v>
      </c>
      <c r="AF35" s="37">
        <f t="shared" si="17"/>
        <v>0</v>
      </c>
      <c r="AG35" s="37">
        <f t="shared" si="17"/>
        <v>0</v>
      </c>
      <c r="AH35" s="37">
        <f t="shared" si="17"/>
        <v>0</v>
      </c>
      <c r="AI35" s="37">
        <f t="shared" si="17"/>
        <v>0</v>
      </c>
      <c r="AL35" s="111" t="s">
        <v>12</v>
      </c>
      <c r="AM35" s="112">
        <v>32</v>
      </c>
      <c r="AN35" s="111" t="s">
        <v>43</v>
      </c>
      <c r="AO35" s="112">
        <v>5</v>
      </c>
      <c r="AP35" s="112">
        <v>9280000</v>
      </c>
      <c r="AQ35" s="112">
        <v>8567000</v>
      </c>
      <c r="AR35" s="112">
        <v>713000</v>
      </c>
      <c r="AS35" s="112">
        <v>72</v>
      </c>
      <c r="AT35" s="112">
        <v>595404</v>
      </c>
      <c r="AU35" s="112">
        <v>0.67400000000000004</v>
      </c>
      <c r="AV35" s="112">
        <v>66</v>
      </c>
      <c r="AW35" s="112">
        <v>392967</v>
      </c>
      <c r="AY35" s="111" t="s">
        <v>22</v>
      </c>
      <c r="AZ35" s="112">
        <v>12</v>
      </c>
      <c r="BA35" s="111" t="s">
        <v>38</v>
      </c>
      <c r="BB35" s="112">
        <v>18</v>
      </c>
      <c r="BC35" s="112">
        <v>15273000</v>
      </c>
      <c r="BD35" s="112">
        <v>768000</v>
      </c>
      <c r="BE35" s="112">
        <v>468480</v>
      </c>
    </row>
    <row r="36" spans="1:57">
      <c r="A36" s="147" t="s">
        <v>194</v>
      </c>
      <c r="B36" s="148"/>
      <c r="C36" s="149"/>
      <c r="D36" s="117"/>
      <c r="E36" s="33">
        <f>E29</f>
        <v>0.33566176800000003</v>
      </c>
      <c r="I36" s="49">
        <f>I29</f>
        <v>26.075148344454533</v>
      </c>
      <c r="J36" s="32"/>
      <c r="K36" s="32"/>
      <c r="L36" s="32"/>
      <c r="M36" s="73">
        <f>M29</f>
        <v>452.21955939465192</v>
      </c>
      <c r="N36" s="33"/>
      <c r="Q36" s="33">
        <f>Q29</f>
        <v>0.19556361258340899</v>
      </c>
      <c r="R36" s="19">
        <v>43</v>
      </c>
      <c r="S36" s="19"/>
      <c r="T36" s="19">
        <v>21</v>
      </c>
      <c r="U36" s="37">
        <f>'Weekly Avg'!AQ48</f>
        <v>7.3183987500000061E-2</v>
      </c>
      <c r="V36" s="33">
        <f>'Weekly Avg'!AP48</f>
        <v>6.1930037200000019</v>
      </c>
      <c r="W36" s="37">
        <f t="shared" si="17"/>
        <v>6.1198197325000017</v>
      </c>
      <c r="X36" s="37">
        <f t="shared" si="17"/>
        <v>5.3879798575000013</v>
      </c>
      <c r="Y36" s="37">
        <f t="shared" si="17"/>
        <v>4.6561399825000009</v>
      </c>
      <c r="Z36" s="37">
        <f t="shared" si="17"/>
        <v>3.9243001075000001</v>
      </c>
      <c r="AA36" s="37">
        <f t="shared" si="17"/>
        <v>3.1924602324999993</v>
      </c>
      <c r="AB36" s="37">
        <f t="shared" si="17"/>
        <v>2.460620357499999</v>
      </c>
      <c r="AC36" s="37">
        <f t="shared" si="17"/>
        <v>1.7287804824999977</v>
      </c>
      <c r="AD36" s="37">
        <f t="shared" si="17"/>
        <v>0.99694060749999736</v>
      </c>
      <c r="AE36" s="37">
        <f t="shared" si="17"/>
        <v>0.26510073249999699</v>
      </c>
      <c r="AF36" s="37">
        <f t="shared" si="17"/>
        <v>0</v>
      </c>
      <c r="AG36" s="37">
        <f t="shared" si="17"/>
        <v>0</v>
      </c>
      <c r="AH36" s="37">
        <f t="shared" si="17"/>
        <v>0</v>
      </c>
      <c r="AI36" s="37">
        <f t="shared" si="17"/>
        <v>0</v>
      </c>
      <c r="AL36" s="111" t="s">
        <v>12</v>
      </c>
      <c r="AM36" s="112">
        <v>33</v>
      </c>
      <c r="AN36" s="111" t="s">
        <v>43</v>
      </c>
      <c r="AO36" s="112">
        <v>12</v>
      </c>
      <c r="AP36" s="112">
        <v>8884000</v>
      </c>
      <c r="AQ36" s="112">
        <v>8158000</v>
      </c>
      <c r="AR36" s="112">
        <v>726000</v>
      </c>
      <c r="AS36" s="112">
        <v>72</v>
      </c>
      <c r="AT36" s="112">
        <v>605267</v>
      </c>
      <c r="AU36" s="112">
        <v>0.68500000000000005</v>
      </c>
      <c r="AV36" s="112">
        <v>61</v>
      </c>
      <c r="AW36" s="112">
        <v>369213</v>
      </c>
      <c r="AY36" s="111" t="s">
        <v>22</v>
      </c>
      <c r="AZ36" s="112">
        <v>13</v>
      </c>
      <c r="BA36" s="111" t="s">
        <v>38</v>
      </c>
      <c r="BB36" s="112">
        <v>25</v>
      </c>
      <c r="BC36" s="112">
        <v>15182000</v>
      </c>
      <c r="BD36" s="112">
        <v>743000</v>
      </c>
      <c r="BE36" s="112">
        <v>482950</v>
      </c>
    </row>
    <row r="37" spans="1:57">
      <c r="A37" s="115"/>
      <c r="B37" s="116"/>
      <c r="C37" s="59"/>
      <c r="D37" s="117"/>
      <c r="E37" s="117">
        <f>E29-E20</f>
        <v>0.25006160400000005</v>
      </c>
      <c r="F37" s="59"/>
      <c r="G37" s="44"/>
      <c r="H37" s="44"/>
      <c r="I37" s="44">
        <f>I29-I20</f>
        <v>19.591720152806658</v>
      </c>
      <c r="J37" s="73"/>
      <c r="K37" s="73"/>
      <c r="M37" s="146">
        <f>M29-M20</f>
        <v>339.77789649544894</v>
      </c>
      <c r="N37" s="33"/>
      <c r="Q37" s="117">
        <f>Q29-Q20</f>
        <v>0.14693790114604993</v>
      </c>
      <c r="R37" s="19">
        <v>44</v>
      </c>
      <c r="S37" s="19"/>
      <c r="T37" s="19">
        <v>28</v>
      </c>
      <c r="U37" s="37">
        <f>'Weekly Avg'!AQ49</f>
        <v>6.5250816000000031E-2</v>
      </c>
      <c r="V37" s="33">
        <f>'Weekly Avg'!AP49</f>
        <v>6.0930249999999972</v>
      </c>
      <c r="W37" s="37">
        <f t="shared" si="17"/>
        <v>6.0277741839999974</v>
      </c>
      <c r="X37" s="37">
        <f t="shared" si="17"/>
        <v>5.3752660239999965</v>
      </c>
      <c r="Y37" s="37">
        <f t="shared" si="17"/>
        <v>4.7227578639999965</v>
      </c>
      <c r="Z37" s="37">
        <f t="shared" si="17"/>
        <v>4.0702497039999965</v>
      </c>
      <c r="AA37" s="37">
        <f t="shared" si="17"/>
        <v>3.4177415439999961</v>
      </c>
      <c r="AB37" s="37">
        <f t="shared" si="17"/>
        <v>2.7652333839999956</v>
      </c>
      <c r="AC37" s="37">
        <f t="shared" si="17"/>
        <v>2.1127252239999952</v>
      </c>
      <c r="AD37" s="37">
        <f t="shared" si="17"/>
        <v>1.4602170639999947</v>
      </c>
      <c r="AE37" s="37">
        <f t="shared" si="17"/>
        <v>0.80770890399999473</v>
      </c>
      <c r="AF37" s="37">
        <f t="shared" si="17"/>
        <v>0.15520074399999473</v>
      </c>
      <c r="AG37" s="37">
        <f t="shared" si="17"/>
        <v>0</v>
      </c>
      <c r="AH37" s="37">
        <f t="shared" si="17"/>
        <v>0</v>
      </c>
      <c r="AI37" s="37">
        <f t="shared" si="17"/>
        <v>0</v>
      </c>
      <c r="AL37" s="111" t="s">
        <v>12</v>
      </c>
      <c r="AM37" s="112">
        <v>33</v>
      </c>
      <c r="AN37" s="111" t="s">
        <v>43</v>
      </c>
      <c r="AO37" s="112">
        <v>12</v>
      </c>
      <c r="AP37" s="112">
        <v>8884000</v>
      </c>
      <c r="AQ37" s="112">
        <v>8158000</v>
      </c>
      <c r="AR37" s="112">
        <v>726000</v>
      </c>
      <c r="AS37" s="112">
        <v>73</v>
      </c>
      <c r="AT37" s="112">
        <v>120733</v>
      </c>
      <c r="AU37" s="112">
        <v>0.14499999999999999</v>
      </c>
      <c r="AV37" s="112">
        <v>61</v>
      </c>
      <c r="AW37" s="112">
        <v>73647</v>
      </c>
      <c r="AY37" s="111" t="s">
        <v>22</v>
      </c>
      <c r="AZ37" s="112">
        <v>14</v>
      </c>
      <c r="BA37" s="111" t="s">
        <v>39</v>
      </c>
      <c r="BB37" s="112">
        <v>1</v>
      </c>
      <c r="BC37" s="112">
        <v>15056000</v>
      </c>
      <c r="BD37" s="112">
        <v>715000</v>
      </c>
      <c r="BE37" s="112">
        <v>310377</v>
      </c>
    </row>
    <row r="38" spans="1:57">
      <c r="A38" s="115"/>
      <c r="B38" s="116"/>
      <c r="C38" s="59"/>
      <c r="D38" s="117"/>
      <c r="E38" s="117">
        <f>E29-((E21+E20)/2)</f>
        <v>0.23584594800000003</v>
      </c>
      <c r="F38" s="59"/>
      <c r="G38" s="44"/>
      <c r="H38" s="44"/>
      <c r="I38" s="44">
        <f>I29-((I21+I20)/2)</f>
        <v>18.500885837918361</v>
      </c>
      <c r="J38" s="73"/>
      <c r="K38" s="73"/>
      <c r="M38" s="146">
        <f>M29-((M21+M20)/2)</f>
        <v>320.85962969462889</v>
      </c>
      <c r="N38" s="33"/>
      <c r="Q38" s="117">
        <f>Q29-((Q21+Q20)/2)</f>
        <v>0.13875664378438768</v>
      </c>
      <c r="U38" s="37"/>
      <c r="V38" s="33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L38" s="111" t="s">
        <v>12</v>
      </c>
      <c r="AM38" s="112">
        <v>34</v>
      </c>
      <c r="AN38" s="111" t="s">
        <v>43</v>
      </c>
      <c r="AO38" s="112">
        <v>19</v>
      </c>
      <c r="AP38" s="112">
        <v>8501000</v>
      </c>
      <c r="AQ38" s="112">
        <v>7755000</v>
      </c>
      <c r="AR38" s="112">
        <v>746000</v>
      </c>
      <c r="AS38" s="112">
        <v>72</v>
      </c>
      <c r="AT38" s="112">
        <v>222267</v>
      </c>
      <c r="AU38" s="112">
        <v>0.252</v>
      </c>
      <c r="AV38" s="112">
        <v>55</v>
      </c>
      <c r="AW38" s="112">
        <v>122247</v>
      </c>
      <c r="AY38" s="111" t="s">
        <v>22</v>
      </c>
      <c r="AZ38" s="112">
        <v>15</v>
      </c>
      <c r="BA38" s="111" t="s">
        <v>39</v>
      </c>
      <c r="BB38" s="112">
        <v>8</v>
      </c>
      <c r="BC38" s="112">
        <v>14893000</v>
      </c>
      <c r="BD38" s="112">
        <v>687000</v>
      </c>
      <c r="BE38" s="112">
        <v>329760</v>
      </c>
    </row>
    <row r="39" spans="1:57">
      <c r="A39" s="115"/>
      <c r="B39" s="116"/>
      <c r="C39" s="59"/>
      <c r="D39" s="117"/>
      <c r="E39" s="117">
        <f>E30</f>
        <v>0.70149658799999992</v>
      </c>
      <c r="F39" s="59"/>
      <c r="G39" s="44"/>
      <c r="H39" s="44"/>
      <c r="I39" s="44">
        <f>I30</f>
        <v>56.438607080473275</v>
      </c>
      <c r="J39" s="73"/>
      <c r="K39" s="73"/>
      <c r="M39" s="146">
        <f>M30</f>
        <v>978.81100002284256</v>
      </c>
      <c r="N39" s="33"/>
      <c r="Q39" s="117">
        <f>Q30</f>
        <v>0.42328955310354954</v>
      </c>
      <c r="U39" s="37"/>
      <c r="V39" s="33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L39" s="111" t="s">
        <v>12</v>
      </c>
      <c r="AM39" s="112">
        <v>34</v>
      </c>
      <c r="AN39" s="111" t="s">
        <v>43</v>
      </c>
      <c r="AO39" s="112">
        <v>19</v>
      </c>
      <c r="AP39" s="112">
        <v>8501000</v>
      </c>
      <c r="AQ39" s="112">
        <v>7755000</v>
      </c>
      <c r="AR39" s="112">
        <v>746000</v>
      </c>
      <c r="AS39" s="112">
        <v>73</v>
      </c>
      <c r="AT39" s="112">
        <v>523733</v>
      </c>
      <c r="AU39" s="112">
        <v>0.628</v>
      </c>
      <c r="AV39" s="112">
        <v>55</v>
      </c>
      <c r="AW39" s="112">
        <v>288053</v>
      </c>
      <c r="AY39" s="111" t="s">
        <v>22</v>
      </c>
      <c r="AZ39" s="112">
        <v>16</v>
      </c>
      <c r="BA39" s="111" t="s">
        <v>39</v>
      </c>
      <c r="BB39" s="112">
        <v>15</v>
      </c>
      <c r="BC39" s="112">
        <v>14695000</v>
      </c>
      <c r="BD39" s="112">
        <v>661000</v>
      </c>
      <c r="BE39" s="112">
        <v>343720</v>
      </c>
    </row>
    <row r="40" spans="1:57">
      <c r="A40" s="115"/>
      <c r="B40" s="116"/>
      <c r="C40" s="59"/>
      <c r="D40" s="117"/>
      <c r="E40" s="117"/>
      <c r="F40" s="59"/>
      <c r="G40" s="44"/>
      <c r="H40" s="44"/>
      <c r="I40" s="59"/>
      <c r="J40" s="73"/>
      <c r="K40" s="73"/>
      <c r="M40" s="33"/>
      <c r="N40" s="33"/>
      <c r="U40" s="37"/>
      <c r="V40" s="33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L40" s="111" t="s">
        <v>12</v>
      </c>
      <c r="AM40" s="112">
        <v>35</v>
      </c>
      <c r="AN40" s="111" t="s">
        <v>43</v>
      </c>
      <c r="AO40" s="112">
        <v>26</v>
      </c>
      <c r="AP40" s="112">
        <v>8133000</v>
      </c>
      <c r="AQ40" s="112">
        <v>7364000</v>
      </c>
      <c r="AR40" s="112">
        <v>769000</v>
      </c>
      <c r="AS40" s="112">
        <v>73</v>
      </c>
      <c r="AT40" s="112">
        <v>688891</v>
      </c>
      <c r="AU40" s="112">
        <v>0.82499999999999996</v>
      </c>
      <c r="AV40" s="112">
        <v>49</v>
      </c>
      <c r="AW40" s="112">
        <v>337557</v>
      </c>
      <c r="AY40" s="111" t="s">
        <v>22</v>
      </c>
      <c r="AZ40" s="112">
        <v>17</v>
      </c>
      <c r="BA40" s="111" t="s">
        <v>39</v>
      </c>
      <c r="BB40" s="112">
        <v>22</v>
      </c>
      <c r="BC40" s="112">
        <v>14461000</v>
      </c>
      <c r="BD40" s="112">
        <v>639000</v>
      </c>
      <c r="BE40" s="112">
        <v>364230</v>
      </c>
    </row>
    <row r="41" spans="1:57">
      <c r="A41" s="115"/>
      <c r="B41" s="116"/>
      <c r="C41" s="59"/>
      <c r="D41" s="117"/>
      <c r="E41" s="117"/>
      <c r="F41" s="59"/>
      <c r="G41" s="44"/>
      <c r="H41" s="44"/>
      <c r="I41" s="59"/>
      <c r="J41" s="73"/>
      <c r="K41" s="73"/>
      <c r="M41" s="33"/>
      <c r="N41" s="33"/>
      <c r="U41" s="37"/>
      <c r="V41" s="33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L41" s="111" t="s">
        <v>12</v>
      </c>
      <c r="AM41" s="112">
        <v>35</v>
      </c>
      <c r="AN41" s="111" t="s">
        <v>43</v>
      </c>
      <c r="AO41" s="112">
        <v>26</v>
      </c>
      <c r="AP41" s="112">
        <v>8133000</v>
      </c>
      <c r="AQ41" s="112">
        <v>7364000</v>
      </c>
      <c r="AR41" s="112">
        <v>769000</v>
      </c>
      <c r="AS41" s="112">
        <v>74</v>
      </c>
      <c r="AT41" s="112">
        <v>80109</v>
      </c>
      <c r="AU41" s="112">
        <v>0.10199999999999999</v>
      </c>
      <c r="AV41" s="112">
        <v>48</v>
      </c>
      <c r="AW41" s="112">
        <v>38452</v>
      </c>
      <c r="AY41" s="111" t="s">
        <v>22</v>
      </c>
      <c r="AZ41" s="112">
        <v>18</v>
      </c>
      <c r="BA41" s="111" t="s">
        <v>39</v>
      </c>
      <c r="BB41" s="112">
        <v>29</v>
      </c>
      <c r="BC41" s="112">
        <v>14191000</v>
      </c>
      <c r="BD41" s="112">
        <v>625000</v>
      </c>
      <c r="BE41" s="112">
        <v>381250</v>
      </c>
    </row>
    <row r="42" spans="1:57">
      <c r="A42" s="115"/>
      <c r="B42" s="116"/>
      <c r="C42" s="59"/>
      <c r="D42" s="117"/>
      <c r="E42" s="117"/>
      <c r="F42" s="59"/>
      <c r="G42" s="44"/>
      <c r="H42" s="44"/>
      <c r="I42" s="59"/>
      <c r="J42" s="73"/>
      <c r="K42" s="73"/>
      <c r="M42" s="33"/>
      <c r="N42" s="33"/>
      <c r="U42" s="37"/>
      <c r="V42" s="33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L42" s="111" t="s">
        <v>12</v>
      </c>
      <c r="AM42" s="112">
        <v>36</v>
      </c>
      <c r="AN42" s="111" t="s">
        <v>44</v>
      </c>
      <c r="AO42" s="112">
        <v>2</v>
      </c>
      <c r="AP42" s="112">
        <v>7785000</v>
      </c>
      <c r="AQ42" s="112">
        <v>6990000</v>
      </c>
      <c r="AR42" s="112">
        <v>795000</v>
      </c>
      <c r="AS42" s="112">
        <v>73</v>
      </c>
      <c r="AT42" s="112">
        <v>340891</v>
      </c>
      <c r="AU42" s="112">
        <v>0.40799999999999997</v>
      </c>
      <c r="AV42" s="112">
        <v>43</v>
      </c>
      <c r="AW42" s="112">
        <v>146583</v>
      </c>
      <c r="AY42" s="111" t="s">
        <v>22</v>
      </c>
      <c r="AZ42" s="112">
        <v>19</v>
      </c>
      <c r="BA42" s="111" t="s">
        <v>40</v>
      </c>
      <c r="BB42" s="112">
        <v>6</v>
      </c>
      <c r="BC42" s="112">
        <v>13886000</v>
      </c>
      <c r="BD42" s="112">
        <v>619000</v>
      </c>
      <c r="BE42" s="112">
        <v>402350</v>
      </c>
    </row>
    <row r="43" spans="1:57">
      <c r="A43" s="115"/>
      <c r="B43" s="116"/>
      <c r="C43" s="59"/>
      <c r="D43" s="117"/>
      <c r="E43" s="117"/>
      <c r="F43" s="59"/>
      <c r="G43" s="44"/>
      <c r="H43" s="44"/>
      <c r="I43" s="59"/>
      <c r="J43" s="73"/>
      <c r="K43" s="73"/>
      <c r="M43" s="33"/>
      <c r="N43" s="33"/>
      <c r="AL43" s="111" t="s">
        <v>12</v>
      </c>
      <c r="AM43" s="112">
        <v>36</v>
      </c>
      <c r="AN43" s="111" t="s">
        <v>44</v>
      </c>
      <c r="AO43" s="112">
        <v>2</v>
      </c>
      <c r="AP43" s="112">
        <v>7785000</v>
      </c>
      <c r="AQ43" s="112">
        <v>6990000</v>
      </c>
      <c r="AR43" s="112">
        <v>795000</v>
      </c>
      <c r="AS43" s="112">
        <v>74</v>
      </c>
      <c r="AT43" s="112">
        <v>454109</v>
      </c>
      <c r="AU43" s="112">
        <v>0.57799999999999996</v>
      </c>
      <c r="AV43" s="112">
        <v>42</v>
      </c>
      <c r="AW43" s="112">
        <v>190726</v>
      </c>
      <c r="AY43" s="111" t="s">
        <v>22</v>
      </c>
      <c r="AZ43" s="112">
        <v>20</v>
      </c>
      <c r="BA43" s="111" t="s">
        <v>40</v>
      </c>
      <c r="BB43" s="112">
        <v>13</v>
      </c>
      <c r="BC43" s="112">
        <v>13545000</v>
      </c>
      <c r="BD43" s="112">
        <v>626000</v>
      </c>
      <c r="BE43" s="112">
        <v>431940</v>
      </c>
    </row>
    <row r="44" spans="1:57">
      <c r="A44" s="115"/>
      <c r="B44" s="116"/>
      <c r="C44" s="59"/>
      <c r="D44" s="117"/>
      <c r="E44" s="117"/>
      <c r="F44" s="59"/>
      <c r="G44" s="44"/>
      <c r="H44" s="44"/>
      <c r="I44" s="59"/>
      <c r="J44" s="73"/>
      <c r="K44" s="73"/>
      <c r="M44" s="33"/>
      <c r="N44" s="33"/>
      <c r="AL44" s="111" t="s">
        <v>12</v>
      </c>
      <c r="AM44" s="112">
        <v>37</v>
      </c>
      <c r="AN44" s="111" t="s">
        <v>44</v>
      </c>
      <c r="AO44" s="112">
        <v>9</v>
      </c>
      <c r="AP44" s="112">
        <v>7458000</v>
      </c>
      <c r="AQ44" s="112">
        <v>6641000</v>
      </c>
      <c r="AR44" s="112">
        <v>817000</v>
      </c>
      <c r="AS44" s="112">
        <v>73</v>
      </c>
      <c r="AT44" s="112">
        <v>13891</v>
      </c>
      <c r="AU44" s="112">
        <v>1.7000000000000001E-2</v>
      </c>
      <c r="AV44" s="112">
        <v>37</v>
      </c>
      <c r="AW44" s="112">
        <v>5140</v>
      </c>
      <c r="AY44" s="111" t="s">
        <v>22</v>
      </c>
      <c r="AZ44" s="112">
        <v>21</v>
      </c>
      <c r="BA44" s="111" t="s">
        <v>40</v>
      </c>
      <c r="BB44" s="112">
        <v>20</v>
      </c>
      <c r="BC44" s="112">
        <v>13169000</v>
      </c>
      <c r="BD44" s="112">
        <v>647000</v>
      </c>
      <c r="BE44" s="112">
        <v>465969</v>
      </c>
    </row>
    <row r="45" spans="1:57">
      <c r="A45" s="115"/>
      <c r="B45" s="116"/>
      <c r="C45" s="59"/>
      <c r="D45" s="117"/>
      <c r="E45" s="117"/>
      <c r="F45" s="59"/>
      <c r="G45" s="44"/>
      <c r="H45" s="44"/>
      <c r="I45" s="59"/>
      <c r="J45" s="73"/>
      <c r="K45" s="73"/>
      <c r="M45" s="33"/>
      <c r="N45" s="33"/>
      <c r="AL45" s="111" t="s">
        <v>12</v>
      </c>
      <c r="AM45" s="112">
        <v>37</v>
      </c>
      <c r="AN45" s="111" t="s">
        <v>44</v>
      </c>
      <c r="AO45" s="112">
        <v>9</v>
      </c>
      <c r="AP45" s="112">
        <v>7458000</v>
      </c>
      <c r="AQ45" s="112">
        <v>6641000</v>
      </c>
      <c r="AR45" s="112">
        <v>817000</v>
      </c>
      <c r="AS45" s="112">
        <v>74</v>
      </c>
      <c r="AT45" s="112">
        <v>785322</v>
      </c>
      <c r="AU45" s="112">
        <v>1</v>
      </c>
      <c r="AV45" s="112">
        <v>36</v>
      </c>
      <c r="AW45" s="112">
        <v>282716</v>
      </c>
      <c r="AY45" s="111" t="s">
        <v>22</v>
      </c>
      <c r="AZ45" s="112">
        <v>22</v>
      </c>
      <c r="BA45" s="111" t="s">
        <v>40</v>
      </c>
      <c r="BB45" s="112">
        <v>27</v>
      </c>
      <c r="BC45" s="112">
        <v>12758000</v>
      </c>
      <c r="BD45" s="112">
        <v>684000</v>
      </c>
      <c r="BE45" s="112">
        <v>517240</v>
      </c>
    </row>
    <row r="46" spans="1:57">
      <c r="A46" s="115"/>
      <c r="B46" s="116"/>
      <c r="C46" s="59"/>
      <c r="D46" s="117"/>
      <c r="E46" s="117"/>
      <c r="F46" s="59"/>
      <c r="G46" s="44"/>
      <c r="H46" s="44"/>
      <c r="I46" s="59"/>
      <c r="J46" s="73"/>
      <c r="K46" s="73"/>
      <c r="M46" s="33"/>
      <c r="N46" s="33"/>
      <c r="AL46" s="111" t="s">
        <v>12</v>
      </c>
      <c r="AM46" s="112">
        <v>37</v>
      </c>
      <c r="AN46" s="111" t="s">
        <v>44</v>
      </c>
      <c r="AO46" s="112">
        <v>9</v>
      </c>
      <c r="AP46" s="112">
        <v>7458000</v>
      </c>
      <c r="AQ46" s="112">
        <v>6641000</v>
      </c>
      <c r="AR46" s="112">
        <v>817000</v>
      </c>
      <c r="AS46" s="112">
        <v>75</v>
      </c>
      <c r="AT46" s="112">
        <v>17787</v>
      </c>
      <c r="AU46" s="112">
        <v>2.4E-2</v>
      </c>
      <c r="AV46" s="112">
        <v>35</v>
      </c>
      <c r="AW46" s="112">
        <v>6225</v>
      </c>
      <c r="AY46" s="111" t="s">
        <v>22</v>
      </c>
      <c r="AZ46" s="112">
        <v>23</v>
      </c>
      <c r="BA46" s="111" t="s">
        <v>41</v>
      </c>
      <c r="BB46" s="112">
        <v>3</v>
      </c>
      <c r="BC46" s="112">
        <v>12312000</v>
      </c>
      <c r="BD46" s="112">
        <v>740000</v>
      </c>
      <c r="BE46" s="112">
        <v>577200</v>
      </c>
    </row>
    <row r="47" spans="1:57">
      <c r="A47" s="115"/>
      <c r="B47" s="116"/>
      <c r="C47" s="59"/>
      <c r="D47" s="117"/>
      <c r="E47" s="117"/>
      <c r="F47" s="59"/>
      <c r="G47" s="44"/>
      <c r="H47" s="44"/>
      <c r="I47" s="59"/>
      <c r="J47" s="73"/>
      <c r="K47" s="73"/>
      <c r="M47" s="33"/>
      <c r="N47" s="33"/>
      <c r="AL47" s="111" t="s">
        <v>12</v>
      </c>
      <c r="AM47" s="112">
        <v>38</v>
      </c>
      <c r="AN47" s="111" t="s">
        <v>44</v>
      </c>
      <c r="AO47" s="112">
        <v>16</v>
      </c>
      <c r="AP47" s="112">
        <v>7156000</v>
      </c>
      <c r="AQ47" s="112">
        <v>6322000</v>
      </c>
      <c r="AR47" s="112">
        <v>834000</v>
      </c>
      <c r="AS47" s="112">
        <v>74</v>
      </c>
      <c r="AT47" s="112">
        <v>497213</v>
      </c>
      <c r="AU47" s="112">
        <v>0.63300000000000001</v>
      </c>
      <c r="AV47" s="112">
        <v>29</v>
      </c>
      <c r="AW47" s="112">
        <v>144192</v>
      </c>
      <c r="AY47" s="111" t="s">
        <v>22</v>
      </c>
      <c r="AZ47" s="112">
        <v>24</v>
      </c>
      <c r="BA47" s="111" t="s">
        <v>41</v>
      </c>
      <c r="BB47" s="112">
        <v>10</v>
      </c>
      <c r="BC47" s="112">
        <v>11832000</v>
      </c>
      <c r="BD47" s="112">
        <v>816000</v>
      </c>
      <c r="BE47" s="112">
        <v>655529</v>
      </c>
    </row>
    <row r="48" spans="1:57">
      <c r="A48" s="115"/>
      <c r="B48" s="116"/>
      <c r="C48" s="59"/>
      <c r="D48" s="117"/>
      <c r="E48" s="117"/>
      <c r="F48" s="59"/>
      <c r="G48" s="44"/>
      <c r="H48" s="44"/>
      <c r="I48" s="59"/>
      <c r="J48" s="73"/>
      <c r="K48" s="73"/>
      <c r="M48" s="33"/>
      <c r="N48" s="33"/>
      <c r="AL48" s="111" t="s">
        <v>12</v>
      </c>
      <c r="AM48" s="112">
        <v>38</v>
      </c>
      <c r="AN48" s="111" t="s">
        <v>44</v>
      </c>
      <c r="AO48" s="112">
        <v>16</v>
      </c>
      <c r="AP48" s="112">
        <v>7156000</v>
      </c>
      <c r="AQ48" s="112">
        <v>6322000</v>
      </c>
      <c r="AR48" s="112">
        <v>834000</v>
      </c>
      <c r="AS48" s="112">
        <v>75</v>
      </c>
      <c r="AT48" s="112">
        <v>336787</v>
      </c>
      <c r="AU48" s="112">
        <v>0.45800000000000002</v>
      </c>
      <c r="AV48" s="112">
        <v>28</v>
      </c>
      <c r="AW48" s="112">
        <v>94300</v>
      </c>
      <c r="AY48" s="111" t="s">
        <v>22</v>
      </c>
      <c r="AZ48" s="112">
        <v>25</v>
      </c>
      <c r="BA48" s="111" t="s">
        <v>41</v>
      </c>
      <c r="BB48" s="112">
        <v>17</v>
      </c>
      <c r="BC48" s="112">
        <v>11316000</v>
      </c>
      <c r="BD48" s="112">
        <v>917000</v>
      </c>
      <c r="BE48" s="112">
        <v>750659</v>
      </c>
    </row>
    <row r="49" spans="1:57">
      <c r="A49" s="59"/>
      <c r="B49" s="59"/>
      <c r="C49" s="59"/>
      <c r="D49" s="59"/>
      <c r="E49" s="59"/>
      <c r="F49" s="59"/>
      <c r="G49" s="59"/>
      <c r="H49" s="59"/>
      <c r="I49" s="59"/>
      <c r="AL49" s="111" t="s">
        <v>12</v>
      </c>
      <c r="AM49" s="112">
        <v>39</v>
      </c>
      <c r="AN49" s="111" t="s">
        <v>44</v>
      </c>
      <c r="AO49" s="112">
        <v>23</v>
      </c>
      <c r="AP49" s="112">
        <v>6881000</v>
      </c>
      <c r="AQ49" s="112">
        <v>6031000</v>
      </c>
      <c r="AR49" s="112">
        <v>850000</v>
      </c>
      <c r="AS49" s="112">
        <v>74</v>
      </c>
      <c r="AT49" s="112">
        <v>222213</v>
      </c>
      <c r="AU49" s="112">
        <v>0.28299999999999997</v>
      </c>
      <c r="AV49" s="112">
        <v>23</v>
      </c>
      <c r="AW49" s="112">
        <v>51109</v>
      </c>
      <c r="AY49" s="111" t="s">
        <v>22</v>
      </c>
      <c r="AZ49" s="112">
        <v>26</v>
      </c>
      <c r="BA49" s="111" t="s">
        <v>41</v>
      </c>
      <c r="BB49" s="112">
        <v>24</v>
      </c>
      <c r="BC49" s="112">
        <v>10766000</v>
      </c>
      <c r="BD49" s="112">
        <v>1044000</v>
      </c>
      <c r="BE49" s="112">
        <v>859178</v>
      </c>
    </row>
    <row r="50" spans="1:57">
      <c r="A50" s="59"/>
      <c r="B50" s="59"/>
      <c r="C50" s="59"/>
      <c r="D50" s="59"/>
      <c r="E50" s="59"/>
      <c r="F50" s="59"/>
      <c r="G50" s="59"/>
      <c r="H50" s="118"/>
      <c r="I50" s="59"/>
      <c r="AL50" s="111" t="s">
        <v>12</v>
      </c>
      <c r="AM50" s="112">
        <v>39</v>
      </c>
      <c r="AN50" s="111" t="s">
        <v>44</v>
      </c>
      <c r="AO50" s="112">
        <v>23</v>
      </c>
      <c r="AP50" s="112">
        <v>6881000</v>
      </c>
      <c r="AQ50" s="112">
        <v>6031000</v>
      </c>
      <c r="AR50" s="112">
        <v>850000</v>
      </c>
      <c r="AS50" s="112">
        <v>75</v>
      </c>
      <c r="AT50" s="112">
        <v>627787</v>
      </c>
      <c r="AU50" s="112">
        <v>0.85299999999999998</v>
      </c>
      <c r="AV50" s="112">
        <v>22</v>
      </c>
      <c r="AW50" s="112">
        <v>138113</v>
      </c>
      <c r="AY50" s="111" t="s">
        <v>22</v>
      </c>
      <c r="AZ50" s="112">
        <v>27</v>
      </c>
      <c r="BA50" s="111" t="s">
        <v>42</v>
      </c>
      <c r="BB50" s="112">
        <v>1</v>
      </c>
      <c r="BC50" s="112">
        <v>10181000</v>
      </c>
      <c r="BD50" s="112">
        <v>1199000</v>
      </c>
      <c r="BE50" s="112">
        <v>980138</v>
      </c>
    </row>
    <row r="51" spans="1:57">
      <c r="A51" s="59"/>
      <c r="B51" s="59"/>
      <c r="C51" s="59"/>
      <c r="D51" s="59"/>
      <c r="E51" s="59"/>
      <c r="F51" s="59"/>
      <c r="G51" s="59"/>
      <c r="H51" s="118"/>
      <c r="I51" s="59"/>
      <c r="AL51" s="111" t="s">
        <v>22</v>
      </c>
      <c r="AM51" s="112">
        <v>10</v>
      </c>
      <c r="AN51" s="111" t="s">
        <v>38</v>
      </c>
      <c r="AO51" s="112">
        <v>4</v>
      </c>
      <c r="AP51" s="112">
        <v>16146000</v>
      </c>
      <c r="AQ51" s="112">
        <v>15345000</v>
      </c>
      <c r="AR51" s="112">
        <v>801000</v>
      </c>
      <c r="AS51" s="112">
        <v>65</v>
      </c>
      <c r="AT51" s="112">
        <v>667680</v>
      </c>
      <c r="AU51" s="112">
        <v>0.54800000000000004</v>
      </c>
      <c r="AV51" s="112">
        <v>53</v>
      </c>
      <c r="AW51" s="112">
        <v>353870</v>
      </c>
      <c r="AY51" s="111" t="s">
        <v>22</v>
      </c>
      <c r="AZ51" s="112">
        <v>28</v>
      </c>
      <c r="BA51" s="111" t="s">
        <v>42</v>
      </c>
      <c r="BB51" s="112">
        <v>8</v>
      </c>
      <c r="BC51" s="112">
        <v>9562000</v>
      </c>
      <c r="BD51" s="112">
        <v>1385000</v>
      </c>
      <c r="BE51" s="112">
        <v>1118657</v>
      </c>
    </row>
    <row r="52" spans="1:57">
      <c r="A52" s="59"/>
      <c r="B52" s="59"/>
      <c r="C52" s="59"/>
      <c r="D52" s="59"/>
      <c r="E52" s="59"/>
      <c r="F52" s="59"/>
      <c r="G52" s="59"/>
      <c r="H52" s="118"/>
      <c r="I52" s="59"/>
      <c r="AL52" s="111" t="s">
        <v>22</v>
      </c>
      <c r="AM52" s="112">
        <v>10</v>
      </c>
      <c r="AN52" s="111" t="s">
        <v>38</v>
      </c>
      <c r="AO52" s="112">
        <v>4</v>
      </c>
      <c r="AP52" s="112">
        <v>16146000</v>
      </c>
      <c r="AQ52" s="112">
        <v>15345000</v>
      </c>
      <c r="AR52" s="112">
        <v>801000</v>
      </c>
      <c r="AS52" s="112">
        <v>66</v>
      </c>
      <c r="AT52" s="112">
        <v>133320</v>
      </c>
      <c r="AU52" s="112">
        <v>0.114</v>
      </c>
      <c r="AV52" s="112">
        <v>52</v>
      </c>
      <c r="AW52" s="112">
        <v>69326</v>
      </c>
      <c r="AY52" s="111" t="s">
        <v>22</v>
      </c>
      <c r="AZ52" s="112">
        <v>29</v>
      </c>
      <c r="BA52" s="111" t="s">
        <v>42</v>
      </c>
      <c r="BB52" s="112">
        <v>15</v>
      </c>
      <c r="BC52" s="112">
        <v>9022000</v>
      </c>
      <c r="BD52" s="112">
        <v>1495001</v>
      </c>
      <c r="BE52" s="112">
        <v>1174012</v>
      </c>
    </row>
    <row r="53" spans="1:57">
      <c r="A53" s="59"/>
      <c r="B53" s="59"/>
      <c r="C53" s="59"/>
      <c r="D53" s="59"/>
      <c r="E53" s="59"/>
      <c r="F53" s="59"/>
      <c r="G53" s="59"/>
      <c r="H53" s="118"/>
      <c r="I53" s="59"/>
      <c r="AL53" s="111" t="s">
        <v>22</v>
      </c>
      <c r="AM53" s="112">
        <v>11</v>
      </c>
      <c r="AN53" s="111" t="s">
        <v>38</v>
      </c>
      <c r="AO53" s="112">
        <v>11</v>
      </c>
      <c r="AP53" s="112">
        <v>16115000</v>
      </c>
      <c r="AQ53" s="112">
        <v>15327000</v>
      </c>
      <c r="AR53" s="112">
        <v>788000</v>
      </c>
      <c r="AS53" s="112">
        <v>65</v>
      </c>
      <c r="AT53" s="112">
        <v>636680</v>
      </c>
      <c r="AU53" s="112">
        <v>0.52200000000000002</v>
      </c>
      <c r="AV53" s="112">
        <v>57</v>
      </c>
      <c r="AW53" s="112">
        <v>362908</v>
      </c>
      <c r="AY53" s="111" t="s">
        <v>22</v>
      </c>
      <c r="AZ53" s="112">
        <v>30</v>
      </c>
      <c r="BA53" s="111" t="s">
        <v>42</v>
      </c>
      <c r="BB53" s="112">
        <v>23</v>
      </c>
      <c r="BC53" s="112">
        <v>8658000</v>
      </c>
      <c r="BD53" s="112">
        <v>1442001</v>
      </c>
      <c r="BE53" s="112">
        <v>1086494</v>
      </c>
    </row>
    <row r="54" spans="1:57">
      <c r="A54" s="59"/>
      <c r="B54" s="59"/>
      <c r="C54" s="59"/>
      <c r="D54" s="59"/>
      <c r="E54" s="59"/>
      <c r="F54" s="59"/>
      <c r="G54" s="59"/>
      <c r="H54" s="118"/>
      <c r="I54" s="59"/>
      <c r="W54" s="32" t="s">
        <v>181</v>
      </c>
      <c r="AL54" s="111" t="s">
        <v>22</v>
      </c>
      <c r="AM54" s="112">
        <v>11</v>
      </c>
      <c r="AN54" s="111" t="s">
        <v>38</v>
      </c>
      <c r="AO54" s="112">
        <v>11</v>
      </c>
      <c r="AP54" s="112">
        <v>16115000</v>
      </c>
      <c r="AQ54" s="112">
        <v>15327000</v>
      </c>
      <c r="AR54" s="112">
        <v>788000</v>
      </c>
      <c r="AS54" s="112">
        <v>66</v>
      </c>
      <c r="AT54" s="112">
        <v>151320</v>
      </c>
      <c r="AU54" s="112">
        <v>0.129</v>
      </c>
      <c r="AV54" s="112">
        <v>57</v>
      </c>
      <c r="AW54" s="112">
        <v>86252</v>
      </c>
      <c r="AY54" s="111" t="s">
        <v>22</v>
      </c>
      <c r="AZ54" s="112">
        <v>31</v>
      </c>
      <c r="BA54" s="111" t="s">
        <v>42</v>
      </c>
      <c r="BB54" s="112">
        <v>29</v>
      </c>
      <c r="BC54" s="112">
        <v>8265000</v>
      </c>
      <c r="BD54" s="112">
        <v>1421000</v>
      </c>
      <c r="BE54" s="112">
        <v>1003811</v>
      </c>
    </row>
    <row r="55" spans="1:57">
      <c r="A55" s="59"/>
      <c r="B55" s="59"/>
      <c r="C55" s="59"/>
      <c r="D55" s="59"/>
      <c r="E55" s="59"/>
      <c r="F55" s="59"/>
      <c r="G55" s="59"/>
      <c r="H55" s="118"/>
      <c r="I55" s="59"/>
      <c r="AL55" s="111" t="s">
        <v>22</v>
      </c>
      <c r="AM55" s="112">
        <v>12</v>
      </c>
      <c r="AN55" s="111" t="s">
        <v>38</v>
      </c>
      <c r="AO55" s="112">
        <v>18</v>
      </c>
      <c r="AP55" s="112">
        <v>16041000</v>
      </c>
      <c r="AQ55" s="112">
        <v>15273000</v>
      </c>
      <c r="AR55" s="112">
        <v>768000</v>
      </c>
      <c r="AS55" s="112">
        <v>65</v>
      </c>
      <c r="AT55" s="112">
        <v>562680</v>
      </c>
      <c r="AU55" s="112">
        <v>0.46200000000000002</v>
      </c>
      <c r="AV55" s="112">
        <v>61</v>
      </c>
      <c r="AW55" s="112">
        <v>343235</v>
      </c>
      <c r="AY55" s="111" t="s">
        <v>22</v>
      </c>
      <c r="AZ55" s="112">
        <v>32</v>
      </c>
      <c r="BA55" s="111" t="s">
        <v>43</v>
      </c>
      <c r="BB55" s="112">
        <v>5</v>
      </c>
      <c r="BC55" s="112">
        <v>7854000</v>
      </c>
      <c r="BD55" s="112">
        <v>1426000</v>
      </c>
      <c r="BE55" s="112">
        <v>941160</v>
      </c>
    </row>
    <row r="56" spans="1:57">
      <c r="A56" s="59"/>
      <c r="B56" s="59"/>
      <c r="C56" s="59"/>
      <c r="D56" s="59"/>
      <c r="E56" s="59"/>
      <c r="F56" s="59"/>
      <c r="G56" s="59"/>
      <c r="H56" s="118"/>
      <c r="I56" s="59"/>
      <c r="AL56" s="111" t="s">
        <v>22</v>
      </c>
      <c r="AM56" s="112">
        <v>12</v>
      </c>
      <c r="AN56" s="111" t="s">
        <v>38</v>
      </c>
      <c r="AO56" s="112">
        <v>18</v>
      </c>
      <c r="AP56" s="112">
        <v>16041000</v>
      </c>
      <c r="AQ56" s="112">
        <v>15273000</v>
      </c>
      <c r="AR56" s="112">
        <v>768000</v>
      </c>
      <c r="AS56" s="112">
        <v>66</v>
      </c>
      <c r="AT56" s="112">
        <v>205320</v>
      </c>
      <c r="AU56" s="112">
        <v>0.17499999999999999</v>
      </c>
      <c r="AV56" s="112">
        <v>61</v>
      </c>
      <c r="AW56" s="112">
        <v>125245</v>
      </c>
      <c r="AY56" s="111" t="s">
        <v>22</v>
      </c>
      <c r="AZ56" s="112">
        <v>33</v>
      </c>
      <c r="BA56" s="111" t="s">
        <v>43</v>
      </c>
      <c r="BB56" s="112">
        <v>12</v>
      </c>
      <c r="BC56" s="112">
        <v>7432000</v>
      </c>
      <c r="BD56" s="112">
        <v>1452000</v>
      </c>
      <c r="BE56" s="112">
        <v>885720</v>
      </c>
    </row>
    <row r="57" spans="1:57">
      <c r="A57" s="59"/>
      <c r="B57" s="59"/>
      <c r="C57" s="59"/>
      <c r="D57" s="59"/>
      <c r="E57" s="59"/>
      <c r="F57" s="59"/>
      <c r="G57" s="59"/>
      <c r="H57" s="118"/>
      <c r="I57" s="59"/>
      <c r="AL57" s="111" t="s">
        <v>22</v>
      </c>
      <c r="AM57" s="112">
        <v>13</v>
      </c>
      <c r="AN57" s="111" t="s">
        <v>38</v>
      </c>
      <c r="AO57" s="112">
        <v>25</v>
      </c>
      <c r="AP57" s="112">
        <v>15925000</v>
      </c>
      <c r="AQ57" s="112">
        <v>15182000</v>
      </c>
      <c r="AR57" s="112">
        <v>743000</v>
      </c>
      <c r="AS57" s="112">
        <v>65</v>
      </c>
      <c r="AT57" s="112">
        <v>446680</v>
      </c>
      <c r="AU57" s="112">
        <v>0.36699999999999999</v>
      </c>
      <c r="AV57" s="112">
        <v>65</v>
      </c>
      <c r="AW57" s="112">
        <v>290342</v>
      </c>
      <c r="AY57" s="111" t="s">
        <v>22</v>
      </c>
      <c r="AZ57" s="112">
        <v>34</v>
      </c>
      <c r="BA57" s="111" t="s">
        <v>43</v>
      </c>
      <c r="BB57" s="112">
        <v>19</v>
      </c>
      <c r="BC57" s="112">
        <v>7009000</v>
      </c>
      <c r="BD57" s="112">
        <v>1492000</v>
      </c>
      <c r="BE57" s="112">
        <v>820600</v>
      </c>
    </row>
    <row r="58" spans="1:57">
      <c r="A58" s="59"/>
      <c r="B58" s="59"/>
      <c r="C58" s="59"/>
      <c r="D58" s="59"/>
      <c r="E58" s="59"/>
      <c r="F58" s="59"/>
      <c r="G58" s="59"/>
      <c r="H58" s="118"/>
      <c r="I58" s="59"/>
      <c r="AL58" s="111" t="s">
        <v>22</v>
      </c>
      <c r="AM58" s="112">
        <v>13</v>
      </c>
      <c r="AN58" s="111" t="s">
        <v>38</v>
      </c>
      <c r="AO58" s="112">
        <v>25</v>
      </c>
      <c r="AP58" s="112">
        <v>15925000</v>
      </c>
      <c r="AQ58" s="112">
        <v>15182000</v>
      </c>
      <c r="AR58" s="112">
        <v>743000</v>
      </c>
      <c r="AS58" s="112">
        <v>66</v>
      </c>
      <c r="AT58" s="112">
        <v>296320</v>
      </c>
      <c r="AU58" s="112">
        <v>0.253</v>
      </c>
      <c r="AV58" s="112">
        <v>65</v>
      </c>
      <c r="AW58" s="112">
        <v>192608</v>
      </c>
      <c r="AY58" s="111" t="s">
        <v>22</v>
      </c>
      <c r="AZ58" s="112">
        <v>35</v>
      </c>
      <c r="BA58" s="111" t="s">
        <v>43</v>
      </c>
      <c r="BB58" s="112">
        <v>26</v>
      </c>
      <c r="BC58" s="112">
        <v>6594000</v>
      </c>
      <c r="BD58" s="112">
        <v>1539000</v>
      </c>
      <c r="BE58" s="112">
        <v>745610</v>
      </c>
    </row>
    <row r="59" spans="1:57">
      <c r="A59" s="59"/>
      <c r="B59" s="59"/>
      <c r="C59" s="59"/>
      <c r="D59" s="59"/>
      <c r="E59" s="59"/>
      <c r="F59" s="59"/>
      <c r="G59" s="59"/>
      <c r="H59" s="118"/>
      <c r="I59" s="59"/>
      <c r="AL59" s="111" t="s">
        <v>22</v>
      </c>
      <c r="AM59" s="112">
        <v>14</v>
      </c>
      <c r="AN59" s="111" t="s">
        <v>39</v>
      </c>
      <c r="AO59" s="112">
        <v>1</v>
      </c>
      <c r="AP59" s="112">
        <v>15771000</v>
      </c>
      <c r="AQ59" s="112">
        <v>15056000</v>
      </c>
      <c r="AR59" s="112">
        <v>715000</v>
      </c>
      <c r="AS59" s="112">
        <v>65</v>
      </c>
      <c r="AT59" s="112">
        <v>292680</v>
      </c>
      <c r="AU59" s="112">
        <v>0.24</v>
      </c>
      <c r="AV59" s="112">
        <v>44</v>
      </c>
      <c r="AW59" s="112">
        <v>128779</v>
      </c>
      <c r="AY59" s="111" t="s">
        <v>22</v>
      </c>
      <c r="AZ59" s="112">
        <v>36</v>
      </c>
      <c r="BA59" s="111" t="s">
        <v>44</v>
      </c>
      <c r="BB59" s="112">
        <v>2</v>
      </c>
      <c r="BC59" s="112">
        <v>6196000</v>
      </c>
      <c r="BD59" s="112">
        <v>1589000</v>
      </c>
      <c r="BE59" s="112">
        <v>666161</v>
      </c>
    </row>
    <row r="60" spans="1:57">
      <c r="A60" s="59"/>
      <c r="B60" s="59"/>
      <c r="C60" s="59"/>
      <c r="D60" s="59"/>
      <c r="E60" s="59"/>
      <c r="F60" s="59"/>
      <c r="G60" s="59"/>
      <c r="H60" s="118"/>
      <c r="I60" s="59"/>
      <c r="AL60" s="111" t="s">
        <v>22</v>
      </c>
      <c r="AM60" s="112">
        <v>14</v>
      </c>
      <c r="AN60" s="111" t="s">
        <v>39</v>
      </c>
      <c r="AO60" s="112">
        <v>1</v>
      </c>
      <c r="AP60" s="112">
        <v>15771000</v>
      </c>
      <c r="AQ60" s="112">
        <v>15056000</v>
      </c>
      <c r="AR60" s="112">
        <v>715000</v>
      </c>
      <c r="AS60" s="112">
        <v>66</v>
      </c>
      <c r="AT60" s="112">
        <v>422320</v>
      </c>
      <c r="AU60" s="112">
        <v>0.36</v>
      </c>
      <c r="AV60" s="112">
        <v>43</v>
      </c>
      <c r="AW60" s="112">
        <v>181598</v>
      </c>
      <c r="AY60" s="111" t="s">
        <v>22</v>
      </c>
      <c r="AZ60" s="112">
        <v>37</v>
      </c>
      <c r="BA60" s="111" t="s">
        <v>44</v>
      </c>
      <c r="BB60" s="112">
        <v>9</v>
      </c>
      <c r="BC60" s="112">
        <v>5825000</v>
      </c>
      <c r="BD60" s="112">
        <v>1633000</v>
      </c>
      <c r="BE60" s="112">
        <v>577721</v>
      </c>
    </row>
    <row r="61" spans="1:57">
      <c r="A61" s="59"/>
      <c r="B61" s="59"/>
      <c r="C61" s="59"/>
      <c r="D61" s="59"/>
      <c r="E61" s="59"/>
      <c r="F61" s="59"/>
      <c r="G61" s="59"/>
      <c r="H61" s="59"/>
      <c r="I61" s="59"/>
      <c r="AL61" s="111" t="s">
        <v>22</v>
      </c>
      <c r="AM61" s="112">
        <v>15</v>
      </c>
      <c r="AN61" s="111" t="s">
        <v>39</v>
      </c>
      <c r="AO61" s="112">
        <v>8</v>
      </c>
      <c r="AP61" s="112">
        <v>15580000</v>
      </c>
      <c r="AQ61" s="112">
        <v>14893000</v>
      </c>
      <c r="AR61" s="112">
        <v>687000</v>
      </c>
      <c r="AS61" s="112">
        <v>65</v>
      </c>
      <c r="AT61" s="112">
        <v>101680</v>
      </c>
      <c r="AU61" s="112">
        <v>8.3000000000000004E-2</v>
      </c>
      <c r="AV61" s="112">
        <v>48</v>
      </c>
      <c r="AW61" s="112">
        <v>48806</v>
      </c>
      <c r="AY61" s="111" t="s">
        <v>22</v>
      </c>
      <c r="AZ61" s="112">
        <v>38</v>
      </c>
      <c r="BA61" s="111" t="s">
        <v>44</v>
      </c>
      <c r="BB61" s="112">
        <v>16</v>
      </c>
      <c r="BC61" s="112">
        <v>5489000</v>
      </c>
      <c r="BD61" s="112">
        <v>1667000</v>
      </c>
      <c r="BE61" s="112">
        <v>467393</v>
      </c>
    </row>
    <row r="62" spans="1:57">
      <c r="A62" s="59"/>
      <c r="B62" s="59"/>
      <c r="C62" s="59"/>
      <c r="D62" s="59"/>
      <c r="E62" s="59"/>
      <c r="F62" s="59"/>
      <c r="G62" s="59"/>
      <c r="H62" s="59"/>
      <c r="I62" s="59"/>
      <c r="AL62" s="111" t="s">
        <v>22</v>
      </c>
      <c r="AM62" s="112">
        <v>15</v>
      </c>
      <c r="AN62" s="111" t="s">
        <v>39</v>
      </c>
      <c r="AO62" s="112">
        <v>8</v>
      </c>
      <c r="AP62" s="112">
        <v>15580000</v>
      </c>
      <c r="AQ62" s="112">
        <v>14893000</v>
      </c>
      <c r="AR62" s="112">
        <v>687000</v>
      </c>
      <c r="AS62" s="112">
        <v>66</v>
      </c>
      <c r="AT62" s="112">
        <v>585320</v>
      </c>
      <c r="AU62" s="112">
        <v>0.5</v>
      </c>
      <c r="AV62" s="112">
        <v>48</v>
      </c>
      <c r="AW62" s="112">
        <v>280954</v>
      </c>
      <c r="AY62" s="111" t="s">
        <v>22</v>
      </c>
      <c r="AZ62" s="112">
        <v>39</v>
      </c>
      <c r="BA62" s="111" t="s">
        <v>44</v>
      </c>
      <c r="BB62" s="112">
        <v>23</v>
      </c>
      <c r="BC62" s="112">
        <v>5181000</v>
      </c>
      <c r="BD62" s="112">
        <v>1700000</v>
      </c>
      <c r="BE62" s="112">
        <v>360262</v>
      </c>
    </row>
    <row r="63" spans="1:57">
      <c r="A63" s="59"/>
      <c r="B63" s="59"/>
      <c r="C63" s="59"/>
      <c r="D63" s="59"/>
      <c r="E63" s="59"/>
      <c r="F63" s="59"/>
      <c r="G63" s="59"/>
      <c r="H63" s="59"/>
      <c r="I63" s="59"/>
      <c r="AL63" s="111" t="s">
        <v>22</v>
      </c>
      <c r="AM63" s="112">
        <v>16</v>
      </c>
      <c r="AN63" s="111" t="s">
        <v>39</v>
      </c>
      <c r="AO63" s="112">
        <v>15</v>
      </c>
      <c r="AP63" s="112">
        <v>15356000</v>
      </c>
      <c r="AQ63" s="112">
        <v>14695000</v>
      </c>
      <c r="AR63" s="112">
        <v>661000</v>
      </c>
      <c r="AS63" s="112">
        <v>66</v>
      </c>
      <c r="AT63" s="112">
        <v>661000</v>
      </c>
      <c r="AU63" s="112">
        <v>0.56399999999999995</v>
      </c>
      <c r="AV63" s="112">
        <v>52</v>
      </c>
      <c r="AW63" s="112">
        <v>343720</v>
      </c>
      <c r="AY63" s="111" t="s">
        <v>32</v>
      </c>
      <c r="AZ63" s="112">
        <v>10</v>
      </c>
      <c r="BA63" s="111" t="s">
        <v>38</v>
      </c>
      <c r="BB63" s="112">
        <v>4</v>
      </c>
      <c r="BC63" s="112">
        <v>14945000</v>
      </c>
      <c r="BD63" s="112">
        <v>1201000</v>
      </c>
      <c r="BE63" s="112">
        <v>631196</v>
      </c>
    </row>
    <row r="64" spans="1:57">
      <c r="A64" s="59"/>
      <c r="B64" s="59"/>
      <c r="C64" s="59"/>
      <c r="D64" s="59"/>
      <c r="E64" s="59"/>
      <c r="F64" s="59"/>
      <c r="G64" s="59"/>
      <c r="H64" s="59"/>
      <c r="I64" s="59"/>
      <c r="AL64" s="111" t="s">
        <v>22</v>
      </c>
      <c r="AM64" s="112">
        <v>17</v>
      </c>
      <c r="AN64" s="111" t="s">
        <v>39</v>
      </c>
      <c r="AO64" s="112">
        <v>22</v>
      </c>
      <c r="AP64" s="112">
        <v>15100000</v>
      </c>
      <c r="AQ64" s="112">
        <v>14461000</v>
      </c>
      <c r="AR64" s="112">
        <v>639000</v>
      </c>
      <c r="AS64" s="112">
        <v>66</v>
      </c>
      <c r="AT64" s="112">
        <v>639000</v>
      </c>
      <c r="AU64" s="112">
        <v>0.54500000000000004</v>
      </c>
      <c r="AV64" s="112">
        <v>57</v>
      </c>
      <c r="AW64" s="112">
        <v>364230</v>
      </c>
      <c r="AY64" s="111" t="s">
        <v>32</v>
      </c>
      <c r="AZ64" s="112">
        <v>11</v>
      </c>
      <c r="BA64" s="111" t="s">
        <v>38</v>
      </c>
      <c r="BB64" s="112">
        <v>11</v>
      </c>
      <c r="BC64" s="112">
        <v>14933000</v>
      </c>
      <c r="BD64" s="112">
        <v>1182000</v>
      </c>
      <c r="BE64" s="112">
        <v>673740</v>
      </c>
    </row>
    <row r="65" spans="38:57">
      <c r="AL65" s="111" t="s">
        <v>22</v>
      </c>
      <c r="AM65" s="112">
        <v>18</v>
      </c>
      <c r="AN65" s="111" t="s">
        <v>39</v>
      </c>
      <c r="AO65" s="112">
        <v>29</v>
      </c>
      <c r="AP65" s="112">
        <v>14816000</v>
      </c>
      <c r="AQ65" s="112">
        <v>14191000</v>
      </c>
      <c r="AR65" s="112">
        <v>625000</v>
      </c>
      <c r="AS65" s="112">
        <v>66</v>
      </c>
      <c r="AT65" s="112">
        <v>509467</v>
      </c>
      <c r="AU65" s="112">
        <v>0.435</v>
      </c>
      <c r="AV65" s="112">
        <v>61</v>
      </c>
      <c r="AW65" s="112">
        <v>310775</v>
      </c>
      <c r="AY65" s="111" t="s">
        <v>32</v>
      </c>
      <c r="AZ65" s="112">
        <v>12</v>
      </c>
      <c r="BA65" s="111" t="s">
        <v>38</v>
      </c>
      <c r="BB65" s="112">
        <v>18</v>
      </c>
      <c r="BC65" s="112">
        <v>14889000</v>
      </c>
      <c r="BD65" s="112">
        <v>1152000</v>
      </c>
      <c r="BE65" s="112">
        <v>702720</v>
      </c>
    </row>
    <row r="66" spans="38:57">
      <c r="AL66" s="111" t="s">
        <v>22</v>
      </c>
      <c r="AM66" s="112">
        <v>18</v>
      </c>
      <c r="AN66" s="111" t="s">
        <v>39</v>
      </c>
      <c r="AO66" s="112">
        <v>29</v>
      </c>
      <c r="AP66" s="112">
        <v>14816000</v>
      </c>
      <c r="AQ66" s="112">
        <v>14191000</v>
      </c>
      <c r="AR66" s="112">
        <v>625000</v>
      </c>
      <c r="AS66" s="112">
        <v>67</v>
      </c>
      <c r="AT66" s="112">
        <v>115533</v>
      </c>
      <c r="AU66" s="112">
        <v>0.10299999999999999</v>
      </c>
      <c r="AV66" s="112">
        <v>61</v>
      </c>
      <c r="AW66" s="112">
        <v>70475</v>
      </c>
      <c r="AY66" s="111" t="s">
        <v>32</v>
      </c>
      <c r="AZ66" s="112">
        <v>13</v>
      </c>
      <c r="BA66" s="111" t="s">
        <v>38</v>
      </c>
      <c r="BB66" s="112">
        <v>25</v>
      </c>
      <c r="BC66" s="112">
        <v>14811000</v>
      </c>
      <c r="BD66" s="112">
        <v>1114000</v>
      </c>
      <c r="BE66" s="112">
        <v>724100</v>
      </c>
    </row>
    <row r="67" spans="38:57">
      <c r="AL67" s="111" t="s">
        <v>22</v>
      </c>
      <c r="AM67" s="112">
        <v>19</v>
      </c>
      <c r="AN67" s="111" t="s">
        <v>40</v>
      </c>
      <c r="AO67" s="112">
        <v>6</v>
      </c>
      <c r="AP67" s="112">
        <v>14505000</v>
      </c>
      <c r="AQ67" s="112">
        <v>13886000</v>
      </c>
      <c r="AR67" s="112">
        <v>619000</v>
      </c>
      <c r="AS67" s="112">
        <v>66</v>
      </c>
      <c r="AT67" s="112">
        <v>198467</v>
      </c>
      <c r="AU67" s="112">
        <v>0.16900000000000001</v>
      </c>
      <c r="AV67" s="112">
        <v>65</v>
      </c>
      <c r="AW67" s="112">
        <v>129004</v>
      </c>
      <c r="AY67" s="111" t="s">
        <v>32</v>
      </c>
      <c r="AZ67" s="112">
        <v>14</v>
      </c>
      <c r="BA67" s="111" t="s">
        <v>39</v>
      </c>
      <c r="BB67" s="112">
        <v>1</v>
      </c>
      <c r="BC67" s="112">
        <v>14698000</v>
      </c>
      <c r="BD67" s="112">
        <v>1073000</v>
      </c>
      <c r="BE67" s="112">
        <v>464317</v>
      </c>
    </row>
    <row r="68" spans="38:57">
      <c r="AL68" s="111" t="s">
        <v>22</v>
      </c>
      <c r="AM68" s="112">
        <v>19</v>
      </c>
      <c r="AN68" s="111" t="s">
        <v>40</v>
      </c>
      <c r="AO68" s="112">
        <v>6</v>
      </c>
      <c r="AP68" s="112">
        <v>14505000</v>
      </c>
      <c r="AQ68" s="112">
        <v>13886000</v>
      </c>
      <c r="AR68" s="112">
        <v>619000</v>
      </c>
      <c r="AS68" s="112">
        <v>67</v>
      </c>
      <c r="AT68" s="112">
        <v>420533</v>
      </c>
      <c r="AU68" s="112">
        <v>0.374</v>
      </c>
      <c r="AV68" s="112">
        <v>65</v>
      </c>
      <c r="AW68" s="112">
        <v>273346</v>
      </c>
      <c r="AY68" s="111" t="s">
        <v>32</v>
      </c>
      <c r="AZ68" s="112">
        <v>15</v>
      </c>
      <c r="BA68" s="111" t="s">
        <v>39</v>
      </c>
      <c r="BB68" s="112">
        <v>8</v>
      </c>
      <c r="BC68" s="112">
        <v>14550000</v>
      </c>
      <c r="BD68" s="112">
        <v>1030000</v>
      </c>
      <c r="BE68" s="112">
        <v>494400</v>
      </c>
    </row>
    <row r="69" spans="38:57">
      <c r="AL69" s="111" t="s">
        <v>22</v>
      </c>
      <c r="AM69" s="112">
        <v>20</v>
      </c>
      <c r="AN69" s="111" t="s">
        <v>40</v>
      </c>
      <c r="AO69" s="112">
        <v>13</v>
      </c>
      <c r="AP69" s="112">
        <v>14171000</v>
      </c>
      <c r="AQ69" s="112">
        <v>13545000</v>
      </c>
      <c r="AR69" s="112">
        <v>626000</v>
      </c>
      <c r="AS69" s="112">
        <v>67</v>
      </c>
      <c r="AT69" s="112">
        <v>626000</v>
      </c>
      <c r="AU69" s="112">
        <v>0.55700000000000005</v>
      </c>
      <c r="AV69" s="112">
        <v>69</v>
      </c>
      <c r="AW69" s="112">
        <v>431940</v>
      </c>
      <c r="AY69" s="111" t="s">
        <v>32</v>
      </c>
      <c r="AZ69" s="112">
        <v>16</v>
      </c>
      <c r="BA69" s="111" t="s">
        <v>39</v>
      </c>
      <c r="BB69" s="112">
        <v>15</v>
      </c>
      <c r="BC69" s="112">
        <v>14365000</v>
      </c>
      <c r="BD69" s="112">
        <v>991000</v>
      </c>
      <c r="BE69" s="112">
        <v>515320</v>
      </c>
    </row>
    <row r="70" spans="38:57">
      <c r="AL70" s="111" t="s">
        <v>22</v>
      </c>
      <c r="AM70" s="112">
        <v>21</v>
      </c>
      <c r="AN70" s="111" t="s">
        <v>40</v>
      </c>
      <c r="AO70" s="112">
        <v>20</v>
      </c>
      <c r="AP70" s="112">
        <v>13816000</v>
      </c>
      <c r="AQ70" s="112">
        <v>13169000</v>
      </c>
      <c r="AR70" s="112">
        <v>647000</v>
      </c>
      <c r="AS70" s="112">
        <v>67</v>
      </c>
      <c r="AT70" s="112">
        <v>634042</v>
      </c>
      <c r="AU70" s="112">
        <v>0.56399999999999995</v>
      </c>
      <c r="AV70" s="112">
        <v>72</v>
      </c>
      <c r="AW70" s="112">
        <v>456510</v>
      </c>
      <c r="AY70" s="111" t="s">
        <v>32</v>
      </c>
      <c r="AZ70" s="112">
        <v>17</v>
      </c>
      <c r="BA70" s="111" t="s">
        <v>39</v>
      </c>
      <c r="BB70" s="112">
        <v>22</v>
      </c>
      <c r="BC70" s="112">
        <v>14141000</v>
      </c>
      <c r="BD70" s="112">
        <v>959000</v>
      </c>
      <c r="BE70" s="112">
        <v>546630</v>
      </c>
    </row>
    <row r="71" spans="38:57">
      <c r="AL71" s="111" t="s">
        <v>22</v>
      </c>
      <c r="AM71" s="112">
        <v>21</v>
      </c>
      <c r="AN71" s="111" t="s">
        <v>40</v>
      </c>
      <c r="AO71" s="112">
        <v>20</v>
      </c>
      <c r="AP71" s="112">
        <v>13816000</v>
      </c>
      <c r="AQ71" s="112">
        <v>13169000</v>
      </c>
      <c r="AR71" s="112">
        <v>647000</v>
      </c>
      <c r="AS71" s="112">
        <v>68</v>
      </c>
      <c r="AT71" s="112">
        <v>12958</v>
      </c>
      <c r="AU71" s="112">
        <v>1.2E-2</v>
      </c>
      <c r="AV71" s="112">
        <v>73</v>
      </c>
      <c r="AW71" s="112">
        <v>9459</v>
      </c>
      <c r="AY71" s="111" t="s">
        <v>32</v>
      </c>
      <c r="AZ71" s="112">
        <v>18</v>
      </c>
      <c r="BA71" s="111" t="s">
        <v>39</v>
      </c>
      <c r="BB71" s="112">
        <v>29</v>
      </c>
      <c r="BC71" s="112">
        <v>13879000</v>
      </c>
      <c r="BD71" s="112">
        <v>937000</v>
      </c>
      <c r="BE71" s="112">
        <v>571570</v>
      </c>
    </row>
    <row r="72" spans="38:57">
      <c r="AL72" s="111" t="s">
        <v>22</v>
      </c>
      <c r="AM72" s="112">
        <v>22</v>
      </c>
      <c r="AN72" s="111" t="s">
        <v>40</v>
      </c>
      <c r="AO72" s="112">
        <v>27</v>
      </c>
      <c r="AP72" s="112">
        <v>13442000</v>
      </c>
      <c r="AQ72" s="112">
        <v>12758000</v>
      </c>
      <c r="AR72" s="112">
        <v>684000</v>
      </c>
      <c r="AS72" s="112">
        <v>67</v>
      </c>
      <c r="AT72" s="112">
        <v>260042</v>
      </c>
      <c r="AU72" s="112">
        <v>0.23100000000000001</v>
      </c>
      <c r="AV72" s="112">
        <v>75</v>
      </c>
      <c r="AW72" s="112">
        <v>195032</v>
      </c>
      <c r="AY72" s="111" t="s">
        <v>32</v>
      </c>
      <c r="AZ72" s="112">
        <v>19</v>
      </c>
      <c r="BA72" s="111" t="s">
        <v>40</v>
      </c>
      <c r="BB72" s="112">
        <v>6</v>
      </c>
      <c r="BC72" s="112">
        <v>13576000</v>
      </c>
      <c r="BD72" s="112">
        <v>929000</v>
      </c>
      <c r="BE72" s="112">
        <v>603850</v>
      </c>
    </row>
    <row r="73" spans="38:57">
      <c r="AL73" s="111" t="s">
        <v>22</v>
      </c>
      <c r="AM73" s="112">
        <v>22</v>
      </c>
      <c r="AN73" s="111" t="s">
        <v>40</v>
      </c>
      <c r="AO73" s="112">
        <v>27</v>
      </c>
      <c r="AP73" s="112">
        <v>13442000</v>
      </c>
      <c r="AQ73" s="112">
        <v>12758000</v>
      </c>
      <c r="AR73" s="112">
        <v>684000</v>
      </c>
      <c r="AS73" s="112">
        <v>68</v>
      </c>
      <c r="AT73" s="112">
        <v>423958</v>
      </c>
      <c r="AU73" s="112">
        <v>0.39400000000000002</v>
      </c>
      <c r="AV73" s="112">
        <v>76</v>
      </c>
      <c r="AW73" s="112">
        <v>322208</v>
      </c>
      <c r="AY73" s="111" t="s">
        <v>32</v>
      </c>
      <c r="AZ73" s="112">
        <v>20</v>
      </c>
      <c r="BA73" s="111" t="s">
        <v>40</v>
      </c>
      <c r="BB73" s="112">
        <v>13</v>
      </c>
      <c r="BC73" s="112">
        <v>13232000</v>
      </c>
      <c r="BD73" s="112">
        <v>939000</v>
      </c>
      <c r="BE73" s="112">
        <v>647910</v>
      </c>
    </row>
    <row r="74" spans="38:57">
      <c r="AL74" s="111" t="s">
        <v>22</v>
      </c>
      <c r="AM74" s="112">
        <v>23</v>
      </c>
      <c r="AN74" s="111" t="s">
        <v>41</v>
      </c>
      <c r="AO74" s="112">
        <v>3</v>
      </c>
      <c r="AP74" s="112">
        <v>13052000</v>
      </c>
      <c r="AQ74" s="112">
        <v>12312000</v>
      </c>
      <c r="AR74" s="112">
        <v>740000</v>
      </c>
      <c r="AS74" s="112">
        <v>68</v>
      </c>
      <c r="AT74" s="112">
        <v>740000</v>
      </c>
      <c r="AU74" s="112">
        <v>0.68700000000000006</v>
      </c>
      <c r="AV74" s="112">
        <v>78</v>
      </c>
      <c r="AW74" s="112">
        <v>577200</v>
      </c>
      <c r="AY74" s="111" t="s">
        <v>32</v>
      </c>
      <c r="AZ74" s="112">
        <v>21</v>
      </c>
      <c r="BA74" s="111" t="s">
        <v>40</v>
      </c>
      <c r="BB74" s="112">
        <v>20</v>
      </c>
      <c r="BC74" s="112">
        <v>12846000</v>
      </c>
      <c r="BD74" s="112">
        <v>970000</v>
      </c>
      <c r="BE74" s="112">
        <v>701759</v>
      </c>
    </row>
    <row r="75" spans="38:57">
      <c r="AL75" s="111" t="s">
        <v>22</v>
      </c>
      <c r="AM75" s="112">
        <v>24</v>
      </c>
      <c r="AN75" s="111" t="s">
        <v>41</v>
      </c>
      <c r="AO75" s="112">
        <v>10</v>
      </c>
      <c r="AP75" s="112">
        <v>12648000</v>
      </c>
      <c r="AQ75" s="112">
        <v>11832000</v>
      </c>
      <c r="AR75" s="112">
        <v>816000</v>
      </c>
      <c r="AS75" s="112">
        <v>68</v>
      </c>
      <c r="AT75" s="112">
        <v>543063</v>
      </c>
      <c r="AU75" s="112">
        <v>0.504</v>
      </c>
      <c r="AV75" s="112">
        <v>80</v>
      </c>
      <c r="AW75" s="112">
        <v>434450</v>
      </c>
      <c r="AY75" s="111" t="s">
        <v>32</v>
      </c>
      <c r="AZ75" s="112">
        <v>22</v>
      </c>
      <c r="BA75" s="111" t="s">
        <v>40</v>
      </c>
      <c r="BB75" s="112">
        <v>27</v>
      </c>
      <c r="BC75" s="112">
        <v>12417000</v>
      </c>
      <c r="BD75" s="112">
        <v>1025000</v>
      </c>
      <c r="BE75" s="112">
        <v>776400</v>
      </c>
    </row>
    <row r="76" spans="38:57">
      <c r="AL76" s="111" t="s">
        <v>22</v>
      </c>
      <c r="AM76" s="112">
        <v>24</v>
      </c>
      <c r="AN76" s="111" t="s">
        <v>41</v>
      </c>
      <c r="AO76" s="112">
        <v>10</v>
      </c>
      <c r="AP76" s="112">
        <v>12648000</v>
      </c>
      <c r="AQ76" s="112">
        <v>11832000</v>
      </c>
      <c r="AR76" s="112">
        <v>816000</v>
      </c>
      <c r="AS76" s="112">
        <v>69</v>
      </c>
      <c r="AT76" s="112">
        <v>272937</v>
      </c>
      <c r="AU76" s="112">
        <v>0.26500000000000001</v>
      </c>
      <c r="AV76" s="112">
        <v>81</v>
      </c>
      <c r="AW76" s="112">
        <v>221079</v>
      </c>
      <c r="AY76" s="111" t="s">
        <v>32</v>
      </c>
      <c r="AZ76" s="112">
        <v>23</v>
      </c>
      <c r="BA76" s="111" t="s">
        <v>41</v>
      </c>
      <c r="BB76" s="112">
        <v>3</v>
      </c>
      <c r="BC76" s="112">
        <v>11943000</v>
      </c>
      <c r="BD76" s="112">
        <v>1109000</v>
      </c>
      <c r="BE76" s="112">
        <v>866639</v>
      </c>
    </row>
    <row r="77" spans="38:57">
      <c r="AL77" s="111" t="s">
        <v>22</v>
      </c>
      <c r="AM77" s="112">
        <v>25</v>
      </c>
      <c r="AN77" s="111" t="s">
        <v>41</v>
      </c>
      <c r="AO77" s="112">
        <v>17</v>
      </c>
      <c r="AP77" s="112">
        <v>12233000</v>
      </c>
      <c r="AQ77" s="112">
        <v>11316000</v>
      </c>
      <c r="AR77" s="112">
        <v>917000</v>
      </c>
      <c r="AS77" s="112">
        <v>68</v>
      </c>
      <c r="AT77" s="112">
        <v>128063</v>
      </c>
      <c r="AU77" s="112">
        <v>0.11899999999999999</v>
      </c>
      <c r="AV77" s="112">
        <v>81</v>
      </c>
      <c r="AW77" s="112">
        <v>103731</v>
      </c>
      <c r="AY77" s="111" t="s">
        <v>32</v>
      </c>
      <c r="AZ77" s="112">
        <v>24</v>
      </c>
      <c r="BA77" s="111" t="s">
        <v>41</v>
      </c>
      <c r="BB77" s="112">
        <v>10</v>
      </c>
      <c r="BC77" s="112">
        <v>11423000</v>
      </c>
      <c r="BD77" s="112">
        <v>1225000</v>
      </c>
      <c r="BE77" s="112">
        <v>986819</v>
      </c>
    </row>
    <row r="78" spans="38:57">
      <c r="AL78" s="111" t="s">
        <v>22</v>
      </c>
      <c r="AM78" s="112">
        <v>25</v>
      </c>
      <c r="AN78" s="111" t="s">
        <v>41</v>
      </c>
      <c r="AO78" s="112">
        <v>17</v>
      </c>
      <c r="AP78" s="112">
        <v>12233000</v>
      </c>
      <c r="AQ78" s="112">
        <v>11316000</v>
      </c>
      <c r="AR78" s="112">
        <v>917000</v>
      </c>
      <c r="AS78" s="112">
        <v>69</v>
      </c>
      <c r="AT78" s="112">
        <v>788937</v>
      </c>
      <c r="AU78" s="112">
        <v>0.76700000000000002</v>
      </c>
      <c r="AV78" s="112">
        <v>82</v>
      </c>
      <c r="AW78" s="112">
        <v>646928</v>
      </c>
      <c r="AY78" s="111" t="s">
        <v>32</v>
      </c>
      <c r="AZ78" s="112">
        <v>25</v>
      </c>
      <c r="BA78" s="111" t="s">
        <v>41</v>
      </c>
      <c r="BB78" s="112">
        <v>17</v>
      </c>
      <c r="BC78" s="112">
        <v>10858000</v>
      </c>
      <c r="BD78" s="112">
        <v>1374999</v>
      </c>
      <c r="BE78" s="112">
        <v>1128397</v>
      </c>
    </row>
    <row r="79" spans="38:57">
      <c r="AL79" s="111" t="s">
        <v>22</v>
      </c>
      <c r="AM79" s="112">
        <v>26</v>
      </c>
      <c r="AN79" s="111" t="s">
        <v>41</v>
      </c>
      <c r="AO79" s="112">
        <v>24</v>
      </c>
      <c r="AP79" s="112">
        <v>11810000</v>
      </c>
      <c r="AQ79" s="112">
        <v>10766000</v>
      </c>
      <c r="AR79" s="112">
        <v>1044000</v>
      </c>
      <c r="AS79" s="112">
        <v>69</v>
      </c>
      <c r="AT79" s="112">
        <v>734203</v>
      </c>
      <c r="AU79" s="112">
        <v>0.71299999999999997</v>
      </c>
      <c r="AV79" s="112">
        <v>82</v>
      </c>
      <c r="AW79" s="112">
        <v>602046</v>
      </c>
      <c r="AY79" s="111" t="s">
        <v>32</v>
      </c>
      <c r="AZ79" s="112">
        <v>26</v>
      </c>
      <c r="BA79" s="111" t="s">
        <v>41</v>
      </c>
      <c r="BB79" s="112">
        <v>24</v>
      </c>
      <c r="BC79" s="112">
        <v>10244000</v>
      </c>
      <c r="BD79" s="112">
        <v>1566000</v>
      </c>
      <c r="BE79" s="112">
        <v>1292438</v>
      </c>
    </row>
    <row r="80" spans="38:57">
      <c r="AL80" s="111" t="s">
        <v>22</v>
      </c>
      <c r="AM80" s="112">
        <v>26</v>
      </c>
      <c r="AN80" s="111" t="s">
        <v>41</v>
      </c>
      <c r="AO80" s="112">
        <v>24</v>
      </c>
      <c r="AP80" s="112">
        <v>11810000</v>
      </c>
      <c r="AQ80" s="112">
        <v>10766000</v>
      </c>
      <c r="AR80" s="112">
        <v>1044000</v>
      </c>
      <c r="AS80" s="112">
        <v>70</v>
      </c>
      <c r="AT80" s="112">
        <v>309797</v>
      </c>
      <c r="AU80" s="112">
        <v>0.316</v>
      </c>
      <c r="AV80" s="112">
        <v>83</v>
      </c>
      <c r="AW80" s="112">
        <v>257132</v>
      </c>
      <c r="AY80" s="111" t="s">
        <v>32</v>
      </c>
      <c r="AZ80" s="112">
        <v>27</v>
      </c>
      <c r="BA80" s="111" t="s">
        <v>42</v>
      </c>
      <c r="BB80" s="112">
        <v>1</v>
      </c>
      <c r="BC80" s="112">
        <v>9582000</v>
      </c>
      <c r="BD80" s="112">
        <v>1798000</v>
      </c>
      <c r="BE80" s="112">
        <v>1481575</v>
      </c>
    </row>
    <row r="81" spans="38:57">
      <c r="AL81" s="111" t="s">
        <v>22</v>
      </c>
      <c r="AM81" s="112">
        <v>27</v>
      </c>
      <c r="AN81" s="111" t="s">
        <v>42</v>
      </c>
      <c r="AO81" s="112">
        <v>1</v>
      </c>
      <c r="AP81" s="112">
        <v>11380000</v>
      </c>
      <c r="AQ81" s="112">
        <v>10181000</v>
      </c>
      <c r="AR81" s="112">
        <v>1199000</v>
      </c>
      <c r="AS81" s="112">
        <v>69</v>
      </c>
      <c r="AT81" s="112">
        <v>304203</v>
      </c>
      <c r="AU81" s="112">
        <v>0.29599999999999999</v>
      </c>
      <c r="AV81" s="112">
        <v>81</v>
      </c>
      <c r="AW81" s="112">
        <v>246404</v>
      </c>
      <c r="AY81" s="111" t="s">
        <v>32</v>
      </c>
      <c r="AZ81" s="112">
        <v>28</v>
      </c>
      <c r="BA81" s="111" t="s">
        <v>42</v>
      </c>
      <c r="BB81" s="112">
        <v>8</v>
      </c>
      <c r="BC81" s="112">
        <v>8870000</v>
      </c>
      <c r="BD81" s="112">
        <v>2077001</v>
      </c>
      <c r="BE81" s="112">
        <v>1689022</v>
      </c>
    </row>
    <row r="82" spans="38:57">
      <c r="AL82" s="111" t="s">
        <v>22</v>
      </c>
      <c r="AM82" s="112">
        <v>27</v>
      </c>
      <c r="AN82" s="111" t="s">
        <v>42</v>
      </c>
      <c r="AO82" s="112">
        <v>1</v>
      </c>
      <c r="AP82" s="112">
        <v>11380000</v>
      </c>
      <c r="AQ82" s="112">
        <v>10181000</v>
      </c>
      <c r="AR82" s="112">
        <v>1199000</v>
      </c>
      <c r="AS82" s="112">
        <v>70</v>
      </c>
      <c r="AT82" s="112">
        <v>894797</v>
      </c>
      <c r="AU82" s="112">
        <v>0.91200000000000003</v>
      </c>
      <c r="AV82" s="112">
        <v>82</v>
      </c>
      <c r="AW82" s="112">
        <v>733734</v>
      </c>
      <c r="AY82" s="111" t="s">
        <v>32</v>
      </c>
      <c r="AZ82" s="112">
        <v>29</v>
      </c>
      <c r="BA82" s="111" t="s">
        <v>42</v>
      </c>
      <c r="BB82" s="112">
        <v>15</v>
      </c>
      <c r="BC82" s="112">
        <v>8274000</v>
      </c>
      <c r="BD82" s="112">
        <v>2243001</v>
      </c>
      <c r="BE82" s="112">
        <v>1772460</v>
      </c>
    </row>
    <row r="83" spans="38:57">
      <c r="AL83" s="111" t="s">
        <v>22</v>
      </c>
      <c r="AM83" s="112">
        <v>28</v>
      </c>
      <c r="AN83" s="111" t="s">
        <v>42</v>
      </c>
      <c r="AO83" s="112">
        <v>8</v>
      </c>
      <c r="AP83" s="112">
        <v>10947000</v>
      </c>
      <c r="AQ83" s="112">
        <v>9562000</v>
      </c>
      <c r="AR83" s="112">
        <v>1385000</v>
      </c>
      <c r="AS83" s="112">
        <v>70</v>
      </c>
      <c r="AT83" s="112">
        <v>852147</v>
      </c>
      <c r="AU83" s="112">
        <v>0.86899999999999999</v>
      </c>
      <c r="AV83" s="112">
        <v>80</v>
      </c>
      <c r="AW83" s="112">
        <v>681718</v>
      </c>
      <c r="AY83" s="111" t="s">
        <v>32</v>
      </c>
      <c r="AZ83" s="112">
        <v>30</v>
      </c>
      <c r="BA83" s="111" t="s">
        <v>42</v>
      </c>
      <c r="BB83" s="112">
        <v>23</v>
      </c>
      <c r="BC83" s="112">
        <v>7937000</v>
      </c>
      <c r="BD83" s="112">
        <v>2163001</v>
      </c>
      <c r="BE83" s="112">
        <v>1637871</v>
      </c>
    </row>
    <row r="84" spans="38:57">
      <c r="AL84" s="111" t="s">
        <v>22</v>
      </c>
      <c r="AM84" s="112">
        <v>28</v>
      </c>
      <c r="AN84" s="111" t="s">
        <v>42</v>
      </c>
      <c r="AO84" s="112">
        <v>8</v>
      </c>
      <c r="AP84" s="112">
        <v>10947000</v>
      </c>
      <c r="AQ84" s="112">
        <v>9562000</v>
      </c>
      <c r="AR84" s="112">
        <v>1385000</v>
      </c>
      <c r="AS84" s="112">
        <v>71</v>
      </c>
      <c r="AT84" s="112">
        <v>532853</v>
      </c>
      <c r="AU84" s="112">
        <v>0.57099999999999995</v>
      </c>
      <c r="AV84" s="112">
        <v>82</v>
      </c>
      <c r="AW84" s="112">
        <v>436939</v>
      </c>
      <c r="AY84" s="111" t="s">
        <v>32</v>
      </c>
      <c r="AZ84" s="112">
        <v>31</v>
      </c>
      <c r="BA84" s="111" t="s">
        <v>42</v>
      </c>
      <c r="BB84" s="112">
        <v>29</v>
      </c>
      <c r="BC84" s="112">
        <v>7555000</v>
      </c>
      <c r="BD84" s="112">
        <v>2131000</v>
      </c>
      <c r="BE84" s="112">
        <v>1515011</v>
      </c>
    </row>
    <row r="85" spans="38:57">
      <c r="AL85" s="111" t="s">
        <v>22</v>
      </c>
      <c r="AM85" s="112">
        <v>29</v>
      </c>
      <c r="AN85" s="111" t="s">
        <v>42</v>
      </c>
      <c r="AO85" s="112">
        <v>15</v>
      </c>
      <c r="AP85" s="112">
        <v>10517000</v>
      </c>
      <c r="AQ85" s="112">
        <v>9022000</v>
      </c>
      <c r="AR85" s="112">
        <v>1495000</v>
      </c>
      <c r="AS85" s="112">
        <v>70</v>
      </c>
      <c r="AT85" s="112">
        <v>422147</v>
      </c>
      <c r="AU85" s="112">
        <v>0.43</v>
      </c>
      <c r="AV85" s="112">
        <v>77</v>
      </c>
      <c r="AW85" s="112">
        <v>325053</v>
      </c>
      <c r="AY85" s="111" t="s">
        <v>32</v>
      </c>
      <c r="AZ85" s="112">
        <v>32</v>
      </c>
      <c r="BA85" s="111" t="s">
        <v>43</v>
      </c>
      <c r="BB85" s="112">
        <v>5</v>
      </c>
      <c r="BC85" s="112">
        <v>7140000</v>
      </c>
      <c r="BD85" s="112">
        <v>2140000</v>
      </c>
      <c r="BE85" s="112">
        <v>1415441</v>
      </c>
    </row>
    <row r="86" spans="38:57">
      <c r="AL86" s="111" t="s">
        <v>22</v>
      </c>
      <c r="AM86" s="112">
        <v>29</v>
      </c>
      <c r="AN86" s="111" t="s">
        <v>42</v>
      </c>
      <c r="AO86" s="112">
        <v>15</v>
      </c>
      <c r="AP86" s="112">
        <v>10517000</v>
      </c>
      <c r="AQ86" s="112">
        <v>9022000</v>
      </c>
      <c r="AR86" s="112">
        <v>1495000</v>
      </c>
      <c r="AS86" s="112">
        <v>71</v>
      </c>
      <c r="AT86" s="112">
        <v>932450</v>
      </c>
      <c r="AU86" s="112">
        <v>1</v>
      </c>
      <c r="AV86" s="112">
        <v>79</v>
      </c>
      <c r="AW86" s="112">
        <v>736636</v>
      </c>
      <c r="AY86" s="111" t="s">
        <v>32</v>
      </c>
      <c r="AZ86" s="112">
        <v>33</v>
      </c>
      <c r="BA86" s="111" t="s">
        <v>43</v>
      </c>
      <c r="BB86" s="112">
        <v>12</v>
      </c>
      <c r="BC86" s="112">
        <v>6706000</v>
      </c>
      <c r="BD86" s="112">
        <v>2178000</v>
      </c>
      <c r="BE86" s="112">
        <v>1328580</v>
      </c>
    </row>
    <row r="87" spans="38:57">
      <c r="AL87" s="111" t="s">
        <v>22</v>
      </c>
      <c r="AM87" s="112">
        <v>29</v>
      </c>
      <c r="AN87" s="111" t="s">
        <v>42</v>
      </c>
      <c r="AO87" s="112">
        <v>15</v>
      </c>
      <c r="AP87" s="112">
        <v>10517000</v>
      </c>
      <c r="AQ87" s="112">
        <v>9022000</v>
      </c>
      <c r="AR87" s="112">
        <v>1495000</v>
      </c>
      <c r="AS87" s="112">
        <v>72</v>
      </c>
      <c r="AT87" s="112">
        <v>140404</v>
      </c>
      <c r="AU87" s="112">
        <v>0.159</v>
      </c>
      <c r="AV87" s="112">
        <v>80</v>
      </c>
      <c r="AW87" s="112">
        <v>112323</v>
      </c>
      <c r="AY87" s="111" t="s">
        <v>32</v>
      </c>
      <c r="AZ87" s="112">
        <v>34</v>
      </c>
      <c r="BA87" s="111" t="s">
        <v>43</v>
      </c>
      <c r="BB87" s="112">
        <v>19</v>
      </c>
      <c r="BC87" s="112">
        <v>6263000</v>
      </c>
      <c r="BD87" s="112">
        <v>2238000</v>
      </c>
      <c r="BE87" s="112">
        <v>1230900</v>
      </c>
    </row>
    <row r="88" spans="38:57">
      <c r="AL88" s="111" t="s">
        <v>22</v>
      </c>
      <c r="AM88" s="112">
        <v>30</v>
      </c>
      <c r="AN88" s="111" t="s">
        <v>42</v>
      </c>
      <c r="AO88" s="112">
        <v>23</v>
      </c>
      <c r="AP88" s="112">
        <v>10100000</v>
      </c>
      <c r="AQ88" s="112">
        <v>8658000</v>
      </c>
      <c r="AR88" s="112">
        <v>1442000</v>
      </c>
      <c r="AS88" s="112">
        <v>70</v>
      </c>
      <c r="AT88" s="112">
        <v>5147</v>
      </c>
      <c r="AU88" s="112">
        <v>5.0000000000000001E-3</v>
      </c>
      <c r="AV88" s="112">
        <v>74</v>
      </c>
      <c r="AW88" s="112">
        <v>3809</v>
      </c>
      <c r="AY88" s="111" t="s">
        <v>32</v>
      </c>
      <c r="AZ88" s="112">
        <v>35</v>
      </c>
      <c r="BA88" s="111" t="s">
        <v>43</v>
      </c>
      <c r="BB88" s="112">
        <v>26</v>
      </c>
      <c r="BC88" s="112">
        <v>5825000</v>
      </c>
      <c r="BD88" s="112">
        <v>2308000</v>
      </c>
      <c r="BE88" s="112">
        <v>1113750</v>
      </c>
    </row>
    <row r="89" spans="38:57">
      <c r="AL89" s="111" t="s">
        <v>22</v>
      </c>
      <c r="AM89" s="112">
        <v>30</v>
      </c>
      <c r="AN89" s="111" t="s">
        <v>42</v>
      </c>
      <c r="AO89" s="112">
        <v>23</v>
      </c>
      <c r="AP89" s="112">
        <v>10100000</v>
      </c>
      <c r="AQ89" s="112">
        <v>8658000</v>
      </c>
      <c r="AR89" s="112">
        <v>1442000</v>
      </c>
      <c r="AS89" s="112">
        <v>71</v>
      </c>
      <c r="AT89" s="112">
        <v>932450</v>
      </c>
      <c r="AU89" s="112">
        <v>1</v>
      </c>
      <c r="AV89" s="112">
        <v>75</v>
      </c>
      <c r="AW89" s="112">
        <v>699338</v>
      </c>
      <c r="AY89" s="111" t="s">
        <v>32</v>
      </c>
      <c r="AZ89" s="112">
        <v>36</v>
      </c>
      <c r="BA89" s="111" t="s">
        <v>44</v>
      </c>
      <c r="BB89" s="112">
        <v>2</v>
      </c>
      <c r="BC89" s="112">
        <v>5402000</v>
      </c>
      <c r="BD89" s="112">
        <v>2383000</v>
      </c>
      <c r="BE89" s="112">
        <v>986490</v>
      </c>
    </row>
    <row r="90" spans="38:57">
      <c r="AL90" s="111" t="s">
        <v>22</v>
      </c>
      <c r="AM90" s="112">
        <v>30</v>
      </c>
      <c r="AN90" s="111" t="s">
        <v>42</v>
      </c>
      <c r="AO90" s="112">
        <v>23</v>
      </c>
      <c r="AP90" s="112">
        <v>10100000</v>
      </c>
      <c r="AQ90" s="112">
        <v>8658000</v>
      </c>
      <c r="AR90" s="112">
        <v>1442000</v>
      </c>
      <c r="AS90" s="112">
        <v>72</v>
      </c>
      <c r="AT90" s="112">
        <v>504404</v>
      </c>
      <c r="AU90" s="112">
        <v>0.57099999999999995</v>
      </c>
      <c r="AV90" s="112">
        <v>76</v>
      </c>
      <c r="AW90" s="112">
        <v>383347</v>
      </c>
      <c r="AY90" s="111" t="s">
        <v>32</v>
      </c>
      <c r="AZ90" s="112">
        <v>37</v>
      </c>
      <c r="BA90" s="111" t="s">
        <v>44</v>
      </c>
      <c r="BB90" s="112">
        <v>9</v>
      </c>
      <c r="BC90" s="112">
        <v>5008000</v>
      </c>
      <c r="BD90" s="112">
        <v>2450000</v>
      </c>
      <c r="BE90" s="112">
        <v>845041</v>
      </c>
    </row>
    <row r="91" spans="38:57">
      <c r="AL91" s="111" t="s">
        <v>22</v>
      </c>
      <c r="AM91" s="112">
        <v>31</v>
      </c>
      <c r="AN91" s="111" t="s">
        <v>42</v>
      </c>
      <c r="AO91" s="112">
        <v>29</v>
      </c>
      <c r="AP91" s="112">
        <v>9686000</v>
      </c>
      <c r="AQ91" s="112">
        <v>8265000</v>
      </c>
      <c r="AR91" s="112">
        <v>1421000</v>
      </c>
      <c r="AS91" s="112">
        <v>71</v>
      </c>
      <c r="AT91" s="112">
        <v>523596</v>
      </c>
      <c r="AU91" s="112">
        <v>0.56200000000000006</v>
      </c>
      <c r="AV91" s="112">
        <v>70</v>
      </c>
      <c r="AW91" s="112">
        <v>366517</v>
      </c>
      <c r="AY91" s="111" t="s">
        <v>32</v>
      </c>
      <c r="AZ91" s="112">
        <v>38</v>
      </c>
      <c r="BA91" s="111" t="s">
        <v>44</v>
      </c>
      <c r="BB91" s="112">
        <v>16</v>
      </c>
      <c r="BC91" s="112">
        <v>4655000</v>
      </c>
      <c r="BD91" s="112">
        <v>2501000</v>
      </c>
      <c r="BE91" s="112">
        <v>680933</v>
      </c>
    </row>
    <row r="92" spans="38:57">
      <c r="AL92" s="111" t="s">
        <v>22</v>
      </c>
      <c r="AM92" s="112">
        <v>31</v>
      </c>
      <c r="AN92" s="111" t="s">
        <v>42</v>
      </c>
      <c r="AO92" s="112">
        <v>29</v>
      </c>
      <c r="AP92" s="112">
        <v>9686000</v>
      </c>
      <c r="AQ92" s="112">
        <v>8265000</v>
      </c>
      <c r="AR92" s="112">
        <v>1421000</v>
      </c>
      <c r="AS92" s="112">
        <v>72</v>
      </c>
      <c r="AT92" s="112">
        <v>883671</v>
      </c>
      <c r="AU92" s="112">
        <v>1</v>
      </c>
      <c r="AV92" s="112">
        <v>71</v>
      </c>
      <c r="AW92" s="112">
        <v>627406</v>
      </c>
      <c r="AY92" s="111" t="s">
        <v>32</v>
      </c>
      <c r="AZ92" s="112">
        <v>39</v>
      </c>
      <c r="BA92" s="111" t="s">
        <v>44</v>
      </c>
      <c r="BB92" s="112">
        <v>23</v>
      </c>
      <c r="BC92" s="112">
        <v>4331000</v>
      </c>
      <c r="BD92" s="112">
        <v>2550000</v>
      </c>
      <c r="BE92" s="112">
        <v>507864</v>
      </c>
    </row>
    <row r="93" spans="38:57">
      <c r="AL93" s="111" t="s">
        <v>22</v>
      </c>
      <c r="AM93" s="112">
        <v>31</v>
      </c>
      <c r="AN93" s="111" t="s">
        <v>42</v>
      </c>
      <c r="AO93" s="112">
        <v>29</v>
      </c>
      <c r="AP93" s="112">
        <v>9686000</v>
      </c>
      <c r="AQ93" s="112">
        <v>8265000</v>
      </c>
      <c r="AR93" s="112">
        <v>1421000</v>
      </c>
      <c r="AS93" s="112">
        <v>73</v>
      </c>
      <c r="AT93" s="112">
        <v>13733</v>
      </c>
      <c r="AU93" s="112">
        <v>1.6E-2</v>
      </c>
      <c r="AV93" s="112">
        <v>72</v>
      </c>
      <c r="AW93" s="112">
        <v>9888</v>
      </c>
      <c r="AY93" s="111" t="s">
        <v>170</v>
      </c>
      <c r="AZ93" s="112">
        <v>10</v>
      </c>
      <c r="BA93" s="111" t="s">
        <v>38</v>
      </c>
      <c r="BB93" s="112">
        <v>4</v>
      </c>
      <c r="BC93" s="112">
        <v>14544000</v>
      </c>
      <c r="BD93" s="112">
        <v>1602000</v>
      </c>
      <c r="BE93" s="112">
        <v>839716</v>
      </c>
    </row>
    <row r="94" spans="38:57">
      <c r="AL94" s="111" t="s">
        <v>22</v>
      </c>
      <c r="AM94" s="112">
        <v>32</v>
      </c>
      <c r="AN94" s="111" t="s">
        <v>43</v>
      </c>
      <c r="AO94" s="112">
        <v>5</v>
      </c>
      <c r="AP94" s="112">
        <v>9280000</v>
      </c>
      <c r="AQ94" s="112">
        <v>7854000</v>
      </c>
      <c r="AR94" s="112">
        <v>1426000</v>
      </c>
      <c r="AS94" s="112">
        <v>71</v>
      </c>
      <c r="AT94" s="112">
        <v>117596</v>
      </c>
      <c r="AU94" s="112">
        <v>0.126</v>
      </c>
      <c r="AV94" s="112">
        <v>66</v>
      </c>
      <c r="AW94" s="112">
        <v>77613</v>
      </c>
      <c r="AY94" s="111" t="s">
        <v>170</v>
      </c>
      <c r="AZ94" s="112">
        <v>11</v>
      </c>
      <c r="BA94" s="111" t="s">
        <v>38</v>
      </c>
      <c r="BB94" s="112">
        <v>11</v>
      </c>
      <c r="BC94" s="112">
        <v>14539000</v>
      </c>
      <c r="BD94" s="112">
        <v>1576000</v>
      </c>
      <c r="BE94" s="112">
        <v>898320</v>
      </c>
    </row>
    <row r="95" spans="38:57">
      <c r="AL95" s="111" t="s">
        <v>22</v>
      </c>
      <c r="AM95" s="112">
        <v>32</v>
      </c>
      <c r="AN95" s="111" t="s">
        <v>43</v>
      </c>
      <c r="AO95" s="112">
        <v>5</v>
      </c>
      <c r="AP95" s="112">
        <v>9280000</v>
      </c>
      <c r="AQ95" s="112">
        <v>7854000</v>
      </c>
      <c r="AR95" s="112">
        <v>1426000</v>
      </c>
      <c r="AS95" s="112">
        <v>72</v>
      </c>
      <c r="AT95" s="112">
        <v>883671</v>
      </c>
      <c r="AU95" s="112">
        <v>1</v>
      </c>
      <c r="AV95" s="112">
        <v>66</v>
      </c>
      <c r="AW95" s="112">
        <v>583223</v>
      </c>
      <c r="AY95" s="111" t="s">
        <v>170</v>
      </c>
      <c r="AZ95" s="112">
        <v>12</v>
      </c>
      <c r="BA95" s="111" t="s">
        <v>38</v>
      </c>
      <c r="BB95" s="112">
        <v>18</v>
      </c>
      <c r="BC95" s="112">
        <v>14505000</v>
      </c>
      <c r="BD95" s="112">
        <v>1536000</v>
      </c>
      <c r="BE95" s="112">
        <v>936960</v>
      </c>
    </row>
    <row r="96" spans="38:57">
      <c r="AL96" s="111" t="s">
        <v>22</v>
      </c>
      <c r="AM96" s="112">
        <v>32</v>
      </c>
      <c r="AN96" s="111" t="s">
        <v>43</v>
      </c>
      <c r="AO96" s="112">
        <v>5</v>
      </c>
      <c r="AP96" s="112">
        <v>9280000</v>
      </c>
      <c r="AQ96" s="112">
        <v>7854000</v>
      </c>
      <c r="AR96" s="112">
        <v>1426000</v>
      </c>
      <c r="AS96" s="112">
        <v>73</v>
      </c>
      <c r="AT96" s="112">
        <v>424733</v>
      </c>
      <c r="AU96" s="112">
        <v>0.50900000000000001</v>
      </c>
      <c r="AV96" s="112">
        <v>66</v>
      </c>
      <c r="AW96" s="112">
        <v>280324</v>
      </c>
      <c r="AY96" s="111" t="s">
        <v>170</v>
      </c>
      <c r="AZ96" s="112">
        <v>13</v>
      </c>
      <c r="BA96" s="111" t="s">
        <v>38</v>
      </c>
      <c r="BB96" s="112">
        <v>25</v>
      </c>
      <c r="BC96" s="112">
        <v>14440000</v>
      </c>
      <c r="BD96" s="112">
        <v>1485000</v>
      </c>
      <c r="BE96" s="112">
        <v>965250</v>
      </c>
    </row>
    <row r="97" spans="38:57">
      <c r="AL97" s="111" t="s">
        <v>22</v>
      </c>
      <c r="AM97" s="112">
        <v>33</v>
      </c>
      <c r="AN97" s="111" t="s">
        <v>43</v>
      </c>
      <c r="AO97" s="112">
        <v>12</v>
      </c>
      <c r="AP97" s="112">
        <v>8884000</v>
      </c>
      <c r="AQ97" s="112">
        <v>7432000</v>
      </c>
      <c r="AR97" s="112">
        <v>1452000</v>
      </c>
      <c r="AS97" s="112">
        <v>72</v>
      </c>
      <c r="AT97" s="112">
        <v>605267</v>
      </c>
      <c r="AU97" s="112">
        <v>0.68500000000000005</v>
      </c>
      <c r="AV97" s="112">
        <v>61</v>
      </c>
      <c r="AW97" s="112">
        <v>369213</v>
      </c>
      <c r="AY97" s="111" t="s">
        <v>170</v>
      </c>
      <c r="AZ97" s="112">
        <v>14</v>
      </c>
      <c r="BA97" s="111" t="s">
        <v>39</v>
      </c>
      <c r="BB97" s="112">
        <v>1</v>
      </c>
      <c r="BC97" s="112">
        <v>14341000</v>
      </c>
      <c r="BD97" s="112">
        <v>1430000</v>
      </c>
      <c r="BE97" s="112">
        <v>617827</v>
      </c>
    </row>
    <row r="98" spans="38:57">
      <c r="AL98" s="111" t="s">
        <v>22</v>
      </c>
      <c r="AM98" s="112">
        <v>33</v>
      </c>
      <c r="AN98" s="111" t="s">
        <v>43</v>
      </c>
      <c r="AO98" s="112">
        <v>12</v>
      </c>
      <c r="AP98" s="112">
        <v>8884000</v>
      </c>
      <c r="AQ98" s="112">
        <v>7432000</v>
      </c>
      <c r="AR98" s="112">
        <v>1452000</v>
      </c>
      <c r="AS98" s="112">
        <v>73</v>
      </c>
      <c r="AT98" s="112">
        <v>834624</v>
      </c>
      <c r="AU98" s="112">
        <v>1</v>
      </c>
      <c r="AV98" s="112">
        <v>61</v>
      </c>
      <c r="AW98" s="112">
        <v>509121</v>
      </c>
      <c r="AY98" s="111" t="s">
        <v>170</v>
      </c>
      <c r="AZ98" s="112">
        <v>15</v>
      </c>
      <c r="BA98" s="111" t="s">
        <v>39</v>
      </c>
      <c r="BB98" s="112">
        <v>8</v>
      </c>
      <c r="BC98" s="112">
        <v>14207000</v>
      </c>
      <c r="BD98" s="112">
        <v>1373000</v>
      </c>
      <c r="BE98" s="112">
        <v>658045</v>
      </c>
    </row>
    <row r="99" spans="38:57">
      <c r="AL99" s="111" t="s">
        <v>22</v>
      </c>
      <c r="AM99" s="112">
        <v>33</v>
      </c>
      <c r="AN99" s="111" t="s">
        <v>43</v>
      </c>
      <c r="AO99" s="112">
        <v>12</v>
      </c>
      <c r="AP99" s="112">
        <v>8884000</v>
      </c>
      <c r="AQ99" s="112">
        <v>7432000</v>
      </c>
      <c r="AR99" s="112">
        <v>1452000</v>
      </c>
      <c r="AS99" s="112">
        <v>74</v>
      </c>
      <c r="AT99" s="112">
        <v>12109</v>
      </c>
      <c r="AU99" s="112">
        <v>1.4999999999999999E-2</v>
      </c>
      <c r="AV99" s="112">
        <v>61</v>
      </c>
      <c r="AW99" s="112">
        <v>7386</v>
      </c>
      <c r="AY99" s="111" t="s">
        <v>170</v>
      </c>
      <c r="AZ99" s="112">
        <v>16</v>
      </c>
      <c r="BA99" s="111" t="s">
        <v>39</v>
      </c>
      <c r="BB99" s="112">
        <v>15</v>
      </c>
      <c r="BC99" s="112">
        <v>14034000</v>
      </c>
      <c r="BD99" s="112">
        <v>1322000</v>
      </c>
      <c r="BE99" s="112">
        <v>687440</v>
      </c>
    </row>
    <row r="100" spans="38:57">
      <c r="AL100" s="111" t="s">
        <v>22</v>
      </c>
      <c r="AM100" s="112">
        <v>34</v>
      </c>
      <c r="AN100" s="111" t="s">
        <v>43</v>
      </c>
      <c r="AO100" s="112">
        <v>19</v>
      </c>
      <c r="AP100" s="112">
        <v>8501000</v>
      </c>
      <c r="AQ100" s="112">
        <v>7009000</v>
      </c>
      <c r="AR100" s="112">
        <v>1492000</v>
      </c>
      <c r="AS100" s="112">
        <v>72</v>
      </c>
      <c r="AT100" s="112">
        <v>222267</v>
      </c>
      <c r="AU100" s="112">
        <v>0.252</v>
      </c>
      <c r="AV100" s="112">
        <v>55</v>
      </c>
      <c r="AW100" s="112">
        <v>122247</v>
      </c>
      <c r="AY100" s="111" t="s">
        <v>170</v>
      </c>
      <c r="AZ100" s="112">
        <v>17</v>
      </c>
      <c r="BA100" s="111" t="s">
        <v>39</v>
      </c>
      <c r="BB100" s="112">
        <v>22</v>
      </c>
      <c r="BC100" s="112">
        <v>13821000</v>
      </c>
      <c r="BD100" s="112">
        <v>1279000</v>
      </c>
      <c r="BE100" s="112">
        <v>729030</v>
      </c>
    </row>
    <row r="101" spans="38:57">
      <c r="AL101" s="111" t="s">
        <v>22</v>
      </c>
      <c r="AM101" s="112">
        <v>34</v>
      </c>
      <c r="AN101" s="111" t="s">
        <v>43</v>
      </c>
      <c r="AO101" s="112">
        <v>19</v>
      </c>
      <c r="AP101" s="112">
        <v>8501000</v>
      </c>
      <c r="AQ101" s="112">
        <v>7009000</v>
      </c>
      <c r="AR101" s="112">
        <v>1492000</v>
      </c>
      <c r="AS101" s="112">
        <v>73</v>
      </c>
      <c r="AT101" s="112">
        <v>834624</v>
      </c>
      <c r="AU101" s="112">
        <v>1</v>
      </c>
      <c r="AV101" s="112">
        <v>55</v>
      </c>
      <c r="AW101" s="112">
        <v>459043</v>
      </c>
      <c r="AY101" s="111" t="s">
        <v>170</v>
      </c>
      <c r="AZ101" s="112">
        <v>18</v>
      </c>
      <c r="BA101" s="111" t="s">
        <v>39</v>
      </c>
      <c r="BB101" s="112">
        <v>29</v>
      </c>
      <c r="BC101" s="112">
        <v>13566000</v>
      </c>
      <c r="BD101" s="112">
        <v>1250000</v>
      </c>
      <c r="BE101" s="112">
        <v>762500</v>
      </c>
    </row>
    <row r="102" spans="38:57">
      <c r="AL102" s="111" t="s">
        <v>22</v>
      </c>
      <c r="AM102" s="112">
        <v>34</v>
      </c>
      <c r="AN102" s="111" t="s">
        <v>43</v>
      </c>
      <c r="AO102" s="112">
        <v>19</v>
      </c>
      <c r="AP102" s="112">
        <v>8501000</v>
      </c>
      <c r="AQ102" s="112">
        <v>7009000</v>
      </c>
      <c r="AR102" s="112">
        <v>1492000</v>
      </c>
      <c r="AS102" s="112">
        <v>74</v>
      </c>
      <c r="AT102" s="112">
        <v>435109</v>
      </c>
      <c r="AU102" s="112">
        <v>0.55400000000000005</v>
      </c>
      <c r="AV102" s="112">
        <v>55</v>
      </c>
      <c r="AW102" s="112">
        <v>239310</v>
      </c>
      <c r="AY102" s="111" t="s">
        <v>170</v>
      </c>
      <c r="AZ102" s="112">
        <v>19</v>
      </c>
      <c r="BA102" s="111" t="s">
        <v>40</v>
      </c>
      <c r="BB102" s="112">
        <v>6</v>
      </c>
      <c r="BC102" s="112">
        <v>13266000</v>
      </c>
      <c r="BD102" s="112">
        <v>1239000</v>
      </c>
      <c r="BE102" s="112">
        <v>805350</v>
      </c>
    </row>
    <row r="103" spans="38:57">
      <c r="AL103" s="111" t="s">
        <v>22</v>
      </c>
      <c r="AM103" s="112">
        <v>35</v>
      </c>
      <c r="AN103" s="111" t="s">
        <v>43</v>
      </c>
      <c r="AO103" s="112">
        <v>26</v>
      </c>
      <c r="AP103" s="112">
        <v>8133000</v>
      </c>
      <c r="AQ103" s="112">
        <v>6594000</v>
      </c>
      <c r="AR103" s="112">
        <v>1539000</v>
      </c>
      <c r="AS103" s="112">
        <v>73</v>
      </c>
      <c r="AT103" s="112">
        <v>688891</v>
      </c>
      <c r="AU103" s="112">
        <v>0.82499999999999996</v>
      </c>
      <c r="AV103" s="112">
        <v>49</v>
      </c>
      <c r="AW103" s="112">
        <v>337557</v>
      </c>
      <c r="AY103" s="111" t="s">
        <v>170</v>
      </c>
      <c r="AZ103" s="112">
        <v>20</v>
      </c>
      <c r="BA103" s="111" t="s">
        <v>40</v>
      </c>
      <c r="BB103" s="112">
        <v>13</v>
      </c>
      <c r="BC103" s="112">
        <v>12919000</v>
      </c>
      <c r="BD103" s="112">
        <v>1252000</v>
      </c>
      <c r="BE103" s="112">
        <v>863880</v>
      </c>
    </row>
    <row r="104" spans="38:57">
      <c r="AL104" s="111" t="s">
        <v>22</v>
      </c>
      <c r="AM104" s="112">
        <v>35</v>
      </c>
      <c r="AN104" s="111" t="s">
        <v>43</v>
      </c>
      <c r="AO104" s="112">
        <v>26</v>
      </c>
      <c r="AP104" s="112">
        <v>8133000</v>
      </c>
      <c r="AQ104" s="112">
        <v>6594000</v>
      </c>
      <c r="AR104" s="112">
        <v>1539000</v>
      </c>
      <c r="AS104" s="112">
        <v>74</v>
      </c>
      <c r="AT104" s="112">
        <v>785322</v>
      </c>
      <c r="AU104" s="112">
        <v>1</v>
      </c>
      <c r="AV104" s="112">
        <v>48</v>
      </c>
      <c r="AW104" s="112">
        <v>376955</v>
      </c>
      <c r="AY104" s="111" t="s">
        <v>170</v>
      </c>
      <c r="AZ104" s="112">
        <v>21</v>
      </c>
      <c r="BA104" s="111" t="s">
        <v>40</v>
      </c>
      <c r="BB104" s="112">
        <v>20</v>
      </c>
      <c r="BC104" s="112">
        <v>12523000</v>
      </c>
      <c r="BD104" s="112">
        <v>1293000</v>
      </c>
      <c r="BE104" s="112">
        <v>937549</v>
      </c>
    </row>
    <row r="105" spans="38:57">
      <c r="AL105" s="111" t="s">
        <v>22</v>
      </c>
      <c r="AM105" s="112">
        <v>35</v>
      </c>
      <c r="AN105" s="111" t="s">
        <v>43</v>
      </c>
      <c r="AO105" s="112">
        <v>26</v>
      </c>
      <c r="AP105" s="112">
        <v>8133000</v>
      </c>
      <c r="AQ105" s="112">
        <v>6594000</v>
      </c>
      <c r="AR105" s="112">
        <v>1539000</v>
      </c>
      <c r="AS105" s="112">
        <v>75</v>
      </c>
      <c r="AT105" s="112">
        <v>64787</v>
      </c>
      <c r="AU105" s="112">
        <v>8.7999999999999995E-2</v>
      </c>
      <c r="AV105" s="112">
        <v>48</v>
      </c>
      <c r="AW105" s="112">
        <v>31098</v>
      </c>
      <c r="AY105" s="111" t="s">
        <v>170</v>
      </c>
      <c r="AZ105" s="112">
        <v>22</v>
      </c>
      <c r="BA105" s="111" t="s">
        <v>40</v>
      </c>
      <c r="BB105" s="112">
        <v>27</v>
      </c>
      <c r="BC105" s="112">
        <v>12075000</v>
      </c>
      <c r="BD105" s="112">
        <v>1367000</v>
      </c>
      <c r="BE105" s="112">
        <v>1036320</v>
      </c>
    </row>
    <row r="106" spans="38:57">
      <c r="AL106" s="111" t="s">
        <v>22</v>
      </c>
      <c r="AM106" s="112">
        <v>36</v>
      </c>
      <c r="AN106" s="111" t="s">
        <v>44</v>
      </c>
      <c r="AO106" s="112">
        <v>2</v>
      </c>
      <c r="AP106" s="112">
        <v>7785000</v>
      </c>
      <c r="AQ106" s="112">
        <v>6196000</v>
      </c>
      <c r="AR106" s="112">
        <v>1589000</v>
      </c>
      <c r="AS106" s="112">
        <v>73</v>
      </c>
      <c r="AT106" s="112">
        <v>340891</v>
      </c>
      <c r="AU106" s="112">
        <v>0.40799999999999997</v>
      </c>
      <c r="AV106" s="112">
        <v>43</v>
      </c>
      <c r="AW106" s="112">
        <v>146583</v>
      </c>
      <c r="AY106" s="111" t="s">
        <v>170</v>
      </c>
      <c r="AZ106" s="112">
        <v>23</v>
      </c>
      <c r="BA106" s="111" t="s">
        <v>41</v>
      </c>
      <c r="BB106" s="112">
        <v>3</v>
      </c>
      <c r="BC106" s="112">
        <v>11573000</v>
      </c>
      <c r="BD106" s="112">
        <v>1479000</v>
      </c>
      <c r="BE106" s="112">
        <v>1158939</v>
      </c>
    </row>
    <row r="107" spans="38:57">
      <c r="AL107" s="111" t="s">
        <v>22</v>
      </c>
      <c r="AM107" s="112">
        <v>36</v>
      </c>
      <c r="AN107" s="111" t="s">
        <v>44</v>
      </c>
      <c r="AO107" s="112">
        <v>2</v>
      </c>
      <c r="AP107" s="112">
        <v>7785000</v>
      </c>
      <c r="AQ107" s="112">
        <v>6196000</v>
      </c>
      <c r="AR107" s="112">
        <v>1589000</v>
      </c>
      <c r="AS107" s="112">
        <v>74</v>
      </c>
      <c r="AT107" s="112">
        <v>785322</v>
      </c>
      <c r="AU107" s="112">
        <v>1</v>
      </c>
      <c r="AV107" s="112">
        <v>42</v>
      </c>
      <c r="AW107" s="112">
        <v>329835</v>
      </c>
      <c r="AY107" s="111" t="s">
        <v>170</v>
      </c>
      <c r="AZ107" s="112">
        <v>24</v>
      </c>
      <c r="BA107" s="111" t="s">
        <v>41</v>
      </c>
      <c r="BB107" s="112">
        <v>10</v>
      </c>
      <c r="BC107" s="112">
        <v>11015000</v>
      </c>
      <c r="BD107" s="112">
        <v>1632999</v>
      </c>
      <c r="BE107" s="112">
        <v>1317907</v>
      </c>
    </row>
    <row r="108" spans="38:57">
      <c r="AL108" s="111" t="s">
        <v>22</v>
      </c>
      <c r="AM108" s="112">
        <v>36</v>
      </c>
      <c r="AN108" s="111" t="s">
        <v>44</v>
      </c>
      <c r="AO108" s="112">
        <v>2</v>
      </c>
      <c r="AP108" s="112">
        <v>7785000</v>
      </c>
      <c r="AQ108" s="112">
        <v>6196000</v>
      </c>
      <c r="AR108" s="112">
        <v>1589000</v>
      </c>
      <c r="AS108" s="112">
        <v>75</v>
      </c>
      <c r="AT108" s="112">
        <v>462787</v>
      </c>
      <c r="AU108" s="112">
        <v>0.629</v>
      </c>
      <c r="AV108" s="112">
        <v>41</v>
      </c>
      <c r="AW108" s="112">
        <v>189743</v>
      </c>
      <c r="AY108" s="111" t="s">
        <v>170</v>
      </c>
      <c r="AZ108" s="112">
        <v>25</v>
      </c>
      <c r="BA108" s="111" t="s">
        <v>41</v>
      </c>
      <c r="BB108" s="112">
        <v>17</v>
      </c>
      <c r="BC108" s="112">
        <v>10399000</v>
      </c>
      <c r="BD108" s="112">
        <v>1833999</v>
      </c>
      <c r="BE108" s="112">
        <v>1509367</v>
      </c>
    </row>
    <row r="109" spans="38:57">
      <c r="AL109" s="111" t="s">
        <v>22</v>
      </c>
      <c r="AM109" s="112">
        <v>37</v>
      </c>
      <c r="AN109" s="111" t="s">
        <v>44</v>
      </c>
      <c r="AO109" s="112">
        <v>9</v>
      </c>
      <c r="AP109" s="112">
        <v>7458000</v>
      </c>
      <c r="AQ109" s="112">
        <v>5825000</v>
      </c>
      <c r="AR109" s="112">
        <v>1633000</v>
      </c>
      <c r="AS109" s="112">
        <v>73</v>
      </c>
      <c r="AT109" s="112">
        <v>13891</v>
      </c>
      <c r="AU109" s="112">
        <v>1.7000000000000001E-2</v>
      </c>
      <c r="AV109" s="112">
        <v>37</v>
      </c>
      <c r="AW109" s="112">
        <v>5140</v>
      </c>
      <c r="AY109" s="111" t="s">
        <v>170</v>
      </c>
      <c r="AZ109" s="112">
        <v>26</v>
      </c>
      <c r="BA109" s="111" t="s">
        <v>41</v>
      </c>
      <c r="BB109" s="112">
        <v>24</v>
      </c>
      <c r="BC109" s="112">
        <v>9722000</v>
      </c>
      <c r="BD109" s="112">
        <v>2088000</v>
      </c>
      <c r="BE109" s="112">
        <v>1733155</v>
      </c>
    </row>
    <row r="110" spans="38:57">
      <c r="AL110" s="111" t="s">
        <v>22</v>
      </c>
      <c r="AM110" s="112">
        <v>37</v>
      </c>
      <c r="AN110" s="111" t="s">
        <v>44</v>
      </c>
      <c r="AO110" s="112">
        <v>9</v>
      </c>
      <c r="AP110" s="112">
        <v>7458000</v>
      </c>
      <c r="AQ110" s="112">
        <v>5825000</v>
      </c>
      <c r="AR110" s="112">
        <v>1633000</v>
      </c>
      <c r="AS110" s="112">
        <v>74</v>
      </c>
      <c r="AT110" s="112">
        <v>785322</v>
      </c>
      <c r="AU110" s="112">
        <v>1</v>
      </c>
      <c r="AV110" s="112">
        <v>36</v>
      </c>
      <c r="AW110" s="112">
        <v>282716</v>
      </c>
      <c r="AY110" s="111" t="s">
        <v>170</v>
      </c>
      <c r="AZ110" s="112">
        <v>27</v>
      </c>
      <c r="BA110" s="111" t="s">
        <v>42</v>
      </c>
      <c r="BB110" s="112">
        <v>1</v>
      </c>
      <c r="BC110" s="112">
        <v>8983000</v>
      </c>
      <c r="BD110" s="112">
        <v>2397001</v>
      </c>
      <c r="BE110" s="112">
        <v>1986529</v>
      </c>
    </row>
    <row r="111" spans="38:57">
      <c r="AL111" s="111" t="s">
        <v>22</v>
      </c>
      <c r="AM111" s="112">
        <v>37</v>
      </c>
      <c r="AN111" s="111" t="s">
        <v>44</v>
      </c>
      <c r="AO111" s="112">
        <v>9</v>
      </c>
      <c r="AP111" s="112">
        <v>7458000</v>
      </c>
      <c r="AQ111" s="112">
        <v>5825000</v>
      </c>
      <c r="AR111" s="112">
        <v>1633000</v>
      </c>
      <c r="AS111" s="112">
        <v>75</v>
      </c>
      <c r="AT111" s="112">
        <v>735781</v>
      </c>
      <c r="AU111" s="112">
        <v>1</v>
      </c>
      <c r="AV111" s="112">
        <v>35</v>
      </c>
      <c r="AW111" s="112">
        <v>257523</v>
      </c>
      <c r="AY111" s="111" t="s">
        <v>170</v>
      </c>
      <c r="AZ111" s="112">
        <v>28</v>
      </c>
      <c r="BA111" s="111" t="s">
        <v>42</v>
      </c>
      <c r="BB111" s="112">
        <v>8</v>
      </c>
      <c r="BC111" s="112">
        <v>8178000</v>
      </c>
      <c r="BD111" s="112">
        <v>2769001</v>
      </c>
      <c r="BE111" s="112">
        <v>2264390</v>
      </c>
    </row>
    <row r="112" spans="38:57">
      <c r="AL112" s="111" t="s">
        <v>22</v>
      </c>
      <c r="AM112" s="112">
        <v>37</v>
      </c>
      <c r="AN112" s="111" t="s">
        <v>44</v>
      </c>
      <c r="AO112" s="112">
        <v>9</v>
      </c>
      <c r="AP112" s="112">
        <v>7458000</v>
      </c>
      <c r="AQ112" s="112">
        <v>5825000</v>
      </c>
      <c r="AR112" s="112">
        <v>1633000</v>
      </c>
      <c r="AS112" s="112">
        <v>76</v>
      </c>
      <c r="AT112" s="112">
        <v>98006</v>
      </c>
      <c r="AU112" s="112">
        <v>0.14299999999999999</v>
      </c>
      <c r="AV112" s="112">
        <v>33</v>
      </c>
      <c r="AW112" s="112">
        <v>32342</v>
      </c>
      <c r="AY112" s="111" t="s">
        <v>170</v>
      </c>
      <c r="AZ112" s="112">
        <v>29</v>
      </c>
      <c r="BA112" s="111" t="s">
        <v>42</v>
      </c>
      <c r="BB112" s="112">
        <v>15</v>
      </c>
      <c r="BC112" s="112">
        <v>7527000</v>
      </c>
      <c r="BD112" s="112">
        <v>2990001</v>
      </c>
      <c r="BE112" s="112">
        <v>2377530</v>
      </c>
    </row>
    <row r="113" spans="38:57">
      <c r="AL113" s="111" t="s">
        <v>22</v>
      </c>
      <c r="AM113" s="112">
        <v>38</v>
      </c>
      <c r="AN113" s="111" t="s">
        <v>44</v>
      </c>
      <c r="AO113" s="112">
        <v>16</v>
      </c>
      <c r="AP113" s="112">
        <v>7156000</v>
      </c>
      <c r="AQ113" s="112">
        <v>5489000</v>
      </c>
      <c r="AR113" s="112">
        <v>1667000</v>
      </c>
      <c r="AS113" s="112">
        <v>74</v>
      </c>
      <c r="AT113" s="112">
        <v>497213</v>
      </c>
      <c r="AU113" s="112">
        <v>0.63300000000000001</v>
      </c>
      <c r="AV113" s="112">
        <v>29</v>
      </c>
      <c r="AW113" s="112">
        <v>144192</v>
      </c>
      <c r="AY113" s="111" t="s">
        <v>170</v>
      </c>
      <c r="AZ113" s="112">
        <v>30</v>
      </c>
      <c r="BA113" s="111" t="s">
        <v>42</v>
      </c>
      <c r="BB113" s="112">
        <v>23</v>
      </c>
      <c r="BC113" s="112">
        <v>7216000</v>
      </c>
      <c r="BD113" s="112">
        <v>2884001</v>
      </c>
      <c r="BE113" s="112">
        <v>2195322</v>
      </c>
    </row>
    <row r="114" spans="38:57">
      <c r="AL114" s="111" t="s">
        <v>22</v>
      </c>
      <c r="AM114" s="112">
        <v>38</v>
      </c>
      <c r="AN114" s="111" t="s">
        <v>44</v>
      </c>
      <c r="AO114" s="112">
        <v>16</v>
      </c>
      <c r="AP114" s="112">
        <v>7156000</v>
      </c>
      <c r="AQ114" s="112">
        <v>5489000</v>
      </c>
      <c r="AR114" s="112">
        <v>1667000</v>
      </c>
      <c r="AS114" s="112">
        <v>75</v>
      </c>
      <c r="AT114" s="112">
        <v>735781</v>
      </c>
      <c r="AU114" s="112">
        <v>1</v>
      </c>
      <c r="AV114" s="112">
        <v>28</v>
      </c>
      <c r="AW114" s="112">
        <v>206019</v>
      </c>
      <c r="AY114" s="111" t="s">
        <v>170</v>
      </c>
      <c r="AZ114" s="112">
        <v>31</v>
      </c>
      <c r="BA114" s="111" t="s">
        <v>42</v>
      </c>
      <c r="BB114" s="112">
        <v>29</v>
      </c>
      <c r="BC114" s="112">
        <v>6844000</v>
      </c>
      <c r="BD114" s="112">
        <v>2842000</v>
      </c>
      <c r="BE114" s="112">
        <v>2032932</v>
      </c>
    </row>
    <row r="115" spans="38:57">
      <c r="AL115" s="111" t="s">
        <v>22</v>
      </c>
      <c r="AM115" s="112">
        <v>38</v>
      </c>
      <c r="AN115" s="111" t="s">
        <v>44</v>
      </c>
      <c r="AO115" s="112">
        <v>16</v>
      </c>
      <c r="AP115" s="112">
        <v>7156000</v>
      </c>
      <c r="AQ115" s="112">
        <v>5489000</v>
      </c>
      <c r="AR115" s="112">
        <v>1667000</v>
      </c>
      <c r="AS115" s="112">
        <v>76</v>
      </c>
      <c r="AT115" s="112">
        <v>434006</v>
      </c>
      <c r="AU115" s="112">
        <v>0.63300000000000001</v>
      </c>
      <c r="AV115" s="112">
        <v>27</v>
      </c>
      <c r="AW115" s="112">
        <v>117182</v>
      </c>
      <c r="AY115" s="111" t="s">
        <v>170</v>
      </c>
      <c r="AZ115" s="112">
        <v>32</v>
      </c>
      <c r="BA115" s="111" t="s">
        <v>43</v>
      </c>
      <c r="BB115" s="112">
        <v>5</v>
      </c>
      <c r="BC115" s="112">
        <v>6427000</v>
      </c>
      <c r="BD115" s="112">
        <v>2853000</v>
      </c>
      <c r="BE115" s="112">
        <v>1895469</v>
      </c>
    </row>
    <row r="116" spans="38:57">
      <c r="AL116" s="111" t="s">
        <v>22</v>
      </c>
      <c r="AM116" s="112">
        <v>39</v>
      </c>
      <c r="AN116" s="111" t="s">
        <v>44</v>
      </c>
      <c r="AO116" s="112">
        <v>23</v>
      </c>
      <c r="AP116" s="112">
        <v>6881000</v>
      </c>
      <c r="AQ116" s="112">
        <v>5181000</v>
      </c>
      <c r="AR116" s="112">
        <v>1700000</v>
      </c>
      <c r="AS116" s="112">
        <v>74</v>
      </c>
      <c r="AT116" s="112">
        <v>222213</v>
      </c>
      <c r="AU116" s="112">
        <v>0.28299999999999997</v>
      </c>
      <c r="AV116" s="112">
        <v>23</v>
      </c>
      <c r="AW116" s="112">
        <v>51109</v>
      </c>
      <c r="AY116" s="111" t="s">
        <v>170</v>
      </c>
      <c r="AZ116" s="112">
        <v>33</v>
      </c>
      <c r="BA116" s="111" t="s">
        <v>43</v>
      </c>
      <c r="BB116" s="112">
        <v>12</v>
      </c>
      <c r="BC116" s="112">
        <v>5980000</v>
      </c>
      <c r="BD116" s="112">
        <v>2904000</v>
      </c>
      <c r="BE116" s="112">
        <v>1771440</v>
      </c>
    </row>
    <row r="117" spans="38:57">
      <c r="AL117" s="111" t="s">
        <v>22</v>
      </c>
      <c r="AM117" s="112">
        <v>39</v>
      </c>
      <c r="AN117" s="111" t="s">
        <v>44</v>
      </c>
      <c r="AO117" s="112">
        <v>23</v>
      </c>
      <c r="AP117" s="112">
        <v>6881000</v>
      </c>
      <c r="AQ117" s="112">
        <v>5181000</v>
      </c>
      <c r="AR117" s="112">
        <v>1700000</v>
      </c>
      <c r="AS117" s="112">
        <v>75</v>
      </c>
      <c r="AT117" s="112">
        <v>735781</v>
      </c>
      <c r="AU117" s="112">
        <v>1</v>
      </c>
      <c r="AV117" s="112">
        <v>22</v>
      </c>
      <c r="AW117" s="112">
        <v>161872</v>
      </c>
      <c r="AY117" s="111" t="s">
        <v>170</v>
      </c>
      <c r="AZ117" s="112">
        <v>34</v>
      </c>
      <c r="BA117" s="111" t="s">
        <v>43</v>
      </c>
      <c r="BB117" s="112">
        <v>19</v>
      </c>
      <c r="BC117" s="112">
        <v>5517000</v>
      </c>
      <c r="BD117" s="112">
        <v>2984000</v>
      </c>
      <c r="BE117" s="112">
        <v>1637140</v>
      </c>
    </row>
    <row r="118" spans="38:57">
      <c r="AL118" s="111" t="s">
        <v>22</v>
      </c>
      <c r="AM118" s="112">
        <v>39</v>
      </c>
      <c r="AN118" s="111" t="s">
        <v>44</v>
      </c>
      <c r="AO118" s="112">
        <v>23</v>
      </c>
      <c r="AP118" s="112">
        <v>6881000</v>
      </c>
      <c r="AQ118" s="112">
        <v>5181000</v>
      </c>
      <c r="AR118" s="112">
        <v>1700000</v>
      </c>
      <c r="AS118" s="112">
        <v>76</v>
      </c>
      <c r="AT118" s="112">
        <v>686016</v>
      </c>
      <c r="AU118" s="112">
        <v>1</v>
      </c>
      <c r="AV118" s="112">
        <v>20</v>
      </c>
      <c r="AW118" s="112">
        <v>137203</v>
      </c>
      <c r="AY118" s="111" t="s">
        <v>170</v>
      </c>
      <c r="AZ118" s="112">
        <v>35</v>
      </c>
      <c r="BA118" s="111" t="s">
        <v>43</v>
      </c>
      <c r="BB118" s="112">
        <v>26</v>
      </c>
      <c r="BC118" s="112">
        <v>5055000</v>
      </c>
      <c r="BD118" s="112">
        <v>3078000</v>
      </c>
      <c r="BE118" s="112">
        <v>1475650</v>
      </c>
    </row>
    <row r="119" spans="38:57">
      <c r="AL119" s="111" t="s">
        <v>22</v>
      </c>
      <c r="AM119" s="112">
        <v>39</v>
      </c>
      <c r="AN119" s="111" t="s">
        <v>44</v>
      </c>
      <c r="AO119" s="112">
        <v>23</v>
      </c>
      <c r="AP119" s="112">
        <v>6881000</v>
      </c>
      <c r="AQ119" s="112">
        <v>5181000</v>
      </c>
      <c r="AR119" s="112">
        <v>1700000</v>
      </c>
      <c r="AS119" s="112">
        <v>77</v>
      </c>
      <c r="AT119" s="112">
        <v>55990</v>
      </c>
      <c r="AU119" s="112">
        <v>8.7999999999999995E-2</v>
      </c>
      <c r="AV119" s="112">
        <v>18</v>
      </c>
      <c r="AW119" s="112">
        <v>10078</v>
      </c>
      <c r="AY119" s="111" t="s">
        <v>170</v>
      </c>
      <c r="AZ119" s="112">
        <v>36</v>
      </c>
      <c r="BA119" s="111" t="s">
        <v>44</v>
      </c>
      <c r="BB119" s="112">
        <v>2</v>
      </c>
      <c r="BC119" s="112">
        <v>4608000</v>
      </c>
      <c r="BD119" s="112">
        <v>3177000</v>
      </c>
      <c r="BE119" s="112">
        <v>1297800</v>
      </c>
    </row>
    <row r="120" spans="38:57">
      <c r="AL120" s="111" t="s">
        <v>32</v>
      </c>
      <c r="AM120" s="112">
        <v>10</v>
      </c>
      <c r="AN120" s="111" t="s">
        <v>38</v>
      </c>
      <c r="AO120" s="112">
        <v>4</v>
      </c>
      <c r="AP120" s="112">
        <v>16146000</v>
      </c>
      <c r="AQ120" s="112">
        <v>14945000</v>
      </c>
      <c r="AR120" s="112">
        <v>1201000</v>
      </c>
      <c r="AS120" s="112">
        <v>65</v>
      </c>
      <c r="AT120" s="112">
        <v>667680</v>
      </c>
      <c r="AU120" s="112">
        <v>0.54800000000000004</v>
      </c>
      <c r="AV120" s="112">
        <v>53</v>
      </c>
      <c r="AW120" s="112">
        <v>353870</v>
      </c>
      <c r="AY120" s="111" t="s">
        <v>170</v>
      </c>
      <c r="AZ120" s="112">
        <v>37</v>
      </c>
      <c r="BA120" s="111" t="s">
        <v>44</v>
      </c>
      <c r="BB120" s="112">
        <v>9</v>
      </c>
      <c r="BC120" s="112">
        <v>4192000</v>
      </c>
      <c r="BD120" s="112">
        <v>3266000</v>
      </c>
      <c r="BE120" s="112">
        <v>1102071</v>
      </c>
    </row>
    <row r="121" spans="38:57">
      <c r="AL121" s="111" t="s">
        <v>32</v>
      </c>
      <c r="AM121" s="112">
        <v>10</v>
      </c>
      <c r="AN121" s="111" t="s">
        <v>38</v>
      </c>
      <c r="AO121" s="112">
        <v>4</v>
      </c>
      <c r="AP121" s="112">
        <v>16146000</v>
      </c>
      <c r="AQ121" s="112">
        <v>14945000</v>
      </c>
      <c r="AR121" s="112">
        <v>1201000</v>
      </c>
      <c r="AS121" s="112">
        <v>66</v>
      </c>
      <c r="AT121" s="112">
        <v>533320</v>
      </c>
      <c r="AU121" s="112">
        <v>0.45500000000000002</v>
      </c>
      <c r="AV121" s="112">
        <v>52</v>
      </c>
      <c r="AW121" s="112">
        <v>277326</v>
      </c>
      <c r="AY121" s="111" t="s">
        <v>170</v>
      </c>
      <c r="AZ121" s="112">
        <v>38</v>
      </c>
      <c r="BA121" s="111" t="s">
        <v>44</v>
      </c>
      <c r="BB121" s="112">
        <v>16</v>
      </c>
      <c r="BC121" s="112">
        <v>3821000</v>
      </c>
      <c r="BD121" s="112">
        <v>3335000</v>
      </c>
      <c r="BE121" s="112">
        <v>877751</v>
      </c>
    </row>
    <row r="122" spans="38:57">
      <c r="AL122" s="111" t="s">
        <v>32</v>
      </c>
      <c r="AM122" s="112">
        <v>11</v>
      </c>
      <c r="AN122" s="111" t="s">
        <v>38</v>
      </c>
      <c r="AO122" s="112">
        <v>11</v>
      </c>
      <c r="AP122" s="112">
        <v>16115000</v>
      </c>
      <c r="AQ122" s="112">
        <v>14933000</v>
      </c>
      <c r="AR122" s="112">
        <v>1182000</v>
      </c>
      <c r="AS122" s="112">
        <v>65</v>
      </c>
      <c r="AT122" s="112">
        <v>636680</v>
      </c>
      <c r="AU122" s="112">
        <v>0.52200000000000002</v>
      </c>
      <c r="AV122" s="112">
        <v>57</v>
      </c>
      <c r="AW122" s="112">
        <v>362908</v>
      </c>
      <c r="AY122" s="111" t="s">
        <v>170</v>
      </c>
      <c r="AZ122" s="112">
        <v>39</v>
      </c>
      <c r="BA122" s="111" t="s">
        <v>44</v>
      </c>
      <c r="BB122" s="112">
        <v>23</v>
      </c>
      <c r="BC122" s="112">
        <v>3481000</v>
      </c>
      <c r="BD122" s="112">
        <v>3400000</v>
      </c>
      <c r="BE122" s="112">
        <v>638523</v>
      </c>
    </row>
    <row r="123" spans="38:57">
      <c r="AL123" s="111" t="s">
        <v>32</v>
      </c>
      <c r="AM123" s="112">
        <v>11</v>
      </c>
      <c r="AN123" s="111" t="s">
        <v>38</v>
      </c>
      <c r="AO123" s="112">
        <v>11</v>
      </c>
      <c r="AP123" s="112">
        <v>16115000</v>
      </c>
      <c r="AQ123" s="112">
        <v>14933000</v>
      </c>
      <c r="AR123" s="112">
        <v>1182000</v>
      </c>
      <c r="AS123" s="112">
        <v>66</v>
      </c>
      <c r="AT123" s="112">
        <v>545320</v>
      </c>
      <c r="AU123" s="112">
        <v>0.46500000000000002</v>
      </c>
      <c r="AV123" s="112">
        <v>57</v>
      </c>
      <c r="AW123" s="112">
        <v>310832</v>
      </c>
      <c r="AY123" s="111" t="s">
        <v>168</v>
      </c>
      <c r="AZ123" s="112">
        <v>10</v>
      </c>
      <c r="BA123" s="111" t="s">
        <v>38</v>
      </c>
      <c r="BB123" s="112">
        <v>4</v>
      </c>
      <c r="BC123" s="112">
        <v>14144000</v>
      </c>
      <c r="BD123" s="112">
        <v>2002000</v>
      </c>
      <c r="BE123" s="112">
        <v>1047716</v>
      </c>
    </row>
    <row r="124" spans="38:57">
      <c r="AL124" s="111" t="s">
        <v>32</v>
      </c>
      <c r="AM124" s="112">
        <v>12</v>
      </c>
      <c r="AN124" s="111" t="s">
        <v>38</v>
      </c>
      <c r="AO124" s="112">
        <v>18</v>
      </c>
      <c r="AP124" s="112">
        <v>16041000</v>
      </c>
      <c r="AQ124" s="112">
        <v>14889000</v>
      </c>
      <c r="AR124" s="112">
        <v>1152000</v>
      </c>
      <c r="AS124" s="112">
        <v>65</v>
      </c>
      <c r="AT124" s="112">
        <v>562680</v>
      </c>
      <c r="AU124" s="112">
        <v>0.46200000000000002</v>
      </c>
      <c r="AV124" s="112">
        <v>61</v>
      </c>
      <c r="AW124" s="112">
        <v>343235</v>
      </c>
      <c r="AY124" s="111" t="s">
        <v>168</v>
      </c>
      <c r="AZ124" s="112">
        <v>11</v>
      </c>
      <c r="BA124" s="111" t="s">
        <v>38</v>
      </c>
      <c r="BB124" s="112">
        <v>11</v>
      </c>
      <c r="BC124" s="112">
        <v>14145000</v>
      </c>
      <c r="BD124" s="112">
        <v>1970000</v>
      </c>
      <c r="BE124" s="112">
        <v>1122901</v>
      </c>
    </row>
    <row r="125" spans="38:57">
      <c r="AL125" s="111" t="s">
        <v>32</v>
      </c>
      <c r="AM125" s="112">
        <v>12</v>
      </c>
      <c r="AN125" s="111" t="s">
        <v>38</v>
      </c>
      <c r="AO125" s="112">
        <v>18</v>
      </c>
      <c r="AP125" s="112">
        <v>16041000</v>
      </c>
      <c r="AQ125" s="112">
        <v>14889000</v>
      </c>
      <c r="AR125" s="112">
        <v>1152000</v>
      </c>
      <c r="AS125" s="112">
        <v>66</v>
      </c>
      <c r="AT125" s="112">
        <v>589320</v>
      </c>
      <c r="AU125" s="112">
        <v>0.503</v>
      </c>
      <c r="AV125" s="112">
        <v>61</v>
      </c>
      <c r="AW125" s="112">
        <v>359485</v>
      </c>
      <c r="AY125" s="111" t="s">
        <v>168</v>
      </c>
      <c r="AZ125" s="112">
        <v>12</v>
      </c>
      <c r="BA125" s="111" t="s">
        <v>38</v>
      </c>
      <c r="BB125" s="112">
        <v>18</v>
      </c>
      <c r="BC125" s="112">
        <v>14121000</v>
      </c>
      <c r="BD125" s="112">
        <v>1920000</v>
      </c>
      <c r="BE125" s="112">
        <v>1171200</v>
      </c>
    </row>
    <row r="126" spans="38:57">
      <c r="AL126" s="111" t="s">
        <v>32</v>
      </c>
      <c r="AM126" s="112">
        <v>13</v>
      </c>
      <c r="AN126" s="111" t="s">
        <v>38</v>
      </c>
      <c r="AO126" s="112">
        <v>25</v>
      </c>
      <c r="AP126" s="112">
        <v>15925000</v>
      </c>
      <c r="AQ126" s="112">
        <v>14811000</v>
      </c>
      <c r="AR126" s="112">
        <v>1114000</v>
      </c>
      <c r="AS126" s="112">
        <v>65</v>
      </c>
      <c r="AT126" s="112">
        <v>446680</v>
      </c>
      <c r="AU126" s="112">
        <v>0.36699999999999999</v>
      </c>
      <c r="AV126" s="112">
        <v>65</v>
      </c>
      <c r="AW126" s="112">
        <v>290342</v>
      </c>
      <c r="AY126" s="111" t="s">
        <v>168</v>
      </c>
      <c r="AZ126" s="112">
        <v>13</v>
      </c>
      <c r="BA126" s="111" t="s">
        <v>38</v>
      </c>
      <c r="BB126" s="112">
        <v>25</v>
      </c>
      <c r="BC126" s="112">
        <v>14069000</v>
      </c>
      <c r="BD126" s="112">
        <v>1856000</v>
      </c>
      <c r="BE126" s="112">
        <v>1206400</v>
      </c>
    </row>
    <row r="127" spans="38:57">
      <c r="AL127" s="111" t="s">
        <v>32</v>
      </c>
      <c r="AM127" s="112">
        <v>13</v>
      </c>
      <c r="AN127" s="111" t="s">
        <v>38</v>
      </c>
      <c r="AO127" s="112">
        <v>25</v>
      </c>
      <c r="AP127" s="112">
        <v>15925000</v>
      </c>
      <c r="AQ127" s="112">
        <v>14811000</v>
      </c>
      <c r="AR127" s="112">
        <v>1114000</v>
      </c>
      <c r="AS127" s="112">
        <v>66</v>
      </c>
      <c r="AT127" s="112">
        <v>667320</v>
      </c>
      <c r="AU127" s="112">
        <v>0.56899999999999995</v>
      </c>
      <c r="AV127" s="112">
        <v>65</v>
      </c>
      <c r="AW127" s="112">
        <v>433758</v>
      </c>
      <c r="AY127" s="111" t="s">
        <v>168</v>
      </c>
      <c r="AZ127" s="112">
        <v>14</v>
      </c>
      <c r="BA127" s="111" t="s">
        <v>39</v>
      </c>
      <c r="BB127" s="112">
        <v>1</v>
      </c>
      <c r="BC127" s="112">
        <v>13984000</v>
      </c>
      <c r="BD127" s="112">
        <v>1787000</v>
      </c>
      <c r="BE127" s="112">
        <v>768111</v>
      </c>
    </row>
    <row r="128" spans="38:57">
      <c r="AL128" s="111" t="s">
        <v>32</v>
      </c>
      <c r="AM128" s="112">
        <v>14</v>
      </c>
      <c r="AN128" s="111" t="s">
        <v>39</v>
      </c>
      <c r="AO128" s="112">
        <v>1</v>
      </c>
      <c r="AP128" s="112">
        <v>15771000</v>
      </c>
      <c r="AQ128" s="112">
        <v>14698000</v>
      </c>
      <c r="AR128" s="112">
        <v>1073000</v>
      </c>
      <c r="AS128" s="112">
        <v>65</v>
      </c>
      <c r="AT128" s="112">
        <v>292680</v>
      </c>
      <c r="AU128" s="112">
        <v>0.24</v>
      </c>
      <c r="AV128" s="112">
        <v>44</v>
      </c>
      <c r="AW128" s="112">
        <v>128779</v>
      </c>
      <c r="AY128" s="111" t="s">
        <v>168</v>
      </c>
      <c r="AZ128" s="112">
        <v>15</v>
      </c>
      <c r="BA128" s="111" t="s">
        <v>39</v>
      </c>
      <c r="BB128" s="112">
        <v>8</v>
      </c>
      <c r="BC128" s="112">
        <v>13863000</v>
      </c>
      <c r="BD128" s="112">
        <v>1717000</v>
      </c>
      <c r="BE128" s="112">
        <v>819725</v>
      </c>
    </row>
    <row r="129" spans="38:57">
      <c r="AL129" s="111" t="s">
        <v>32</v>
      </c>
      <c r="AM129" s="112">
        <v>14</v>
      </c>
      <c r="AN129" s="111" t="s">
        <v>39</v>
      </c>
      <c r="AO129" s="112">
        <v>1</v>
      </c>
      <c r="AP129" s="112">
        <v>15771000</v>
      </c>
      <c r="AQ129" s="112">
        <v>14698000</v>
      </c>
      <c r="AR129" s="112">
        <v>1073000</v>
      </c>
      <c r="AS129" s="112">
        <v>66</v>
      </c>
      <c r="AT129" s="112">
        <v>780320</v>
      </c>
      <c r="AU129" s="112">
        <v>0.66600000000000004</v>
      </c>
      <c r="AV129" s="112">
        <v>43</v>
      </c>
      <c r="AW129" s="112">
        <v>335538</v>
      </c>
      <c r="AY129" s="111" t="s">
        <v>168</v>
      </c>
      <c r="AZ129" s="112">
        <v>16</v>
      </c>
      <c r="BA129" s="111" t="s">
        <v>39</v>
      </c>
      <c r="BB129" s="112">
        <v>15</v>
      </c>
      <c r="BC129" s="112">
        <v>13704000</v>
      </c>
      <c r="BD129" s="112">
        <v>1652000</v>
      </c>
      <c r="BE129" s="112">
        <v>859040</v>
      </c>
    </row>
    <row r="130" spans="38:57">
      <c r="AL130" s="111" t="s">
        <v>32</v>
      </c>
      <c r="AM130" s="112">
        <v>15</v>
      </c>
      <c r="AN130" s="111" t="s">
        <v>39</v>
      </c>
      <c r="AO130" s="112">
        <v>8</v>
      </c>
      <c r="AP130" s="112">
        <v>15580000</v>
      </c>
      <c r="AQ130" s="112">
        <v>14550000</v>
      </c>
      <c r="AR130" s="112">
        <v>1030000</v>
      </c>
      <c r="AS130" s="112">
        <v>65</v>
      </c>
      <c r="AT130" s="112">
        <v>101680</v>
      </c>
      <c r="AU130" s="112">
        <v>8.3000000000000004E-2</v>
      </c>
      <c r="AV130" s="112">
        <v>48</v>
      </c>
      <c r="AW130" s="112">
        <v>48806</v>
      </c>
      <c r="AY130" s="111" t="s">
        <v>168</v>
      </c>
      <c r="AZ130" s="112">
        <v>17</v>
      </c>
      <c r="BA130" s="111" t="s">
        <v>39</v>
      </c>
      <c r="BB130" s="112">
        <v>22</v>
      </c>
      <c r="BC130" s="112">
        <v>13502000</v>
      </c>
      <c r="BD130" s="112">
        <v>1598000</v>
      </c>
      <c r="BE130" s="112">
        <v>910860</v>
      </c>
    </row>
    <row r="131" spans="38:57">
      <c r="AL131" s="111" t="s">
        <v>32</v>
      </c>
      <c r="AM131" s="112">
        <v>15</v>
      </c>
      <c r="AN131" s="111" t="s">
        <v>39</v>
      </c>
      <c r="AO131" s="112">
        <v>8</v>
      </c>
      <c r="AP131" s="112">
        <v>15580000</v>
      </c>
      <c r="AQ131" s="112">
        <v>14550000</v>
      </c>
      <c r="AR131" s="112">
        <v>1030000</v>
      </c>
      <c r="AS131" s="112">
        <v>66</v>
      </c>
      <c r="AT131" s="112">
        <v>928320</v>
      </c>
      <c r="AU131" s="112">
        <v>0.79200000000000004</v>
      </c>
      <c r="AV131" s="112">
        <v>48</v>
      </c>
      <c r="AW131" s="112">
        <v>445594</v>
      </c>
      <c r="AY131" s="111" t="s">
        <v>168</v>
      </c>
      <c r="AZ131" s="112">
        <v>18</v>
      </c>
      <c r="BA131" s="111" t="s">
        <v>39</v>
      </c>
      <c r="BB131" s="112">
        <v>29</v>
      </c>
      <c r="BC131" s="112">
        <v>13254000</v>
      </c>
      <c r="BD131" s="112">
        <v>1562000</v>
      </c>
      <c r="BE131" s="112">
        <v>952820</v>
      </c>
    </row>
    <row r="132" spans="38:57">
      <c r="AL132" s="111" t="s">
        <v>32</v>
      </c>
      <c r="AM132" s="112">
        <v>16</v>
      </c>
      <c r="AN132" s="111" t="s">
        <v>39</v>
      </c>
      <c r="AO132" s="112">
        <v>15</v>
      </c>
      <c r="AP132" s="112">
        <v>15356000</v>
      </c>
      <c r="AQ132" s="112">
        <v>14365000</v>
      </c>
      <c r="AR132" s="112">
        <v>991000</v>
      </c>
      <c r="AS132" s="112">
        <v>66</v>
      </c>
      <c r="AT132" s="112">
        <v>991000</v>
      </c>
      <c r="AU132" s="112">
        <v>0.84599999999999997</v>
      </c>
      <c r="AV132" s="112">
        <v>52</v>
      </c>
      <c r="AW132" s="112">
        <v>515320</v>
      </c>
      <c r="AY132" s="111" t="s">
        <v>168</v>
      </c>
      <c r="AZ132" s="112">
        <v>19</v>
      </c>
      <c r="BA132" s="111" t="s">
        <v>40</v>
      </c>
      <c r="BB132" s="112">
        <v>6</v>
      </c>
      <c r="BC132" s="112">
        <v>12956000</v>
      </c>
      <c r="BD132" s="112">
        <v>1549000</v>
      </c>
      <c r="BE132" s="112">
        <v>1006851</v>
      </c>
    </row>
    <row r="133" spans="38:57">
      <c r="AL133" s="111" t="s">
        <v>32</v>
      </c>
      <c r="AM133" s="112">
        <v>17</v>
      </c>
      <c r="AN133" s="111" t="s">
        <v>39</v>
      </c>
      <c r="AO133" s="112">
        <v>22</v>
      </c>
      <c r="AP133" s="112">
        <v>15100000</v>
      </c>
      <c r="AQ133" s="112">
        <v>14141000</v>
      </c>
      <c r="AR133" s="112">
        <v>959000</v>
      </c>
      <c r="AS133" s="112">
        <v>66</v>
      </c>
      <c r="AT133" s="112">
        <v>793467</v>
      </c>
      <c r="AU133" s="112">
        <v>0.67700000000000005</v>
      </c>
      <c r="AV133" s="112">
        <v>57</v>
      </c>
      <c r="AW133" s="112">
        <v>452276</v>
      </c>
      <c r="AY133" s="111" t="s">
        <v>168</v>
      </c>
      <c r="AZ133" s="112">
        <v>20</v>
      </c>
      <c r="BA133" s="111" t="s">
        <v>40</v>
      </c>
      <c r="BB133" s="112">
        <v>13</v>
      </c>
      <c r="BC133" s="112">
        <v>12606000</v>
      </c>
      <c r="BD133" s="112">
        <v>1565000</v>
      </c>
      <c r="BE133" s="112">
        <v>1079850</v>
      </c>
    </row>
    <row r="134" spans="38:57">
      <c r="AL134" s="111" t="s">
        <v>32</v>
      </c>
      <c r="AM134" s="112">
        <v>17</v>
      </c>
      <c r="AN134" s="111" t="s">
        <v>39</v>
      </c>
      <c r="AO134" s="112">
        <v>22</v>
      </c>
      <c r="AP134" s="112">
        <v>15100000</v>
      </c>
      <c r="AQ134" s="112">
        <v>14141000</v>
      </c>
      <c r="AR134" s="112">
        <v>959000</v>
      </c>
      <c r="AS134" s="112">
        <v>67</v>
      </c>
      <c r="AT134" s="112">
        <v>165533</v>
      </c>
      <c r="AU134" s="112">
        <v>0.14699999999999999</v>
      </c>
      <c r="AV134" s="112">
        <v>57</v>
      </c>
      <c r="AW134" s="112">
        <v>94354</v>
      </c>
      <c r="AY134" s="111" t="s">
        <v>168</v>
      </c>
      <c r="AZ134" s="112">
        <v>21</v>
      </c>
      <c r="BA134" s="111" t="s">
        <v>40</v>
      </c>
      <c r="BB134" s="112">
        <v>20</v>
      </c>
      <c r="BC134" s="112">
        <v>12200000</v>
      </c>
      <c r="BD134" s="112">
        <v>1616000</v>
      </c>
      <c r="BE134" s="112">
        <v>1173339</v>
      </c>
    </row>
    <row r="135" spans="38:57">
      <c r="AL135" s="111" t="s">
        <v>32</v>
      </c>
      <c r="AM135" s="112">
        <v>18</v>
      </c>
      <c r="AN135" s="111" t="s">
        <v>39</v>
      </c>
      <c r="AO135" s="112">
        <v>29</v>
      </c>
      <c r="AP135" s="112">
        <v>14816000</v>
      </c>
      <c r="AQ135" s="112">
        <v>13879000</v>
      </c>
      <c r="AR135" s="112">
        <v>937000</v>
      </c>
      <c r="AS135" s="112">
        <v>66</v>
      </c>
      <c r="AT135" s="112">
        <v>509467</v>
      </c>
      <c r="AU135" s="112">
        <v>0.435</v>
      </c>
      <c r="AV135" s="112">
        <v>61</v>
      </c>
      <c r="AW135" s="112">
        <v>310775</v>
      </c>
      <c r="AY135" s="111" t="s">
        <v>168</v>
      </c>
      <c r="AZ135" s="112">
        <v>22</v>
      </c>
      <c r="BA135" s="111" t="s">
        <v>40</v>
      </c>
      <c r="BB135" s="112">
        <v>27</v>
      </c>
      <c r="BC135" s="112">
        <v>11733000</v>
      </c>
      <c r="BD135" s="112">
        <v>1709000</v>
      </c>
      <c r="BE135" s="112">
        <v>1296240</v>
      </c>
    </row>
    <row r="136" spans="38:57">
      <c r="AL136" s="111" t="s">
        <v>32</v>
      </c>
      <c r="AM136" s="112">
        <v>18</v>
      </c>
      <c r="AN136" s="111" t="s">
        <v>39</v>
      </c>
      <c r="AO136" s="112">
        <v>29</v>
      </c>
      <c r="AP136" s="112">
        <v>14816000</v>
      </c>
      <c r="AQ136" s="112">
        <v>13879000</v>
      </c>
      <c r="AR136" s="112">
        <v>937000</v>
      </c>
      <c r="AS136" s="112">
        <v>67</v>
      </c>
      <c r="AT136" s="112">
        <v>427533</v>
      </c>
      <c r="AU136" s="112">
        <v>0.38</v>
      </c>
      <c r="AV136" s="112">
        <v>61</v>
      </c>
      <c r="AW136" s="112">
        <v>260795</v>
      </c>
      <c r="AY136" s="111" t="s">
        <v>168</v>
      </c>
      <c r="AZ136" s="112">
        <v>23</v>
      </c>
      <c r="BA136" s="111" t="s">
        <v>41</v>
      </c>
      <c r="BB136" s="112">
        <v>3</v>
      </c>
      <c r="BC136" s="112">
        <v>11203000</v>
      </c>
      <c r="BD136" s="112">
        <v>1849000</v>
      </c>
      <c r="BE136" s="112">
        <v>1451239</v>
      </c>
    </row>
    <row r="137" spans="38:57">
      <c r="AL137" s="111" t="s">
        <v>32</v>
      </c>
      <c r="AM137" s="112">
        <v>19</v>
      </c>
      <c r="AN137" s="111" t="s">
        <v>40</v>
      </c>
      <c r="AO137" s="112">
        <v>6</v>
      </c>
      <c r="AP137" s="112">
        <v>14505000</v>
      </c>
      <c r="AQ137" s="112">
        <v>13576000</v>
      </c>
      <c r="AR137" s="112">
        <v>929000</v>
      </c>
      <c r="AS137" s="112">
        <v>66</v>
      </c>
      <c r="AT137" s="112">
        <v>198467</v>
      </c>
      <c r="AU137" s="112">
        <v>0.16900000000000001</v>
      </c>
      <c r="AV137" s="112">
        <v>65</v>
      </c>
      <c r="AW137" s="112">
        <v>129004</v>
      </c>
      <c r="AY137" s="111" t="s">
        <v>168</v>
      </c>
      <c r="AZ137" s="112">
        <v>24</v>
      </c>
      <c r="BA137" s="111" t="s">
        <v>41</v>
      </c>
      <c r="BB137" s="112">
        <v>10</v>
      </c>
      <c r="BC137" s="112">
        <v>10607000</v>
      </c>
      <c r="BD137" s="112">
        <v>2040999</v>
      </c>
      <c r="BE137" s="112">
        <v>1652467</v>
      </c>
    </row>
    <row r="138" spans="38:57">
      <c r="AL138" s="111" t="s">
        <v>32</v>
      </c>
      <c r="AM138" s="112">
        <v>19</v>
      </c>
      <c r="AN138" s="111" t="s">
        <v>40</v>
      </c>
      <c r="AO138" s="112">
        <v>6</v>
      </c>
      <c r="AP138" s="112">
        <v>14505000</v>
      </c>
      <c r="AQ138" s="112">
        <v>13576000</v>
      </c>
      <c r="AR138" s="112">
        <v>929000</v>
      </c>
      <c r="AS138" s="112">
        <v>67</v>
      </c>
      <c r="AT138" s="112">
        <v>730533</v>
      </c>
      <c r="AU138" s="112">
        <v>0.65</v>
      </c>
      <c r="AV138" s="112">
        <v>65</v>
      </c>
      <c r="AW138" s="112">
        <v>474846</v>
      </c>
      <c r="AY138" s="111" t="s">
        <v>168</v>
      </c>
      <c r="AZ138" s="112">
        <v>25</v>
      </c>
      <c r="BA138" s="111" t="s">
        <v>41</v>
      </c>
      <c r="BB138" s="112">
        <v>17</v>
      </c>
      <c r="BC138" s="112">
        <v>9941000</v>
      </c>
      <c r="BD138" s="112">
        <v>2291999</v>
      </c>
      <c r="BE138" s="112">
        <v>1892584</v>
      </c>
    </row>
    <row r="139" spans="38:57">
      <c r="AL139" s="111" t="s">
        <v>32</v>
      </c>
      <c r="AM139" s="112">
        <v>20</v>
      </c>
      <c r="AN139" s="111" t="s">
        <v>40</v>
      </c>
      <c r="AO139" s="112">
        <v>13</v>
      </c>
      <c r="AP139" s="112">
        <v>14171000</v>
      </c>
      <c r="AQ139" s="112">
        <v>13232000</v>
      </c>
      <c r="AR139" s="112">
        <v>939000</v>
      </c>
      <c r="AS139" s="112">
        <v>67</v>
      </c>
      <c r="AT139" s="112">
        <v>939000</v>
      </c>
      <c r="AU139" s="112">
        <v>0.83499999999999996</v>
      </c>
      <c r="AV139" s="112">
        <v>69</v>
      </c>
      <c r="AW139" s="112">
        <v>647910</v>
      </c>
      <c r="AY139" s="111" t="s">
        <v>168</v>
      </c>
      <c r="AZ139" s="112">
        <v>26</v>
      </c>
      <c r="BA139" s="111" t="s">
        <v>41</v>
      </c>
      <c r="BB139" s="112">
        <v>24</v>
      </c>
      <c r="BC139" s="112">
        <v>9200000</v>
      </c>
      <c r="BD139" s="112">
        <v>2610000</v>
      </c>
      <c r="BE139" s="112">
        <v>2176855</v>
      </c>
    </row>
    <row r="140" spans="38:57">
      <c r="AL140" s="111" t="s">
        <v>32</v>
      </c>
      <c r="AM140" s="112">
        <v>21</v>
      </c>
      <c r="AN140" s="111" t="s">
        <v>40</v>
      </c>
      <c r="AO140" s="112">
        <v>20</v>
      </c>
      <c r="AP140" s="112">
        <v>13816000</v>
      </c>
      <c r="AQ140" s="112">
        <v>12846000</v>
      </c>
      <c r="AR140" s="112">
        <v>970000</v>
      </c>
      <c r="AS140" s="112">
        <v>67</v>
      </c>
      <c r="AT140" s="112">
        <v>634042</v>
      </c>
      <c r="AU140" s="112">
        <v>0.56399999999999995</v>
      </c>
      <c r="AV140" s="112">
        <v>72</v>
      </c>
      <c r="AW140" s="112">
        <v>456510</v>
      </c>
      <c r="AY140" s="111" t="s">
        <v>168</v>
      </c>
      <c r="AZ140" s="112">
        <v>27</v>
      </c>
      <c r="BA140" s="111" t="s">
        <v>42</v>
      </c>
      <c r="BB140" s="112">
        <v>1</v>
      </c>
      <c r="BC140" s="112">
        <v>8383000</v>
      </c>
      <c r="BD140" s="112">
        <v>2997001</v>
      </c>
      <c r="BE140" s="112">
        <v>2496529</v>
      </c>
    </row>
    <row r="141" spans="38:57">
      <c r="AL141" s="111" t="s">
        <v>32</v>
      </c>
      <c r="AM141" s="112">
        <v>21</v>
      </c>
      <c r="AN141" s="111" t="s">
        <v>40</v>
      </c>
      <c r="AO141" s="112">
        <v>20</v>
      </c>
      <c r="AP141" s="112">
        <v>13816000</v>
      </c>
      <c r="AQ141" s="112">
        <v>12846000</v>
      </c>
      <c r="AR141" s="112">
        <v>970000</v>
      </c>
      <c r="AS141" s="112">
        <v>68</v>
      </c>
      <c r="AT141" s="112">
        <v>335958</v>
      </c>
      <c r="AU141" s="112">
        <v>0.312</v>
      </c>
      <c r="AV141" s="112">
        <v>73</v>
      </c>
      <c r="AW141" s="112">
        <v>245249</v>
      </c>
      <c r="AY141" s="111" t="s">
        <v>168</v>
      </c>
      <c r="AZ141" s="112">
        <v>28</v>
      </c>
      <c r="BA141" s="111" t="s">
        <v>42</v>
      </c>
      <c r="BB141" s="112">
        <v>8</v>
      </c>
      <c r="BC141" s="112">
        <v>7485000</v>
      </c>
      <c r="BD141" s="112">
        <v>3462001</v>
      </c>
      <c r="BE141" s="112">
        <v>2846510</v>
      </c>
    </row>
    <row r="142" spans="38:57">
      <c r="AL142" s="111" t="s">
        <v>32</v>
      </c>
      <c r="AM142" s="112">
        <v>22</v>
      </c>
      <c r="AN142" s="111" t="s">
        <v>40</v>
      </c>
      <c r="AO142" s="112">
        <v>27</v>
      </c>
      <c r="AP142" s="112">
        <v>13442000</v>
      </c>
      <c r="AQ142" s="112">
        <v>12417000</v>
      </c>
      <c r="AR142" s="112">
        <v>1025000</v>
      </c>
      <c r="AS142" s="112">
        <v>67</v>
      </c>
      <c r="AT142" s="112">
        <v>260042</v>
      </c>
      <c r="AU142" s="112">
        <v>0.23100000000000001</v>
      </c>
      <c r="AV142" s="112">
        <v>75</v>
      </c>
      <c r="AW142" s="112">
        <v>195032</v>
      </c>
      <c r="AY142" s="111" t="s">
        <v>168</v>
      </c>
      <c r="AZ142" s="112">
        <v>29</v>
      </c>
      <c r="BA142" s="111" t="s">
        <v>42</v>
      </c>
      <c r="BB142" s="112">
        <v>15</v>
      </c>
      <c r="BC142" s="112">
        <v>6779000</v>
      </c>
      <c r="BD142" s="112">
        <v>3738001</v>
      </c>
      <c r="BE142" s="112">
        <v>2996711</v>
      </c>
    </row>
    <row r="143" spans="38:57">
      <c r="AL143" s="111" t="s">
        <v>32</v>
      </c>
      <c r="AM143" s="112">
        <v>22</v>
      </c>
      <c r="AN143" s="111" t="s">
        <v>40</v>
      </c>
      <c r="AO143" s="112">
        <v>27</v>
      </c>
      <c r="AP143" s="112">
        <v>13442000</v>
      </c>
      <c r="AQ143" s="112">
        <v>12417000</v>
      </c>
      <c r="AR143" s="112">
        <v>1025000</v>
      </c>
      <c r="AS143" s="112">
        <v>68</v>
      </c>
      <c r="AT143" s="112">
        <v>764958</v>
      </c>
      <c r="AU143" s="112">
        <v>0.71</v>
      </c>
      <c r="AV143" s="112">
        <v>76</v>
      </c>
      <c r="AW143" s="112">
        <v>581368</v>
      </c>
      <c r="AY143" s="111" t="s">
        <v>168</v>
      </c>
      <c r="AZ143" s="112">
        <v>30</v>
      </c>
      <c r="BA143" s="111" t="s">
        <v>42</v>
      </c>
      <c r="BB143" s="112">
        <v>23</v>
      </c>
      <c r="BC143" s="112">
        <v>6495000</v>
      </c>
      <c r="BD143" s="112">
        <v>3605001</v>
      </c>
      <c r="BE143" s="112">
        <v>2760978</v>
      </c>
    </row>
    <row r="144" spans="38:57">
      <c r="AL144" s="111" t="s">
        <v>32</v>
      </c>
      <c r="AM144" s="112">
        <v>23</v>
      </c>
      <c r="AN144" s="111" t="s">
        <v>41</v>
      </c>
      <c r="AO144" s="112">
        <v>3</v>
      </c>
      <c r="AP144" s="112">
        <v>13052000</v>
      </c>
      <c r="AQ144" s="112">
        <v>11943000</v>
      </c>
      <c r="AR144" s="112">
        <v>1109000</v>
      </c>
      <c r="AS144" s="112">
        <v>68</v>
      </c>
      <c r="AT144" s="112">
        <v>947063</v>
      </c>
      <c r="AU144" s="112">
        <v>0.879</v>
      </c>
      <c r="AV144" s="112">
        <v>78</v>
      </c>
      <c r="AW144" s="112">
        <v>738709</v>
      </c>
      <c r="AY144" s="111" t="s">
        <v>168</v>
      </c>
      <c r="AZ144" s="112">
        <v>31</v>
      </c>
      <c r="BA144" s="111" t="s">
        <v>42</v>
      </c>
      <c r="BB144" s="112">
        <v>29</v>
      </c>
      <c r="BC144" s="112">
        <v>6134000</v>
      </c>
      <c r="BD144" s="112">
        <v>3552000</v>
      </c>
      <c r="BE144" s="112">
        <v>2556479</v>
      </c>
    </row>
    <row r="145" spans="38:57">
      <c r="AL145" s="111" t="s">
        <v>32</v>
      </c>
      <c r="AM145" s="112">
        <v>23</v>
      </c>
      <c r="AN145" s="111" t="s">
        <v>41</v>
      </c>
      <c r="AO145" s="112">
        <v>3</v>
      </c>
      <c r="AP145" s="112">
        <v>13052000</v>
      </c>
      <c r="AQ145" s="112">
        <v>11943000</v>
      </c>
      <c r="AR145" s="112">
        <v>1109000</v>
      </c>
      <c r="AS145" s="112">
        <v>69</v>
      </c>
      <c r="AT145" s="112">
        <v>161937</v>
      </c>
      <c r="AU145" s="112">
        <v>0.157</v>
      </c>
      <c r="AV145" s="112">
        <v>79</v>
      </c>
      <c r="AW145" s="112">
        <v>127930</v>
      </c>
      <c r="AY145" s="111" t="s">
        <v>168</v>
      </c>
      <c r="AZ145" s="112">
        <v>32</v>
      </c>
      <c r="BA145" s="111" t="s">
        <v>43</v>
      </c>
      <c r="BB145" s="112">
        <v>5</v>
      </c>
      <c r="BC145" s="112">
        <v>5714000</v>
      </c>
      <c r="BD145" s="112">
        <v>3566000</v>
      </c>
      <c r="BE145" s="112">
        <v>2382399</v>
      </c>
    </row>
    <row r="146" spans="38:57">
      <c r="AL146" s="111" t="s">
        <v>32</v>
      </c>
      <c r="AM146" s="112">
        <v>24</v>
      </c>
      <c r="AN146" s="111" t="s">
        <v>41</v>
      </c>
      <c r="AO146" s="112">
        <v>10</v>
      </c>
      <c r="AP146" s="112">
        <v>12648000</v>
      </c>
      <c r="AQ146" s="112">
        <v>11423000</v>
      </c>
      <c r="AR146" s="112">
        <v>1225000</v>
      </c>
      <c r="AS146" s="112">
        <v>68</v>
      </c>
      <c r="AT146" s="112">
        <v>543063</v>
      </c>
      <c r="AU146" s="112">
        <v>0.504</v>
      </c>
      <c r="AV146" s="112">
        <v>80</v>
      </c>
      <c r="AW146" s="112">
        <v>434450</v>
      </c>
      <c r="AY146" s="111" t="s">
        <v>168</v>
      </c>
      <c r="AZ146" s="112">
        <v>33</v>
      </c>
      <c r="BA146" s="111" t="s">
        <v>43</v>
      </c>
      <c r="BB146" s="112">
        <v>12</v>
      </c>
      <c r="BC146" s="112">
        <v>5254000</v>
      </c>
      <c r="BD146" s="112">
        <v>3630000</v>
      </c>
      <c r="BE146" s="112">
        <v>2214300</v>
      </c>
    </row>
    <row r="147" spans="38:57">
      <c r="AL147" s="111" t="s">
        <v>32</v>
      </c>
      <c r="AM147" s="112">
        <v>24</v>
      </c>
      <c r="AN147" s="111" t="s">
        <v>41</v>
      </c>
      <c r="AO147" s="112">
        <v>10</v>
      </c>
      <c r="AP147" s="112">
        <v>12648000</v>
      </c>
      <c r="AQ147" s="112">
        <v>11423000</v>
      </c>
      <c r="AR147" s="112">
        <v>1225000</v>
      </c>
      <c r="AS147" s="112">
        <v>69</v>
      </c>
      <c r="AT147" s="112">
        <v>681937</v>
      </c>
      <c r="AU147" s="112">
        <v>0.66300000000000003</v>
      </c>
      <c r="AV147" s="112">
        <v>81</v>
      </c>
      <c r="AW147" s="112">
        <v>552369</v>
      </c>
      <c r="AY147" s="111" t="s">
        <v>168</v>
      </c>
      <c r="AZ147" s="112">
        <v>34</v>
      </c>
      <c r="BA147" s="111" t="s">
        <v>43</v>
      </c>
      <c r="BB147" s="112">
        <v>19</v>
      </c>
      <c r="BC147" s="112">
        <v>4772000</v>
      </c>
      <c r="BD147" s="112">
        <v>3729000</v>
      </c>
      <c r="BE147" s="112">
        <v>2039441</v>
      </c>
    </row>
    <row r="148" spans="38:57">
      <c r="AL148" s="111" t="s">
        <v>32</v>
      </c>
      <c r="AM148" s="112">
        <v>25</v>
      </c>
      <c r="AN148" s="111" t="s">
        <v>41</v>
      </c>
      <c r="AO148" s="112">
        <v>17</v>
      </c>
      <c r="AP148" s="112">
        <v>12233000</v>
      </c>
      <c r="AQ148" s="112">
        <v>10858000</v>
      </c>
      <c r="AR148" s="112">
        <v>1375000</v>
      </c>
      <c r="AS148" s="112">
        <v>68</v>
      </c>
      <c r="AT148" s="112">
        <v>128063</v>
      </c>
      <c r="AU148" s="112">
        <v>0.11899999999999999</v>
      </c>
      <c r="AV148" s="112">
        <v>81</v>
      </c>
      <c r="AW148" s="112">
        <v>103731</v>
      </c>
      <c r="AY148" s="111" t="s">
        <v>168</v>
      </c>
      <c r="AZ148" s="112">
        <v>35</v>
      </c>
      <c r="BA148" s="111" t="s">
        <v>43</v>
      </c>
      <c r="BB148" s="112">
        <v>26</v>
      </c>
      <c r="BC148" s="112">
        <v>4285000</v>
      </c>
      <c r="BD148" s="112">
        <v>3848000</v>
      </c>
      <c r="BE148" s="112">
        <v>1834391</v>
      </c>
    </row>
    <row r="149" spans="38:57">
      <c r="AL149" s="111" t="s">
        <v>32</v>
      </c>
      <c r="AM149" s="112">
        <v>25</v>
      </c>
      <c r="AN149" s="111" t="s">
        <v>41</v>
      </c>
      <c r="AO149" s="112">
        <v>17</v>
      </c>
      <c r="AP149" s="112">
        <v>12233000</v>
      </c>
      <c r="AQ149" s="112">
        <v>10858000</v>
      </c>
      <c r="AR149" s="112">
        <v>1375000</v>
      </c>
      <c r="AS149" s="112">
        <v>69</v>
      </c>
      <c r="AT149" s="112">
        <v>1029139</v>
      </c>
      <c r="AU149" s="112">
        <v>1</v>
      </c>
      <c r="AV149" s="112">
        <v>82</v>
      </c>
      <c r="AW149" s="112">
        <v>843894</v>
      </c>
      <c r="AY149" s="111" t="s">
        <v>168</v>
      </c>
      <c r="AZ149" s="112">
        <v>36</v>
      </c>
      <c r="BA149" s="111" t="s">
        <v>44</v>
      </c>
      <c r="BB149" s="112">
        <v>2</v>
      </c>
      <c r="BC149" s="112">
        <v>3814000</v>
      </c>
      <c r="BD149" s="112">
        <v>3971000</v>
      </c>
      <c r="BE149" s="112">
        <v>1605449</v>
      </c>
    </row>
    <row r="150" spans="38:57">
      <c r="AL150" s="111" t="s">
        <v>32</v>
      </c>
      <c r="AM150" s="112">
        <v>25</v>
      </c>
      <c r="AN150" s="111" t="s">
        <v>41</v>
      </c>
      <c r="AO150" s="112">
        <v>17</v>
      </c>
      <c r="AP150" s="112">
        <v>12233000</v>
      </c>
      <c r="AQ150" s="112">
        <v>10858000</v>
      </c>
      <c r="AR150" s="112">
        <v>1375000</v>
      </c>
      <c r="AS150" s="112">
        <v>70</v>
      </c>
      <c r="AT150" s="112">
        <v>217797</v>
      </c>
      <c r="AU150" s="112">
        <v>0.222</v>
      </c>
      <c r="AV150" s="112">
        <v>83</v>
      </c>
      <c r="AW150" s="112">
        <v>180772</v>
      </c>
      <c r="AY150" s="111" t="s">
        <v>168</v>
      </c>
      <c r="AZ150" s="112">
        <v>37</v>
      </c>
      <c r="BA150" s="111" t="s">
        <v>44</v>
      </c>
      <c r="BB150" s="112">
        <v>9</v>
      </c>
      <c r="BC150" s="112">
        <v>3375000</v>
      </c>
      <c r="BD150" s="112">
        <v>4083001</v>
      </c>
      <c r="BE150" s="112">
        <v>1346849</v>
      </c>
    </row>
    <row r="151" spans="38:57">
      <c r="AL151" s="111" t="s">
        <v>32</v>
      </c>
      <c r="AM151" s="112">
        <v>26</v>
      </c>
      <c r="AN151" s="111" t="s">
        <v>41</v>
      </c>
      <c r="AO151" s="112">
        <v>24</v>
      </c>
      <c r="AP151" s="112">
        <v>11810000</v>
      </c>
      <c r="AQ151" s="112">
        <v>10244000</v>
      </c>
      <c r="AR151" s="112">
        <v>1566000</v>
      </c>
      <c r="AS151" s="112">
        <v>69</v>
      </c>
      <c r="AT151" s="112">
        <v>734203</v>
      </c>
      <c r="AU151" s="112">
        <v>0.71299999999999997</v>
      </c>
      <c r="AV151" s="112">
        <v>82</v>
      </c>
      <c r="AW151" s="112">
        <v>602046</v>
      </c>
      <c r="AY151" s="111" t="s">
        <v>168</v>
      </c>
      <c r="AZ151" s="112">
        <v>38</v>
      </c>
      <c r="BA151" s="111" t="s">
        <v>44</v>
      </c>
      <c r="BB151" s="112">
        <v>16</v>
      </c>
      <c r="BC151" s="112">
        <v>2988000</v>
      </c>
      <c r="BD151" s="112">
        <v>4168000</v>
      </c>
      <c r="BE151" s="112">
        <v>1051050</v>
      </c>
    </row>
    <row r="152" spans="38:57">
      <c r="AL152" s="111" t="s">
        <v>32</v>
      </c>
      <c r="AM152" s="112">
        <v>26</v>
      </c>
      <c r="AN152" s="111" t="s">
        <v>41</v>
      </c>
      <c r="AO152" s="112">
        <v>24</v>
      </c>
      <c r="AP152" s="112">
        <v>11810000</v>
      </c>
      <c r="AQ152" s="112">
        <v>10244000</v>
      </c>
      <c r="AR152" s="112">
        <v>1566000</v>
      </c>
      <c r="AS152" s="112">
        <v>70</v>
      </c>
      <c r="AT152" s="112">
        <v>831797</v>
      </c>
      <c r="AU152" s="112">
        <v>0.84799999999999998</v>
      </c>
      <c r="AV152" s="112">
        <v>83</v>
      </c>
      <c r="AW152" s="112">
        <v>690392</v>
      </c>
      <c r="AY152" s="111" t="s">
        <v>168</v>
      </c>
      <c r="AZ152" s="112">
        <v>39</v>
      </c>
      <c r="BA152" s="111" t="s">
        <v>44</v>
      </c>
      <c r="BB152" s="112">
        <v>23</v>
      </c>
      <c r="BC152" s="112">
        <v>2631000</v>
      </c>
      <c r="BD152" s="112">
        <v>4250000</v>
      </c>
      <c r="BE152" s="112">
        <v>741781</v>
      </c>
    </row>
    <row r="153" spans="38:57">
      <c r="AL153" s="111" t="s">
        <v>32</v>
      </c>
      <c r="AM153" s="112">
        <v>27</v>
      </c>
      <c r="AN153" s="111" t="s">
        <v>42</v>
      </c>
      <c r="AO153" s="112">
        <v>1</v>
      </c>
      <c r="AP153" s="112">
        <v>11380000</v>
      </c>
      <c r="AQ153" s="112">
        <v>9582000</v>
      </c>
      <c r="AR153" s="112">
        <v>1798000</v>
      </c>
      <c r="AS153" s="112">
        <v>69</v>
      </c>
      <c r="AT153" s="112">
        <v>304203</v>
      </c>
      <c r="AU153" s="112">
        <v>0.29599999999999999</v>
      </c>
      <c r="AV153" s="112">
        <v>81</v>
      </c>
      <c r="AW153" s="112">
        <v>246404</v>
      </c>
      <c r="AY153" s="111" t="s">
        <v>171</v>
      </c>
      <c r="AZ153" s="112">
        <v>10</v>
      </c>
      <c r="BA153" s="111" t="s">
        <v>38</v>
      </c>
      <c r="BB153" s="112">
        <v>4</v>
      </c>
      <c r="BC153" s="112">
        <v>13744000</v>
      </c>
      <c r="BD153" s="112">
        <v>2402000</v>
      </c>
      <c r="BE153" s="112">
        <v>1255716</v>
      </c>
    </row>
    <row r="154" spans="38:57">
      <c r="AL154" s="111" t="s">
        <v>32</v>
      </c>
      <c r="AM154" s="112">
        <v>27</v>
      </c>
      <c r="AN154" s="111" t="s">
        <v>42</v>
      </c>
      <c r="AO154" s="112">
        <v>1</v>
      </c>
      <c r="AP154" s="112">
        <v>11380000</v>
      </c>
      <c r="AQ154" s="112">
        <v>9582000</v>
      </c>
      <c r="AR154" s="112">
        <v>1798000</v>
      </c>
      <c r="AS154" s="112">
        <v>70</v>
      </c>
      <c r="AT154" s="112">
        <v>980944</v>
      </c>
      <c r="AU154" s="112">
        <v>1</v>
      </c>
      <c r="AV154" s="112">
        <v>82</v>
      </c>
      <c r="AW154" s="112">
        <v>804374</v>
      </c>
      <c r="AY154" s="111" t="s">
        <v>171</v>
      </c>
      <c r="AZ154" s="112">
        <v>11</v>
      </c>
      <c r="BA154" s="111" t="s">
        <v>38</v>
      </c>
      <c r="BB154" s="112">
        <v>11</v>
      </c>
      <c r="BC154" s="112">
        <v>13751000</v>
      </c>
      <c r="BD154" s="112">
        <v>2364000</v>
      </c>
      <c r="BE154" s="112">
        <v>1347481</v>
      </c>
    </row>
    <row r="155" spans="38:57">
      <c r="AL155" s="111" t="s">
        <v>32</v>
      </c>
      <c r="AM155" s="112">
        <v>27</v>
      </c>
      <c r="AN155" s="111" t="s">
        <v>42</v>
      </c>
      <c r="AO155" s="112">
        <v>1</v>
      </c>
      <c r="AP155" s="112">
        <v>11380000</v>
      </c>
      <c r="AQ155" s="112">
        <v>9582000</v>
      </c>
      <c r="AR155" s="112">
        <v>1798000</v>
      </c>
      <c r="AS155" s="112">
        <v>71</v>
      </c>
      <c r="AT155" s="112">
        <v>512853</v>
      </c>
      <c r="AU155" s="112">
        <v>0.55000000000000004</v>
      </c>
      <c r="AV155" s="112">
        <v>84</v>
      </c>
      <c r="AW155" s="112">
        <v>430797</v>
      </c>
      <c r="AY155" s="111" t="s">
        <v>171</v>
      </c>
      <c r="AZ155" s="112">
        <v>12</v>
      </c>
      <c r="BA155" s="111" t="s">
        <v>38</v>
      </c>
      <c r="BB155" s="112">
        <v>18</v>
      </c>
      <c r="BC155" s="112">
        <v>13737000</v>
      </c>
      <c r="BD155" s="112">
        <v>2304000</v>
      </c>
      <c r="BE155" s="112">
        <v>1405440</v>
      </c>
    </row>
    <row r="156" spans="38:57">
      <c r="AL156" s="111" t="s">
        <v>32</v>
      </c>
      <c r="AM156" s="112">
        <v>28</v>
      </c>
      <c r="AN156" s="111" t="s">
        <v>42</v>
      </c>
      <c r="AO156" s="112">
        <v>8</v>
      </c>
      <c r="AP156" s="112">
        <v>10947000</v>
      </c>
      <c r="AQ156" s="112">
        <v>8870000</v>
      </c>
      <c r="AR156" s="112">
        <v>2077000</v>
      </c>
      <c r="AS156" s="112">
        <v>70</v>
      </c>
      <c r="AT156" s="112">
        <v>852147</v>
      </c>
      <c r="AU156" s="112">
        <v>0.86899999999999999</v>
      </c>
      <c r="AV156" s="112">
        <v>80</v>
      </c>
      <c r="AW156" s="112">
        <v>681718</v>
      </c>
      <c r="AY156" s="111" t="s">
        <v>171</v>
      </c>
      <c r="AZ156" s="112">
        <v>13</v>
      </c>
      <c r="BA156" s="111" t="s">
        <v>38</v>
      </c>
      <c r="BB156" s="112">
        <v>25</v>
      </c>
      <c r="BC156" s="112">
        <v>13697000</v>
      </c>
      <c r="BD156" s="112">
        <v>2228000</v>
      </c>
      <c r="BE156" s="112">
        <v>1448200</v>
      </c>
    </row>
    <row r="157" spans="38:57">
      <c r="AL157" s="111" t="s">
        <v>32</v>
      </c>
      <c r="AM157" s="112">
        <v>28</v>
      </c>
      <c r="AN157" s="111" t="s">
        <v>42</v>
      </c>
      <c r="AO157" s="112">
        <v>8</v>
      </c>
      <c r="AP157" s="112">
        <v>10947000</v>
      </c>
      <c r="AQ157" s="112">
        <v>8870000</v>
      </c>
      <c r="AR157" s="112">
        <v>2077000</v>
      </c>
      <c r="AS157" s="112">
        <v>71</v>
      </c>
      <c r="AT157" s="112">
        <v>932450</v>
      </c>
      <c r="AU157" s="112">
        <v>1</v>
      </c>
      <c r="AV157" s="112">
        <v>82</v>
      </c>
      <c r="AW157" s="112">
        <v>764609</v>
      </c>
      <c r="AY157" s="111" t="s">
        <v>171</v>
      </c>
      <c r="AZ157" s="112">
        <v>14</v>
      </c>
      <c r="BA157" s="111" t="s">
        <v>39</v>
      </c>
      <c r="BB157" s="112">
        <v>1</v>
      </c>
      <c r="BC157" s="112">
        <v>13626000</v>
      </c>
      <c r="BD157" s="112">
        <v>2145000</v>
      </c>
      <c r="BE157" s="112">
        <v>918471</v>
      </c>
    </row>
    <row r="158" spans="38:57">
      <c r="AL158" s="111" t="s">
        <v>32</v>
      </c>
      <c r="AM158" s="112">
        <v>28</v>
      </c>
      <c r="AN158" s="111" t="s">
        <v>42</v>
      </c>
      <c r="AO158" s="112">
        <v>8</v>
      </c>
      <c r="AP158" s="112">
        <v>10947000</v>
      </c>
      <c r="AQ158" s="112">
        <v>8870000</v>
      </c>
      <c r="AR158" s="112">
        <v>2077000</v>
      </c>
      <c r="AS158" s="112">
        <v>72</v>
      </c>
      <c r="AT158" s="112">
        <v>292404</v>
      </c>
      <c r="AU158" s="112">
        <v>0.33100000000000002</v>
      </c>
      <c r="AV158" s="112">
        <v>83</v>
      </c>
      <c r="AW158" s="112">
        <v>242695</v>
      </c>
      <c r="AY158" s="111" t="s">
        <v>171</v>
      </c>
      <c r="AZ158" s="112">
        <v>15</v>
      </c>
      <c r="BA158" s="111" t="s">
        <v>39</v>
      </c>
      <c r="BB158" s="112">
        <v>8</v>
      </c>
      <c r="BC158" s="112">
        <v>13520000</v>
      </c>
      <c r="BD158" s="112">
        <v>2060000</v>
      </c>
      <c r="BE158" s="112">
        <v>980935</v>
      </c>
    </row>
    <row r="159" spans="38:57">
      <c r="AL159" s="111" t="s">
        <v>32</v>
      </c>
      <c r="AM159" s="112">
        <v>29</v>
      </c>
      <c r="AN159" s="111" t="s">
        <v>42</v>
      </c>
      <c r="AO159" s="112">
        <v>15</v>
      </c>
      <c r="AP159" s="112">
        <v>10517000</v>
      </c>
      <c r="AQ159" s="112">
        <v>8274000</v>
      </c>
      <c r="AR159" s="112">
        <v>2243000</v>
      </c>
      <c r="AS159" s="112">
        <v>70</v>
      </c>
      <c r="AT159" s="112">
        <v>422147</v>
      </c>
      <c r="AU159" s="112">
        <v>0.43</v>
      </c>
      <c r="AV159" s="112">
        <v>77</v>
      </c>
      <c r="AW159" s="112">
        <v>325053</v>
      </c>
      <c r="AY159" s="111" t="s">
        <v>171</v>
      </c>
      <c r="AZ159" s="112">
        <v>16</v>
      </c>
      <c r="BA159" s="111" t="s">
        <v>39</v>
      </c>
      <c r="BB159" s="112">
        <v>15</v>
      </c>
      <c r="BC159" s="112">
        <v>13373000</v>
      </c>
      <c r="BD159" s="112">
        <v>1983000</v>
      </c>
      <c r="BE159" s="112">
        <v>1031160</v>
      </c>
    </row>
    <row r="160" spans="38:57">
      <c r="AL160" s="111" t="s">
        <v>32</v>
      </c>
      <c r="AM160" s="112">
        <v>29</v>
      </c>
      <c r="AN160" s="111" t="s">
        <v>42</v>
      </c>
      <c r="AO160" s="112">
        <v>15</v>
      </c>
      <c r="AP160" s="112">
        <v>10517000</v>
      </c>
      <c r="AQ160" s="112">
        <v>8274000</v>
      </c>
      <c r="AR160" s="112">
        <v>2243000</v>
      </c>
      <c r="AS160" s="112">
        <v>71</v>
      </c>
      <c r="AT160" s="112">
        <v>932450</v>
      </c>
      <c r="AU160" s="112">
        <v>1</v>
      </c>
      <c r="AV160" s="112">
        <v>79</v>
      </c>
      <c r="AW160" s="112">
        <v>736636</v>
      </c>
      <c r="AY160" s="111" t="s">
        <v>171</v>
      </c>
      <c r="AZ160" s="112">
        <v>17</v>
      </c>
      <c r="BA160" s="111" t="s">
        <v>39</v>
      </c>
      <c r="BB160" s="112">
        <v>22</v>
      </c>
      <c r="BC160" s="112">
        <v>13182000</v>
      </c>
      <c r="BD160" s="112">
        <v>1918000</v>
      </c>
      <c r="BE160" s="112">
        <v>1093260</v>
      </c>
    </row>
    <row r="161" spans="38:57">
      <c r="AL161" s="111" t="s">
        <v>32</v>
      </c>
      <c r="AM161" s="112">
        <v>29</v>
      </c>
      <c r="AN161" s="111" t="s">
        <v>42</v>
      </c>
      <c r="AO161" s="112">
        <v>15</v>
      </c>
      <c r="AP161" s="112">
        <v>10517000</v>
      </c>
      <c r="AQ161" s="112">
        <v>8274000</v>
      </c>
      <c r="AR161" s="112">
        <v>2243000</v>
      </c>
      <c r="AS161" s="112">
        <v>72</v>
      </c>
      <c r="AT161" s="112">
        <v>883671</v>
      </c>
      <c r="AU161" s="112">
        <v>1</v>
      </c>
      <c r="AV161" s="112">
        <v>80</v>
      </c>
      <c r="AW161" s="112">
        <v>706937</v>
      </c>
      <c r="AY161" s="111" t="s">
        <v>171</v>
      </c>
      <c r="AZ161" s="112">
        <v>18</v>
      </c>
      <c r="BA161" s="111" t="s">
        <v>39</v>
      </c>
      <c r="BB161" s="112">
        <v>29</v>
      </c>
      <c r="BC161" s="112">
        <v>12941000</v>
      </c>
      <c r="BD161" s="112">
        <v>1875000</v>
      </c>
      <c r="BE161" s="112">
        <v>1143750</v>
      </c>
    </row>
    <row r="162" spans="38:57">
      <c r="AL162" s="111" t="s">
        <v>32</v>
      </c>
      <c r="AM162" s="112">
        <v>29</v>
      </c>
      <c r="AN162" s="111" t="s">
        <v>42</v>
      </c>
      <c r="AO162" s="112">
        <v>15</v>
      </c>
      <c r="AP162" s="112">
        <v>10517000</v>
      </c>
      <c r="AQ162" s="112">
        <v>8274000</v>
      </c>
      <c r="AR162" s="112">
        <v>2243000</v>
      </c>
      <c r="AS162" s="112">
        <v>73</v>
      </c>
      <c r="AT162" s="112">
        <v>4733</v>
      </c>
      <c r="AU162" s="112">
        <v>6.0000000000000001E-3</v>
      </c>
      <c r="AV162" s="112">
        <v>81</v>
      </c>
      <c r="AW162" s="112">
        <v>3834</v>
      </c>
      <c r="AY162" s="111" t="s">
        <v>171</v>
      </c>
      <c r="AZ162" s="112">
        <v>19</v>
      </c>
      <c r="BA162" s="111" t="s">
        <v>40</v>
      </c>
      <c r="BB162" s="112">
        <v>6</v>
      </c>
      <c r="BC162" s="112">
        <v>12647000</v>
      </c>
      <c r="BD162" s="112">
        <v>1858000</v>
      </c>
      <c r="BE162" s="112">
        <v>1207701</v>
      </c>
    </row>
    <row r="163" spans="38:57">
      <c r="AL163" s="111" t="s">
        <v>32</v>
      </c>
      <c r="AM163" s="112">
        <v>30</v>
      </c>
      <c r="AN163" s="111" t="s">
        <v>42</v>
      </c>
      <c r="AO163" s="112">
        <v>23</v>
      </c>
      <c r="AP163" s="112">
        <v>10100000</v>
      </c>
      <c r="AQ163" s="112">
        <v>7937000</v>
      </c>
      <c r="AR163" s="112">
        <v>2163000</v>
      </c>
      <c r="AS163" s="112">
        <v>70</v>
      </c>
      <c r="AT163" s="112">
        <v>5147</v>
      </c>
      <c r="AU163" s="112">
        <v>5.0000000000000001E-3</v>
      </c>
      <c r="AV163" s="112">
        <v>74</v>
      </c>
      <c r="AW163" s="112">
        <v>3809</v>
      </c>
      <c r="AY163" s="111" t="s">
        <v>171</v>
      </c>
      <c r="AZ163" s="112">
        <v>20</v>
      </c>
      <c r="BA163" s="111" t="s">
        <v>40</v>
      </c>
      <c r="BB163" s="112">
        <v>13</v>
      </c>
      <c r="BC163" s="112">
        <v>12293000</v>
      </c>
      <c r="BD163" s="112">
        <v>1878000</v>
      </c>
      <c r="BE163" s="112">
        <v>1295820</v>
      </c>
    </row>
    <row r="164" spans="38:57">
      <c r="AL164" s="111" t="s">
        <v>32</v>
      </c>
      <c r="AM164" s="112">
        <v>30</v>
      </c>
      <c r="AN164" s="111" t="s">
        <v>42</v>
      </c>
      <c r="AO164" s="112">
        <v>23</v>
      </c>
      <c r="AP164" s="112">
        <v>10100000</v>
      </c>
      <c r="AQ164" s="112">
        <v>7937000</v>
      </c>
      <c r="AR164" s="112">
        <v>2163000</v>
      </c>
      <c r="AS164" s="112">
        <v>71</v>
      </c>
      <c r="AT164" s="112">
        <v>932450</v>
      </c>
      <c r="AU164" s="112">
        <v>1</v>
      </c>
      <c r="AV164" s="112">
        <v>75</v>
      </c>
      <c r="AW164" s="112">
        <v>699338</v>
      </c>
      <c r="AY164" s="111" t="s">
        <v>171</v>
      </c>
      <c r="AZ164" s="112">
        <v>21</v>
      </c>
      <c r="BA164" s="111" t="s">
        <v>40</v>
      </c>
      <c r="BB164" s="112">
        <v>20</v>
      </c>
      <c r="BC164" s="112">
        <v>11876000</v>
      </c>
      <c r="BD164" s="112">
        <v>1940000</v>
      </c>
      <c r="BE164" s="112">
        <v>1409859</v>
      </c>
    </row>
    <row r="165" spans="38:57">
      <c r="AL165" s="111" t="s">
        <v>32</v>
      </c>
      <c r="AM165" s="112">
        <v>30</v>
      </c>
      <c r="AN165" s="111" t="s">
        <v>42</v>
      </c>
      <c r="AO165" s="112">
        <v>23</v>
      </c>
      <c r="AP165" s="112">
        <v>10100000</v>
      </c>
      <c r="AQ165" s="112">
        <v>7937000</v>
      </c>
      <c r="AR165" s="112">
        <v>2163000</v>
      </c>
      <c r="AS165" s="112">
        <v>72</v>
      </c>
      <c r="AT165" s="112">
        <v>883671</v>
      </c>
      <c r="AU165" s="112">
        <v>1</v>
      </c>
      <c r="AV165" s="112">
        <v>76</v>
      </c>
      <c r="AW165" s="112">
        <v>671590</v>
      </c>
      <c r="AY165" s="111" t="s">
        <v>171</v>
      </c>
      <c r="AZ165" s="112">
        <v>22</v>
      </c>
      <c r="BA165" s="111" t="s">
        <v>40</v>
      </c>
      <c r="BB165" s="112">
        <v>27</v>
      </c>
      <c r="BC165" s="112">
        <v>11391000</v>
      </c>
      <c r="BD165" s="112">
        <v>2051000</v>
      </c>
      <c r="BE165" s="112">
        <v>1556160</v>
      </c>
    </row>
    <row r="166" spans="38:57">
      <c r="AL166" s="111" t="s">
        <v>32</v>
      </c>
      <c r="AM166" s="112">
        <v>30</v>
      </c>
      <c r="AN166" s="111" t="s">
        <v>42</v>
      </c>
      <c r="AO166" s="112">
        <v>23</v>
      </c>
      <c r="AP166" s="112">
        <v>10100000</v>
      </c>
      <c r="AQ166" s="112">
        <v>7937000</v>
      </c>
      <c r="AR166" s="112">
        <v>2163000</v>
      </c>
      <c r="AS166" s="112">
        <v>73</v>
      </c>
      <c r="AT166" s="112">
        <v>341733</v>
      </c>
      <c r="AU166" s="112">
        <v>0.40899999999999997</v>
      </c>
      <c r="AV166" s="112">
        <v>77</v>
      </c>
      <c r="AW166" s="112">
        <v>263134</v>
      </c>
      <c r="AY166" s="111" t="s">
        <v>171</v>
      </c>
      <c r="AZ166" s="112">
        <v>23</v>
      </c>
      <c r="BA166" s="111" t="s">
        <v>41</v>
      </c>
      <c r="BB166" s="112">
        <v>3</v>
      </c>
      <c r="BC166" s="112">
        <v>10834000</v>
      </c>
      <c r="BD166" s="112">
        <v>2217999</v>
      </c>
      <c r="BE166" s="112">
        <v>1745167</v>
      </c>
    </row>
    <row r="167" spans="38:57">
      <c r="AL167" s="111" t="s">
        <v>32</v>
      </c>
      <c r="AM167" s="112">
        <v>31</v>
      </c>
      <c r="AN167" s="111" t="s">
        <v>42</v>
      </c>
      <c r="AO167" s="112">
        <v>29</v>
      </c>
      <c r="AP167" s="112">
        <v>9686000</v>
      </c>
      <c r="AQ167" s="112">
        <v>7555000</v>
      </c>
      <c r="AR167" s="112">
        <v>2131000</v>
      </c>
      <c r="AS167" s="112">
        <v>71</v>
      </c>
      <c r="AT167" s="112">
        <v>523596</v>
      </c>
      <c r="AU167" s="112">
        <v>0.56200000000000006</v>
      </c>
      <c r="AV167" s="112">
        <v>70</v>
      </c>
      <c r="AW167" s="112">
        <v>366517</v>
      </c>
      <c r="AY167" s="111" t="s">
        <v>171</v>
      </c>
      <c r="AZ167" s="112">
        <v>24</v>
      </c>
      <c r="BA167" s="111" t="s">
        <v>41</v>
      </c>
      <c r="BB167" s="112">
        <v>10</v>
      </c>
      <c r="BC167" s="112">
        <v>10199000</v>
      </c>
      <c r="BD167" s="112">
        <v>2448999</v>
      </c>
      <c r="BE167" s="112">
        <v>1987027</v>
      </c>
    </row>
    <row r="168" spans="38:57">
      <c r="AL168" s="111" t="s">
        <v>32</v>
      </c>
      <c r="AM168" s="112">
        <v>31</v>
      </c>
      <c r="AN168" s="111" t="s">
        <v>42</v>
      </c>
      <c r="AO168" s="112">
        <v>29</v>
      </c>
      <c r="AP168" s="112">
        <v>9686000</v>
      </c>
      <c r="AQ168" s="112">
        <v>7555000</v>
      </c>
      <c r="AR168" s="112">
        <v>2131000</v>
      </c>
      <c r="AS168" s="112">
        <v>72</v>
      </c>
      <c r="AT168" s="112">
        <v>883671</v>
      </c>
      <c r="AU168" s="112">
        <v>1</v>
      </c>
      <c r="AV168" s="112">
        <v>71</v>
      </c>
      <c r="AW168" s="112">
        <v>627406</v>
      </c>
      <c r="AY168" s="111" t="s">
        <v>171</v>
      </c>
      <c r="AZ168" s="112">
        <v>25</v>
      </c>
      <c r="BA168" s="111" t="s">
        <v>41</v>
      </c>
      <c r="BB168" s="112">
        <v>17</v>
      </c>
      <c r="BC168" s="112">
        <v>9482000</v>
      </c>
      <c r="BD168" s="112">
        <v>2750999</v>
      </c>
      <c r="BE168" s="112">
        <v>2282734</v>
      </c>
    </row>
    <row r="169" spans="38:57">
      <c r="AL169" s="111" t="s">
        <v>32</v>
      </c>
      <c r="AM169" s="112">
        <v>31</v>
      </c>
      <c r="AN169" s="111" t="s">
        <v>42</v>
      </c>
      <c r="AO169" s="112">
        <v>29</v>
      </c>
      <c r="AP169" s="112">
        <v>9686000</v>
      </c>
      <c r="AQ169" s="112">
        <v>7555000</v>
      </c>
      <c r="AR169" s="112">
        <v>2131000</v>
      </c>
      <c r="AS169" s="112">
        <v>73</v>
      </c>
      <c r="AT169" s="112">
        <v>723733</v>
      </c>
      <c r="AU169" s="112">
        <v>0.86699999999999999</v>
      </c>
      <c r="AV169" s="112">
        <v>72</v>
      </c>
      <c r="AW169" s="112">
        <v>521088</v>
      </c>
      <c r="AY169" s="111" t="s">
        <v>171</v>
      </c>
      <c r="AZ169" s="112">
        <v>26</v>
      </c>
      <c r="BA169" s="111" t="s">
        <v>41</v>
      </c>
      <c r="BB169" s="112">
        <v>24</v>
      </c>
      <c r="BC169" s="112">
        <v>8679000</v>
      </c>
      <c r="BD169" s="112">
        <v>3131001</v>
      </c>
      <c r="BE169" s="112">
        <v>2624539</v>
      </c>
    </row>
    <row r="170" spans="38:57">
      <c r="AL170" s="111" t="s">
        <v>32</v>
      </c>
      <c r="AM170" s="112">
        <v>32</v>
      </c>
      <c r="AN170" s="111" t="s">
        <v>43</v>
      </c>
      <c r="AO170" s="112">
        <v>5</v>
      </c>
      <c r="AP170" s="112">
        <v>9280000</v>
      </c>
      <c r="AQ170" s="112">
        <v>7140000</v>
      </c>
      <c r="AR170" s="112">
        <v>2140000</v>
      </c>
      <c r="AS170" s="112">
        <v>71</v>
      </c>
      <c r="AT170" s="112">
        <v>117596</v>
      </c>
      <c r="AU170" s="112">
        <v>0.126</v>
      </c>
      <c r="AV170" s="112">
        <v>66</v>
      </c>
      <c r="AW170" s="112">
        <v>77613</v>
      </c>
      <c r="AY170" s="111" t="s">
        <v>171</v>
      </c>
      <c r="AZ170" s="112">
        <v>27</v>
      </c>
      <c r="BA170" s="111" t="s">
        <v>42</v>
      </c>
      <c r="BB170" s="112">
        <v>1</v>
      </c>
      <c r="BC170" s="112">
        <v>7784000</v>
      </c>
      <c r="BD170" s="112">
        <v>3596001</v>
      </c>
      <c r="BE170" s="112">
        <v>3015574</v>
      </c>
    </row>
    <row r="171" spans="38:57">
      <c r="AL171" s="111" t="s">
        <v>32</v>
      </c>
      <c r="AM171" s="112">
        <v>32</v>
      </c>
      <c r="AN171" s="111" t="s">
        <v>43</v>
      </c>
      <c r="AO171" s="112">
        <v>5</v>
      </c>
      <c r="AP171" s="112">
        <v>9280000</v>
      </c>
      <c r="AQ171" s="112">
        <v>7140000</v>
      </c>
      <c r="AR171" s="112">
        <v>2140000</v>
      </c>
      <c r="AS171" s="112">
        <v>72</v>
      </c>
      <c r="AT171" s="112">
        <v>883671</v>
      </c>
      <c r="AU171" s="112">
        <v>1</v>
      </c>
      <c r="AV171" s="112">
        <v>66</v>
      </c>
      <c r="AW171" s="112">
        <v>583223</v>
      </c>
      <c r="AY171" s="111" t="s">
        <v>171</v>
      </c>
      <c r="AZ171" s="112">
        <v>28</v>
      </c>
      <c r="BA171" s="111" t="s">
        <v>42</v>
      </c>
      <c r="BB171" s="112">
        <v>8</v>
      </c>
      <c r="BC171" s="112">
        <v>6793000</v>
      </c>
      <c r="BD171" s="112">
        <v>4154001</v>
      </c>
      <c r="BE171" s="112">
        <v>3440812</v>
      </c>
    </row>
    <row r="172" spans="38:57">
      <c r="AL172" s="111" t="s">
        <v>32</v>
      </c>
      <c r="AM172" s="112">
        <v>32</v>
      </c>
      <c r="AN172" s="111" t="s">
        <v>43</v>
      </c>
      <c r="AO172" s="112">
        <v>5</v>
      </c>
      <c r="AP172" s="112">
        <v>9280000</v>
      </c>
      <c r="AQ172" s="112">
        <v>7140000</v>
      </c>
      <c r="AR172" s="112">
        <v>2140000</v>
      </c>
      <c r="AS172" s="112">
        <v>73</v>
      </c>
      <c r="AT172" s="112">
        <v>834624</v>
      </c>
      <c r="AU172" s="112">
        <v>1</v>
      </c>
      <c r="AV172" s="112">
        <v>66</v>
      </c>
      <c r="AW172" s="112">
        <v>550852</v>
      </c>
      <c r="AY172" s="111" t="s">
        <v>171</v>
      </c>
      <c r="AZ172" s="112">
        <v>29</v>
      </c>
      <c r="BA172" s="111" t="s">
        <v>42</v>
      </c>
      <c r="BB172" s="112">
        <v>15</v>
      </c>
      <c r="BC172" s="112">
        <v>6031000</v>
      </c>
      <c r="BD172" s="112">
        <v>4486001</v>
      </c>
      <c r="BE172" s="112">
        <v>3623829</v>
      </c>
    </row>
    <row r="173" spans="38:57">
      <c r="AL173" s="111" t="s">
        <v>32</v>
      </c>
      <c r="AM173" s="112">
        <v>32</v>
      </c>
      <c r="AN173" s="111" t="s">
        <v>43</v>
      </c>
      <c r="AO173" s="112">
        <v>5</v>
      </c>
      <c r="AP173" s="112">
        <v>9280000</v>
      </c>
      <c r="AQ173" s="112">
        <v>7140000</v>
      </c>
      <c r="AR173" s="112">
        <v>2140000</v>
      </c>
      <c r="AS173" s="112">
        <v>74</v>
      </c>
      <c r="AT173" s="112">
        <v>304109</v>
      </c>
      <c r="AU173" s="112">
        <v>0.38700000000000001</v>
      </c>
      <c r="AV173" s="112">
        <v>67</v>
      </c>
      <c r="AW173" s="112">
        <v>203753</v>
      </c>
      <c r="AY173" s="111" t="s">
        <v>171</v>
      </c>
      <c r="AZ173" s="112">
        <v>30</v>
      </c>
      <c r="BA173" s="111" t="s">
        <v>42</v>
      </c>
      <c r="BB173" s="112">
        <v>23</v>
      </c>
      <c r="BC173" s="112">
        <v>5774000</v>
      </c>
      <c r="BD173" s="112">
        <v>4326001</v>
      </c>
      <c r="BE173" s="112">
        <v>3339268</v>
      </c>
    </row>
    <row r="174" spans="38:57">
      <c r="AL174" s="111" t="s">
        <v>32</v>
      </c>
      <c r="AM174" s="112">
        <v>33</v>
      </c>
      <c r="AN174" s="111" t="s">
        <v>43</v>
      </c>
      <c r="AO174" s="112">
        <v>12</v>
      </c>
      <c r="AP174" s="112">
        <v>8884000</v>
      </c>
      <c r="AQ174" s="112">
        <v>6706000</v>
      </c>
      <c r="AR174" s="112">
        <v>2178000</v>
      </c>
      <c r="AS174" s="112">
        <v>72</v>
      </c>
      <c r="AT174" s="112">
        <v>605267</v>
      </c>
      <c r="AU174" s="112">
        <v>0.68500000000000005</v>
      </c>
      <c r="AV174" s="112">
        <v>61</v>
      </c>
      <c r="AW174" s="112">
        <v>369213</v>
      </c>
      <c r="AY174" s="111" t="s">
        <v>171</v>
      </c>
      <c r="AZ174" s="112">
        <v>31</v>
      </c>
      <c r="BA174" s="111" t="s">
        <v>42</v>
      </c>
      <c r="BB174" s="112">
        <v>29</v>
      </c>
      <c r="BC174" s="112">
        <v>5423000</v>
      </c>
      <c r="BD174" s="112">
        <v>4263000</v>
      </c>
      <c r="BE174" s="112">
        <v>3087619</v>
      </c>
    </row>
    <row r="175" spans="38:57">
      <c r="AL175" s="111" t="s">
        <v>32</v>
      </c>
      <c r="AM175" s="112">
        <v>33</v>
      </c>
      <c r="AN175" s="111" t="s">
        <v>43</v>
      </c>
      <c r="AO175" s="112">
        <v>12</v>
      </c>
      <c r="AP175" s="112">
        <v>8884000</v>
      </c>
      <c r="AQ175" s="112">
        <v>6706000</v>
      </c>
      <c r="AR175" s="112">
        <v>2178000</v>
      </c>
      <c r="AS175" s="112">
        <v>73</v>
      </c>
      <c r="AT175" s="112">
        <v>834624</v>
      </c>
      <c r="AU175" s="112">
        <v>1</v>
      </c>
      <c r="AV175" s="112">
        <v>61</v>
      </c>
      <c r="AW175" s="112">
        <v>509121</v>
      </c>
      <c r="AY175" s="111" t="s">
        <v>171</v>
      </c>
      <c r="AZ175" s="112">
        <v>32</v>
      </c>
      <c r="BA175" s="111" t="s">
        <v>43</v>
      </c>
      <c r="BB175" s="112">
        <v>5</v>
      </c>
      <c r="BC175" s="112">
        <v>5001000</v>
      </c>
      <c r="BD175" s="112">
        <v>4279000</v>
      </c>
      <c r="BE175" s="112">
        <v>2876729</v>
      </c>
    </row>
    <row r="176" spans="38:57">
      <c r="AL176" s="111" t="s">
        <v>32</v>
      </c>
      <c r="AM176" s="112">
        <v>33</v>
      </c>
      <c r="AN176" s="111" t="s">
        <v>43</v>
      </c>
      <c r="AO176" s="112">
        <v>12</v>
      </c>
      <c r="AP176" s="112">
        <v>8884000</v>
      </c>
      <c r="AQ176" s="112">
        <v>6706000</v>
      </c>
      <c r="AR176" s="112">
        <v>2178000</v>
      </c>
      <c r="AS176" s="112">
        <v>74</v>
      </c>
      <c r="AT176" s="112">
        <v>738109</v>
      </c>
      <c r="AU176" s="112">
        <v>0.94</v>
      </c>
      <c r="AV176" s="112">
        <v>61</v>
      </c>
      <c r="AW176" s="112">
        <v>450246</v>
      </c>
      <c r="AY176" s="111" t="s">
        <v>171</v>
      </c>
      <c r="AZ176" s="112">
        <v>33</v>
      </c>
      <c r="BA176" s="111" t="s">
        <v>43</v>
      </c>
      <c r="BB176" s="112">
        <v>12</v>
      </c>
      <c r="BC176" s="112">
        <v>4528000</v>
      </c>
      <c r="BD176" s="112">
        <v>4356000</v>
      </c>
      <c r="BE176" s="112">
        <v>2664979</v>
      </c>
    </row>
    <row r="177" spans="38:57">
      <c r="AL177" s="111" t="s">
        <v>32</v>
      </c>
      <c r="AM177" s="112">
        <v>34</v>
      </c>
      <c r="AN177" s="111" t="s">
        <v>43</v>
      </c>
      <c r="AO177" s="112">
        <v>19</v>
      </c>
      <c r="AP177" s="112">
        <v>8501000</v>
      </c>
      <c r="AQ177" s="112">
        <v>6263000</v>
      </c>
      <c r="AR177" s="112">
        <v>2238000</v>
      </c>
      <c r="AS177" s="112">
        <v>72</v>
      </c>
      <c r="AT177" s="112">
        <v>222267</v>
      </c>
      <c r="AU177" s="112">
        <v>0.252</v>
      </c>
      <c r="AV177" s="112">
        <v>55</v>
      </c>
      <c r="AW177" s="112">
        <v>122247</v>
      </c>
      <c r="AY177" s="111" t="s">
        <v>171</v>
      </c>
      <c r="AZ177" s="112">
        <v>34</v>
      </c>
      <c r="BA177" s="111" t="s">
        <v>43</v>
      </c>
      <c r="BB177" s="112">
        <v>19</v>
      </c>
      <c r="BC177" s="112">
        <v>4026000</v>
      </c>
      <c r="BD177" s="112">
        <v>4475000</v>
      </c>
      <c r="BE177" s="112">
        <v>2448030</v>
      </c>
    </row>
    <row r="178" spans="38:57">
      <c r="AL178" s="111" t="s">
        <v>32</v>
      </c>
      <c r="AM178" s="112">
        <v>34</v>
      </c>
      <c r="AN178" s="111" t="s">
        <v>43</v>
      </c>
      <c r="AO178" s="112">
        <v>19</v>
      </c>
      <c r="AP178" s="112">
        <v>8501000</v>
      </c>
      <c r="AQ178" s="112">
        <v>6263000</v>
      </c>
      <c r="AR178" s="112">
        <v>2238000</v>
      </c>
      <c r="AS178" s="112">
        <v>73</v>
      </c>
      <c r="AT178" s="112">
        <v>834624</v>
      </c>
      <c r="AU178" s="112">
        <v>1</v>
      </c>
      <c r="AV178" s="112">
        <v>55</v>
      </c>
      <c r="AW178" s="112">
        <v>459043</v>
      </c>
      <c r="AY178" s="111" t="s">
        <v>171</v>
      </c>
      <c r="AZ178" s="112">
        <v>35</v>
      </c>
      <c r="BA178" s="111" t="s">
        <v>43</v>
      </c>
      <c r="BB178" s="112">
        <v>26</v>
      </c>
      <c r="BC178" s="112">
        <v>3516000</v>
      </c>
      <c r="BD178" s="112">
        <v>4617000</v>
      </c>
      <c r="BE178" s="112">
        <v>2188131</v>
      </c>
    </row>
    <row r="179" spans="38:57">
      <c r="AL179" s="111" t="s">
        <v>32</v>
      </c>
      <c r="AM179" s="112">
        <v>34</v>
      </c>
      <c r="AN179" s="111" t="s">
        <v>43</v>
      </c>
      <c r="AO179" s="112">
        <v>19</v>
      </c>
      <c r="AP179" s="112">
        <v>8501000</v>
      </c>
      <c r="AQ179" s="112">
        <v>6263000</v>
      </c>
      <c r="AR179" s="112">
        <v>2238000</v>
      </c>
      <c r="AS179" s="112">
        <v>74</v>
      </c>
      <c r="AT179" s="112">
        <v>785322</v>
      </c>
      <c r="AU179" s="112">
        <v>1</v>
      </c>
      <c r="AV179" s="112">
        <v>55</v>
      </c>
      <c r="AW179" s="112">
        <v>431927</v>
      </c>
      <c r="AY179" s="111" t="s">
        <v>171</v>
      </c>
      <c r="AZ179" s="112">
        <v>36</v>
      </c>
      <c r="BA179" s="111" t="s">
        <v>44</v>
      </c>
      <c r="BB179" s="112">
        <v>2</v>
      </c>
      <c r="BC179" s="112">
        <v>3020000</v>
      </c>
      <c r="BD179" s="112">
        <v>4765001</v>
      </c>
      <c r="BE179" s="112">
        <v>1902574</v>
      </c>
    </row>
    <row r="180" spans="38:57">
      <c r="AL180" s="111" t="s">
        <v>32</v>
      </c>
      <c r="AM180" s="112">
        <v>34</v>
      </c>
      <c r="AN180" s="111" t="s">
        <v>43</v>
      </c>
      <c r="AO180" s="112">
        <v>19</v>
      </c>
      <c r="AP180" s="112">
        <v>8501000</v>
      </c>
      <c r="AQ180" s="112">
        <v>6263000</v>
      </c>
      <c r="AR180" s="112">
        <v>2238000</v>
      </c>
      <c r="AS180" s="112">
        <v>75</v>
      </c>
      <c r="AT180" s="112">
        <v>395787</v>
      </c>
      <c r="AU180" s="112">
        <v>0.53800000000000003</v>
      </c>
      <c r="AV180" s="112">
        <v>55</v>
      </c>
      <c r="AW180" s="112">
        <v>217683</v>
      </c>
      <c r="AY180" s="111" t="s">
        <v>171</v>
      </c>
      <c r="AZ180" s="112">
        <v>37</v>
      </c>
      <c r="BA180" s="111" t="s">
        <v>44</v>
      </c>
      <c r="BB180" s="112">
        <v>9</v>
      </c>
      <c r="BC180" s="112">
        <v>2559000</v>
      </c>
      <c r="BD180" s="112">
        <v>4899000</v>
      </c>
      <c r="BE180" s="112">
        <v>1570974</v>
      </c>
    </row>
    <row r="181" spans="38:57">
      <c r="AL181" s="111" t="s">
        <v>32</v>
      </c>
      <c r="AM181" s="112">
        <v>35</v>
      </c>
      <c r="AN181" s="111" t="s">
        <v>43</v>
      </c>
      <c r="AO181" s="112">
        <v>26</v>
      </c>
      <c r="AP181" s="112">
        <v>8133000</v>
      </c>
      <c r="AQ181" s="112">
        <v>5825000</v>
      </c>
      <c r="AR181" s="112">
        <v>2308000</v>
      </c>
      <c r="AS181" s="112">
        <v>73</v>
      </c>
      <c r="AT181" s="112">
        <v>688891</v>
      </c>
      <c r="AU181" s="112">
        <v>0.82499999999999996</v>
      </c>
      <c r="AV181" s="112">
        <v>49</v>
      </c>
      <c r="AW181" s="112">
        <v>337557</v>
      </c>
      <c r="AY181" s="111" t="s">
        <v>171</v>
      </c>
      <c r="AZ181" s="112">
        <v>38</v>
      </c>
      <c r="BA181" s="111" t="s">
        <v>44</v>
      </c>
      <c r="BB181" s="112">
        <v>16</v>
      </c>
      <c r="BC181" s="112">
        <v>2154000</v>
      </c>
      <c r="BD181" s="112">
        <v>5002001</v>
      </c>
      <c r="BE181" s="112">
        <v>1198131</v>
      </c>
    </row>
    <row r="182" spans="38:57">
      <c r="AL182" s="111" t="s">
        <v>32</v>
      </c>
      <c r="AM182" s="112">
        <v>35</v>
      </c>
      <c r="AN182" s="111" t="s">
        <v>43</v>
      </c>
      <c r="AO182" s="112">
        <v>26</v>
      </c>
      <c r="AP182" s="112">
        <v>8133000</v>
      </c>
      <c r="AQ182" s="112">
        <v>5825000</v>
      </c>
      <c r="AR182" s="112">
        <v>2308000</v>
      </c>
      <c r="AS182" s="112">
        <v>74</v>
      </c>
      <c r="AT182" s="112">
        <v>785322</v>
      </c>
      <c r="AU182" s="112">
        <v>1</v>
      </c>
      <c r="AV182" s="112">
        <v>48</v>
      </c>
      <c r="AW182" s="112">
        <v>376955</v>
      </c>
      <c r="AY182" s="111" t="s">
        <v>171</v>
      </c>
      <c r="AZ182" s="112">
        <v>39</v>
      </c>
      <c r="BA182" s="111" t="s">
        <v>44</v>
      </c>
      <c r="BB182" s="112">
        <v>23</v>
      </c>
      <c r="BC182" s="112">
        <v>1781000</v>
      </c>
      <c r="BD182" s="112">
        <v>5100001</v>
      </c>
      <c r="BE182" s="112">
        <v>820727</v>
      </c>
    </row>
    <row r="183" spans="38:57">
      <c r="AL183" s="111" t="s">
        <v>32</v>
      </c>
      <c r="AM183" s="112">
        <v>35</v>
      </c>
      <c r="AN183" s="111" t="s">
        <v>43</v>
      </c>
      <c r="AO183" s="112">
        <v>26</v>
      </c>
      <c r="AP183" s="112">
        <v>8133000</v>
      </c>
      <c r="AQ183" s="112">
        <v>5825000</v>
      </c>
      <c r="AR183" s="112">
        <v>2308000</v>
      </c>
      <c r="AS183" s="112">
        <v>75</v>
      </c>
      <c r="AT183" s="112">
        <v>735781</v>
      </c>
      <c r="AU183" s="112">
        <v>1</v>
      </c>
      <c r="AV183" s="112">
        <v>48</v>
      </c>
      <c r="AW183" s="112">
        <v>353175</v>
      </c>
      <c r="AY183" s="111" t="s">
        <v>172</v>
      </c>
      <c r="AZ183" s="112">
        <v>10</v>
      </c>
      <c r="BA183" s="111" t="s">
        <v>38</v>
      </c>
      <c r="BB183" s="112">
        <v>4</v>
      </c>
      <c r="BC183" s="112">
        <v>13343000</v>
      </c>
      <c r="BD183" s="112">
        <v>2803000</v>
      </c>
      <c r="BE183" s="112">
        <v>1464236</v>
      </c>
    </row>
    <row r="184" spans="38:57">
      <c r="AL184" s="111" t="s">
        <v>32</v>
      </c>
      <c r="AM184" s="112">
        <v>35</v>
      </c>
      <c r="AN184" s="111" t="s">
        <v>43</v>
      </c>
      <c r="AO184" s="112">
        <v>26</v>
      </c>
      <c r="AP184" s="112">
        <v>8133000</v>
      </c>
      <c r="AQ184" s="112">
        <v>5825000</v>
      </c>
      <c r="AR184" s="112">
        <v>2308000</v>
      </c>
      <c r="AS184" s="112">
        <v>76</v>
      </c>
      <c r="AT184" s="112">
        <v>98006</v>
      </c>
      <c r="AU184" s="112">
        <v>0.14299999999999999</v>
      </c>
      <c r="AV184" s="112">
        <v>47</v>
      </c>
      <c r="AW184" s="112">
        <v>46063</v>
      </c>
      <c r="AY184" s="111" t="s">
        <v>172</v>
      </c>
      <c r="AZ184" s="112">
        <v>11</v>
      </c>
      <c r="BA184" s="111" t="s">
        <v>38</v>
      </c>
      <c r="BB184" s="112">
        <v>11</v>
      </c>
      <c r="BC184" s="112">
        <v>13357000</v>
      </c>
      <c r="BD184" s="112">
        <v>2758000</v>
      </c>
      <c r="BE184" s="112">
        <v>1572061</v>
      </c>
    </row>
    <row r="185" spans="38:57">
      <c r="AL185" s="111" t="s">
        <v>32</v>
      </c>
      <c r="AM185" s="112">
        <v>36</v>
      </c>
      <c r="AN185" s="111" t="s">
        <v>44</v>
      </c>
      <c r="AO185" s="112">
        <v>2</v>
      </c>
      <c r="AP185" s="112">
        <v>7785000</v>
      </c>
      <c r="AQ185" s="112">
        <v>5402000</v>
      </c>
      <c r="AR185" s="112">
        <v>2383000</v>
      </c>
      <c r="AS185" s="112">
        <v>73</v>
      </c>
      <c r="AT185" s="112">
        <v>340891</v>
      </c>
      <c r="AU185" s="112">
        <v>0.40799999999999997</v>
      </c>
      <c r="AV185" s="112">
        <v>43</v>
      </c>
      <c r="AW185" s="112">
        <v>146583</v>
      </c>
      <c r="AY185" s="111" t="s">
        <v>172</v>
      </c>
      <c r="AZ185" s="112">
        <v>12</v>
      </c>
      <c r="BA185" s="111" t="s">
        <v>38</v>
      </c>
      <c r="BB185" s="112">
        <v>18</v>
      </c>
      <c r="BC185" s="112">
        <v>13353000</v>
      </c>
      <c r="BD185" s="112">
        <v>2688000</v>
      </c>
      <c r="BE185" s="112">
        <v>1639680</v>
      </c>
    </row>
    <row r="186" spans="38:57">
      <c r="AL186" s="111" t="s">
        <v>32</v>
      </c>
      <c r="AM186" s="112">
        <v>36</v>
      </c>
      <c r="AN186" s="111" t="s">
        <v>44</v>
      </c>
      <c r="AO186" s="112">
        <v>2</v>
      </c>
      <c r="AP186" s="112">
        <v>7785000</v>
      </c>
      <c r="AQ186" s="112">
        <v>5402000</v>
      </c>
      <c r="AR186" s="112">
        <v>2383000</v>
      </c>
      <c r="AS186" s="112">
        <v>74</v>
      </c>
      <c r="AT186" s="112">
        <v>785322</v>
      </c>
      <c r="AU186" s="112">
        <v>1</v>
      </c>
      <c r="AV186" s="112">
        <v>42</v>
      </c>
      <c r="AW186" s="112">
        <v>329835</v>
      </c>
      <c r="AY186" s="111" t="s">
        <v>172</v>
      </c>
      <c r="AZ186" s="112">
        <v>13</v>
      </c>
      <c r="BA186" s="111" t="s">
        <v>38</v>
      </c>
      <c r="BB186" s="112">
        <v>25</v>
      </c>
      <c r="BC186" s="112">
        <v>13326000</v>
      </c>
      <c r="BD186" s="112">
        <v>2599000</v>
      </c>
      <c r="BE186" s="112">
        <v>1689350</v>
      </c>
    </row>
    <row r="187" spans="38:57">
      <c r="AL187" s="111" t="s">
        <v>32</v>
      </c>
      <c r="AM187" s="112">
        <v>36</v>
      </c>
      <c r="AN187" s="111" t="s">
        <v>44</v>
      </c>
      <c r="AO187" s="112">
        <v>2</v>
      </c>
      <c r="AP187" s="112">
        <v>7785000</v>
      </c>
      <c r="AQ187" s="112">
        <v>5402000</v>
      </c>
      <c r="AR187" s="112">
        <v>2383000</v>
      </c>
      <c r="AS187" s="112">
        <v>75</v>
      </c>
      <c r="AT187" s="112">
        <v>735781</v>
      </c>
      <c r="AU187" s="112">
        <v>1</v>
      </c>
      <c r="AV187" s="112">
        <v>41</v>
      </c>
      <c r="AW187" s="112">
        <v>301670</v>
      </c>
      <c r="AY187" s="111" t="s">
        <v>172</v>
      </c>
      <c r="AZ187" s="112">
        <v>14</v>
      </c>
      <c r="BA187" s="111" t="s">
        <v>39</v>
      </c>
      <c r="BB187" s="112">
        <v>1</v>
      </c>
      <c r="BC187" s="112">
        <v>13269000</v>
      </c>
      <c r="BD187" s="112">
        <v>2502000</v>
      </c>
      <c r="BE187" s="112">
        <v>1068411</v>
      </c>
    </row>
    <row r="188" spans="38:57">
      <c r="AL188" s="111" t="s">
        <v>32</v>
      </c>
      <c r="AM188" s="112">
        <v>36</v>
      </c>
      <c r="AN188" s="111" t="s">
        <v>44</v>
      </c>
      <c r="AO188" s="112">
        <v>2</v>
      </c>
      <c r="AP188" s="112">
        <v>7785000</v>
      </c>
      <c r="AQ188" s="112">
        <v>5402000</v>
      </c>
      <c r="AR188" s="112">
        <v>2383000</v>
      </c>
      <c r="AS188" s="112">
        <v>76</v>
      </c>
      <c r="AT188" s="112">
        <v>521006</v>
      </c>
      <c r="AU188" s="112">
        <v>0.75900000000000001</v>
      </c>
      <c r="AV188" s="112">
        <v>40</v>
      </c>
      <c r="AW188" s="112">
        <v>208402</v>
      </c>
      <c r="AY188" s="111" t="s">
        <v>172</v>
      </c>
      <c r="AZ188" s="112">
        <v>15</v>
      </c>
      <c r="BA188" s="111" t="s">
        <v>39</v>
      </c>
      <c r="BB188" s="112">
        <v>8</v>
      </c>
      <c r="BC188" s="112">
        <v>13177000</v>
      </c>
      <c r="BD188" s="112">
        <v>2403000</v>
      </c>
      <c r="BE188" s="112">
        <v>1142095</v>
      </c>
    </row>
    <row r="189" spans="38:57">
      <c r="AL189" s="111" t="s">
        <v>32</v>
      </c>
      <c r="AM189" s="112">
        <v>37</v>
      </c>
      <c r="AN189" s="111" t="s">
        <v>44</v>
      </c>
      <c r="AO189" s="112">
        <v>9</v>
      </c>
      <c r="AP189" s="112">
        <v>7458000</v>
      </c>
      <c r="AQ189" s="112">
        <v>5008000</v>
      </c>
      <c r="AR189" s="112">
        <v>2450000</v>
      </c>
      <c r="AS189" s="112">
        <v>73</v>
      </c>
      <c r="AT189" s="112">
        <v>13891</v>
      </c>
      <c r="AU189" s="112">
        <v>1.7000000000000001E-2</v>
      </c>
      <c r="AV189" s="112">
        <v>37</v>
      </c>
      <c r="AW189" s="112">
        <v>5140</v>
      </c>
      <c r="AY189" s="111" t="s">
        <v>172</v>
      </c>
      <c r="AZ189" s="112">
        <v>16</v>
      </c>
      <c r="BA189" s="111" t="s">
        <v>39</v>
      </c>
      <c r="BB189" s="112">
        <v>15</v>
      </c>
      <c r="BC189" s="112">
        <v>13043000</v>
      </c>
      <c r="BD189" s="112">
        <v>2313000</v>
      </c>
      <c r="BE189" s="112">
        <v>1201371</v>
      </c>
    </row>
    <row r="190" spans="38:57">
      <c r="AL190" s="111" t="s">
        <v>32</v>
      </c>
      <c r="AM190" s="112">
        <v>37</v>
      </c>
      <c r="AN190" s="111" t="s">
        <v>44</v>
      </c>
      <c r="AO190" s="112">
        <v>9</v>
      </c>
      <c r="AP190" s="112">
        <v>7458000</v>
      </c>
      <c r="AQ190" s="112">
        <v>5008000</v>
      </c>
      <c r="AR190" s="112">
        <v>2450000</v>
      </c>
      <c r="AS190" s="112">
        <v>74</v>
      </c>
      <c r="AT190" s="112">
        <v>785322</v>
      </c>
      <c r="AU190" s="112">
        <v>1</v>
      </c>
      <c r="AV190" s="112">
        <v>36</v>
      </c>
      <c r="AW190" s="112">
        <v>282716</v>
      </c>
      <c r="AY190" s="111" t="s">
        <v>172</v>
      </c>
      <c r="AZ190" s="112">
        <v>17</v>
      </c>
      <c r="BA190" s="111" t="s">
        <v>39</v>
      </c>
      <c r="BB190" s="112">
        <v>22</v>
      </c>
      <c r="BC190" s="112">
        <v>12862000</v>
      </c>
      <c r="BD190" s="112">
        <v>2238000</v>
      </c>
      <c r="BE190" s="112">
        <v>1272460</v>
      </c>
    </row>
    <row r="191" spans="38:57">
      <c r="AL191" s="111" t="s">
        <v>32</v>
      </c>
      <c r="AM191" s="112">
        <v>37</v>
      </c>
      <c r="AN191" s="111" t="s">
        <v>44</v>
      </c>
      <c r="AO191" s="112">
        <v>9</v>
      </c>
      <c r="AP191" s="112">
        <v>7458000</v>
      </c>
      <c r="AQ191" s="112">
        <v>5008000</v>
      </c>
      <c r="AR191" s="112">
        <v>2450000</v>
      </c>
      <c r="AS191" s="112">
        <v>75</v>
      </c>
      <c r="AT191" s="112">
        <v>735781</v>
      </c>
      <c r="AU191" s="112">
        <v>1</v>
      </c>
      <c r="AV191" s="112">
        <v>35</v>
      </c>
      <c r="AW191" s="112">
        <v>257523</v>
      </c>
      <c r="AY191" s="111" t="s">
        <v>172</v>
      </c>
      <c r="AZ191" s="112">
        <v>18</v>
      </c>
      <c r="BA191" s="111" t="s">
        <v>39</v>
      </c>
      <c r="BB191" s="112">
        <v>29</v>
      </c>
      <c r="BC191" s="112">
        <v>12629000</v>
      </c>
      <c r="BD191" s="112">
        <v>2187000</v>
      </c>
      <c r="BE191" s="112">
        <v>1334070</v>
      </c>
    </row>
    <row r="192" spans="38:57">
      <c r="AL192" s="111" t="s">
        <v>32</v>
      </c>
      <c r="AM192" s="112">
        <v>37</v>
      </c>
      <c r="AN192" s="111" t="s">
        <v>44</v>
      </c>
      <c r="AO192" s="112">
        <v>9</v>
      </c>
      <c r="AP192" s="112">
        <v>7458000</v>
      </c>
      <c r="AQ192" s="112">
        <v>5008000</v>
      </c>
      <c r="AR192" s="112">
        <v>2450000</v>
      </c>
      <c r="AS192" s="112">
        <v>76</v>
      </c>
      <c r="AT192" s="112">
        <v>686016</v>
      </c>
      <c r="AU192" s="112">
        <v>1</v>
      </c>
      <c r="AV192" s="112">
        <v>33</v>
      </c>
      <c r="AW192" s="112">
        <v>226385</v>
      </c>
      <c r="AY192" s="111" t="s">
        <v>172</v>
      </c>
      <c r="AZ192" s="112">
        <v>19</v>
      </c>
      <c r="BA192" s="111" t="s">
        <v>40</v>
      </c>
      <c r="BB192" s="112">
        <v>6</v>
      </c>
      <c r="BC192" s="112">
        <v>12337000</v>
      </c>
      <c r="BD192" s="112">
        <v>2168000</v>
      </c>
      <c r="BE192" s="112">
        <v>1409201</v>
      </c>
    </row>
    <row r="193" spans="38:57">
      <c r="AL193" s="111" t="s">
        <v>32</v>
      </c>
      <c r="AM193" s="112">
        <v>37</v>
      </c>
      <c r="AN193" s="111" t="s">
        <v>44</v>
      </c>
      <c r="AO193" s="112">
        <v>9</v>
      </c>
      <c r="AP193" s="112">
        <v>7458000</v>
      </c>
      <c r="AQ193" s="112">
        <v>5008000</v>
      </c>
      <c r="AR193" s="112">
        <v>2450000</v>
      </c>
      <c r="AS193" s="112">
        <v>77</v>
      </c>
      <c r="AT193" s="112">
        <v>228990</v>
      </c>
      <c r="AU193" s="112">
        <v>0.36</v>
      </c>
      <c r="AV193" s="112">
        <v>32</v>
      </c>
      <c r="AW193" s="112">
        <v>73277</v>
      </c>
      <c r="AY193" s="111" t="s">
        <v>172</v>
      </c>
      <c r="AZ193" s="112">
        <v>20</v>
      </c>
      <c r="BA193" s="111" t="s">
        <v>40</v>
      </c>
      <c r="BB193" s="112">
        <v>13</v>
      </c>
      <c r="BC193" s="112">
        <v>11980000</v>
      </c>
      <c r="BD193" s="112">
        <v>2191000</v>
      </c>
      <c r="BE193" s="112">
        <v>1511790</v>
      </c>
    </row>
    <row r="194" spans="38:57">
      <c r="AL194" s="111" t="s">
        <v>32</v>
      </c>
      <c r="AM194" s="112">
        <v>38</v>
      </c>
      <c r="AN194" s="111" t="s">
        <v>44</v>
      </c>
      <c r="AO194" s="112">
        <v>16</v>
      </c>
      <c r="AP194" s="112">
        <v>7156000</v>
      </c>
      <c r="AQ194" s="112">
        <v>4655000</v>
      </c>
      <c r="AR194" s="112">
        <v>2501000</v>
      </c>
      <c r="AS194" s="112">
        <v>74</v>
      </c>
      <c r="AT194" s="112">
        <v>497213</v>
      </c>
      <c r="AU194" s="112">
        <v>0.63300000000000001</v>
      </c>
      <c r="AV194" s="112">
        <v>29</v>
      </c>
      <c r="AW194" s="112">
        <v>144192</v>
      </c>
      <c r="AY194" s="111" t="s">
        <v>172</v>
      </c>
      <c r="AZ194" s="112">
        <v>21</v>
      </c>
      <c r="BA194" s="111" t="s">
        <v>40</v>
      </c>
      <c r="BB194" s="112">
        <v>20</v>
      </c>
      <c r="BC194" s="112">
        <v>11553000</v>
      </c>
      <c r="BD194" s="112">
        <v>2263000</v>
      </c>
      <c r="BE194" s="112">
        <v>1645649</v>
      </c>
    </row>
    <row r="195" spans="38:57">
      <c r="AL195" s="111" t="s">
        <v>32</v>
      </c>
      <c r="AM195" s="112">
        <v>38</v>
      </c>
      <c r="AN195" s="111" t="s">
        <v>44</v>
      </c>
      <c r="AO195" s="112">
        <v>16</v>
      </c>
      <c r="AP195" s="112">
        <v>7156000</v>
      </c>
      <c r="AQ195" s="112">
        <v>4655000</v>
      </c>
      <c r="AR195" s="112">
        <v>2501000</v>
      </c>
      <c r="AS195" s="112">
        <v>75</v>
      </c>
      <c r="AT195" s="112">
        <v>735781</v>
      </c>
      <c r="AU195" s="112">
        <v>1</v>
      </c>
      <c r="AV195" s="112">
        <v>28</v>
      </c>
      <c r="AW195" s="112">
        <v>206019</v>
      </c>
      <c r="AY195" s="111" t="s">
        <v>172</v>
      </c>
      <c r="AZ195" s="112">
        <v>22</v>
      </c>
      <c r="BA195" s="111" t="s">
        <v>40</v>
      </c>
      <c r="BB195" s="112">
        <v>27</v>
      </c>
      <c r="BC195" s="112">
        <v>11050000</v>
      </c>
      <c r="BD195" s="112">
        <v>2391999</v>
      </c>
      <c r="BE195" s="112">
        <v>1815578</v>
      </c>
    </row>
    <row r="196" spans="38:57">
      <c r="AL196" s="111" t="s">
        <v>32</v>
      </c>
      <c r="AM196" s="112">
        <v>38</v>
      </c>
      <c r="AN196" s="111" t="s">
        <v>44</v>
      </c>
      <c r="AO196" s="112">
        <v>16</v>
      </c>
      <c r="AP196" s="112">
        <v>7156000</v>
      </c>
      <c r="AQ196" s="112">
        <v>4655000</v>
      </c>
      <c r="AR196" s="112">
        <v>2501000</v>
      </c>
      <c r="AS196" s="112">
        <v>76</v>
      </c>
      <c r="AT196" s="112">
        <v>686016</v>
      </c>
      <c r="AU196" s="112">
        <v>1</v>
      </c>
      <c r="AV196" s="112">
        <v>27</v>
      </c>
      <c r="AW196" s="112">
        <v>185224</v>
      </c>
      <c r="AY196" s="111" t="s">
        <v>172</v>
      </c>
      <c r="AZ196" s="112">
        <v>23</v>
      </c>
      <c r="BA196" s="111" t="s">
        <v>41</v>
      </c>
      <c r="BB196" s="112">
        <v>3</v>
      </c>
      <c r="BC196" s="112">
        <v>10464000</v>
      </c>
      <c r="BD196" s="112">
        <v>2587999</v>
      </c>
      <c r="BE196" s="112">
        <v>2041167</v>
      </c>
    </row>
    <row r="197" spans="38:57">
      <c r="AL197" s="111" t="s">
        <v>32</v>
      </c>
      <c r="AM197" s="112">
        <v>38</v>
      </c>
      <c r="AN197" s="111" t="s">
        <v>44</v>
      </c>
      <c r="AO197" s="112">
        <v>16</v>
      </c>
      <c r="AP197" s="112">
        <v>7156000</v>
      </c>
      <c r="AQ197" s="112">
        <v>4655000</v>
      </c>
      <c r="AR197" s="112">
        <v>2501000</v>
      </c>
      <c r="AS197" s="112">
        <v>77</v>
      </c>
      <c r="AT197" s="112">
        <v>581990</v>
      </c>
      <c r="AU197" s="112">
        <v>0.91500000000000004</v>
      </c>
      <c r="AV197" s="112">
        <v>25</v>
      </c>
      <c r="AW197" s="112">
        <v>145498</v>
      </c>
      <c r="AY197" s="111" t="s">
        <v>172</v>
      </c>
      <c r="AZ197" s="112">
        <v>24</v>
      </c>
      <c r="BA197" s="111" t="s">
        <v>41</v>
      </c>
      <c r="BB197" s="112">
        <v>10</v>
      </c>
      <c r="BC197" s="112">
        <v>9791000</v>
      </c>
      <c r="BD197" s="112">
        <v>2856999</v>
      </c>
      <c r="BE197" s="112">
        <v>2327664</v>
      </c>
    </row>
    <row r="198" spans="38:57">
      <c r="AL198" s="111" t="s">
        <v>32</v>
      </c>
      <c r="AM198" s="112">
        <v>39</v>
      </c>
      <c r="AN198" s="111" t="s">
        <v>44</v>
      </c>
      <c r="AO198" s="112">
        <v>23</v>
      </c>
      <c r="AP198" s="112">
        <v>6881000</v>
      </c>
      <c r="AQ198" s="112">
        <v>4331000</v>
      </c>
      <c r="AR198" s="112">
        <v>2550000</v>
      </c>
      <c r="AS198" s="112">
        <v>74</v>
      </c>
      <c r="AT198" s="112">
        <v>222213</v>
      </c>
      <c r="AU198" s="112">
        <v>0.28299999999999997</v>
      </c>
      <c r="AV198" s="112">
        <v>23</v>
      </c>
      <c r="AW198" s="112">
        <v>51109</v>
      </c>
      <c r="AY198" s="111" t="s">
        <v>172</v>
      </c>
      <c r="AZ198" s="112">
        <v>25</v>
      </c>
      <c r="BA198" s="111" t="s">
        <v>41</v>
      </c>
      <c r="BB198" s="112">
        <v>17</v>
      </c>
      <c r="BC198" s="112">
        <v>9024000</v>
      </c>
      <c r="BD198" s="112">
        <v>3209000</v>
      </c>
      <c r="BE198" s="112">
        <v>2673418</v>
      </c>
    </row>
    <row r="199" spans="38:57">
      <c r="AL199" s="111" t="s">
        <v>32</v>
      </c>
      <c r="AM199" s="112">
        <v>39</v>
      </c>
      <c r="AN199" s="111" t="s">
        <v>44</v>
      </c>
      <c r="AO199" s="112">
        <v>23</v>
      </c>
      <c r="AP199" s="112">
        <v>6881000</v>
      </c>
      <c r="AQ199" s="112">
        <v>4331000</v>
      </c>
      <c r="AR199" s="112">
        <v>2550000</v>
      </c>
      <c r="AS199" s="112">
        <v>75</v>
      </c>
      <c r="AT199" s="112">
        <v>735781</v>
      </c>
      <c r="AU199" s="112">
        <v>1</v>
      </c>
      <c r="AV199" s="112">
        <v>22</v>
      </c>
      <c r="AW199" s="112">
        <v>161872</v>
      </c>
      <c r="AY199" s="111" t="s">
        <v>172</v>
      </c>
      <c r="AZ199" s="112">
        <v>26</v>
      </c>
      <c r="BA199" s="111" t="s">
        <v>41</v>
      </c>
      <c r="BB199" s="112">
        <v>24</v>
      </c>
      <c r="BC199" s="112">
        <v>8157000</v>
      </c>
      <c r="BD199" s="112">
        <v>3653001</v>
      </c>
      <c r="BE199" s="112">
        <v>3075894</v>
      </c>
    </row>
    <row r="200" spans="38:57">
      <c r="AL200" s="111" t="s">
        <v>32</v>
      </c>
      <c r="AM200" s="112">
        <v>39</v>
      </c>
      <c r="AN200" s="111" t="s">
        <v>44</v>
      </c>
      <c r="AO200" s="112">
        <v>23</v>
      </c>
      <c r="AP200" s="112">
        <v>6881000</v>
      </c>
      <c r="AQ200" s="112">
        <v>4331000</v>
      </c>
      <c r="AR200" s="112">
        <v>2550000</v>
      </c>
      <c r="AS200" s="112">
        <v>76</v>
      </c>
      <c r="AT200" s="112">
        <v>686016</v>
      </c>
      <c r="AU200" s="112">
        <v>1</v>
      </c>
      <c r="AV200" s="112">
        <v>20</v>
      </c>
      <c r="AW200" s="112">
        <v>137203</v>
      </c>
      <c r="AY200" s="111" t="s">
        <v>172</v>
      </c>
      <c r="AZ200" s="112">
        <v>27</v>
      </c>
      <c r="BA200" s="111" t="s">
        <v>42</v>
      </c>
      <c r="BB200" s="112">
        <v>1</v>
      </c>
      <c r="BC200" s="112">
        <v>7185000</v>
      </c>
      <c r="BD200" s="112">
        <v>4195001</v>
      </c>
      <c r="BE200" s="112">
        <v>3539295</v>
      </c>
    </row>
    <row r="201" spans="38:57">
      <c r="AL201" s="111" t="s">
        <v>32</v>
      </c>
      <c r="AM201" s="112">
        <v>39</v>
      </c>
      <c r="AN201" s="111" t="s">
        <v>44</v>
      </c>
      <c r="AO201" s="112">
        <v>23</v>
      </c>
      <c r="AP201" s="112">
        <v>6881000</v>
      </c>
      <c r="AQ201" s="112">
        <v>4331000</v>
      </c>
      <c r="AR201" s="112">
        <v>2550000</v>
      </c>
      <c r="AS201" s="112">
        <v>77</v>
      </c>
      <c r="AT201" s="112">
        <v>636042</v>
      </c>
      <c r="AU201" s="112">
        <v>1</v>
      </c>
      <c r="AV201" s="112">
        <v>18</v>
      </c>
      <c r="AW201" s="112">
        <v>114488</v>
      </c>
      <c r="AY201" s="111" t="s">
        <v>172</v>
      </c>
      <c r="AZ201" s="112">
        <v>28</v>
      </c>
      <c r="BA201" s="111" t="s">
        <v>42</v>
      </c>
      <c r="BB201" s="112">
        <v>8</v>
      </c>
      <c r="BC201" s="112">
        <v>6101000</v>
      </c>
      <c r="BD201" s="112">
        <v>4846001</v>
      </c>
      <c r="BE201" s="112">
        <v>4041510</v>
      </c>
    </row>
    <row r="202" spans="38:57">
      <c r="AL202" s="111" t="s">
        <v>32</v>
      </c>
      <c r="AM202" s="112">
        <v>39</v>
      </c>
      <c r="AN202" s="111" t="s">
        <v>44</v>
      </c>
      <c r="AO202" s="112">
        <v>23</v>
      </c>
      <c r="AP202" s="112">
        <v>6881000</v>
      </c>
      <c r="AQ202" s="112">
        <v>4331000</v>
      </c>
      <c r="AR202" s="112">
        <v>2550000</v>
      </c>
      <c r="AS202" s="112">
        <v>78</v>
      </c>
      <c r="AT202" s="112">
        <v>269948</v>
      </c>
      <c r="AU202" s="112">
        <v>0.46100000000000002</v>
      </c>
      <c r="AV202" s="112">
        <v>16</v>
      </c>
      <c r="AW202" s="112">
        <v>43192</v>
      </c>
      <c r="AY202" s="111" t="s">
        <v>172</v>
      </c>
      <c r="AZ202" s="112">
        <v>29</v>
      </c>
      <c r="BA202" s="111" t="s">
        <v>42</v>
      </c>
      <c r="BB202" s="112">
        <v>15</v>
      </c>
      <c r="BC202" s="112">
        <v>5283000</v>
      </c>
      <c r="BD202" s="112">
        <v>5234001</v>
      </c>
      <c r="BE202" s="112">
        <v>4258549</v>
      </c>
    </row>
    <row r="203" spans="38:57">
      <c r="AL203" s="111" t="s">
        <v>170</v>
      </c>
      <c r="AM203" s="112">
        <v>10</v>
      </c>
      <c r="AN203" s="111" t="s">
        <v>38</v>
      </c>
      <c r="AO203" s="112">
        <v>4</v>
      </c>
      <c r="AP203" s="112">
        <v>16146000</v>
      </c>
      <c r="AQ203" s="112">
        <v>14544000</v>
      </c>
      <c r="AR203" s="112">
        <v>1602000</v>
      </c>
      <c r="AS203" s="112">
        <v>65</v>
      </c>
      <c r="AT203" s="112">
        <v>667680</v>
      </c>
      <c r="AU203" s="112">
        <v>0.54800000000000004</v>
      </c>
      <c r="AV203" s="112">
        <v>53</v>
      </c>
      <c r="AW203" s="112">
        <v>353870</v>
      </c>
      <c r="AY203" s="111" t="s">
        <v>172</v>
      </c>
      <c r="AZ203" s="112">
        <v>30</v>
      </c>
      <c r="BA203" s="111" t="s">
        <v>42</v>
      </c>
      <c r="BB203" s="112">
        <v>23</v>
      </c>
      <c r="BC203" s="112">
        <v>5053000</v>
      </c>
      <c r="BD203" s="112">
        <v>5047001</v>
      </c>
      <c r="BE203" s="112">
        <v>3925118</v>
      </c>
    </row>
    <row r="204" spans="38:57">
      <c r="AL204" s="111" t="s">
        <v>170</v>
      </c>
      <c r="AM204" s="112">
        <v>10</v>
      </c>
      <c r="AN204" s="111" t="s">
        <v>38</v>
      </c>
      <c r="AO204" s="112">
        <v>4</v>
      </c>
      <c r="AP204" s="112">
        <v>16146000</v>
      </c>
      <c r="AQ204" s="112">
        <v>14544000</v>
      </c>
      <c r="AR204" s="112">
        <v>1602000</v>
      </c>
      <c r="AS204" s="112">
        <v>66</v>
      </c>
      <c r="AT204" s="112">
        <v>934320</v>
      </c>
      <c r="AU204" s="112">
        <v>0.79700000000000004</v>
      </c>
      <c r="AV204" s="112">
        <v>52</v>
      </c>
      <c r="AW204" s="112">
        <v>485846</v>
      </c>
      <c r="AY204" s="111" t="s">
        <v>172</v>
      </c>
      <c r="AZ204" s="112">
        <v>31</v>
      </c>
      <c r="BA204" s="111" t="s">
        <v>42</v>
      </c>
      <c r="BB204" s="112">
        <v>29</v>
      </c>
      <c r="BC204" s="112">
        <v>4713000</v>
      </c>
      <c r="BD204" s="112">
        <v>4973000</v>
      </c>
      <c r="BE204" s="112">
        <v>3625359</v>
      </c>
    </row>
    <row r="205" spans="38:57">
      <c r="AL205" s="111" t="s">
        <v>170</v>
      </c>
      <c r="AM205" s="112">
        <v>11</v>
      </c>
      <c r="AN205" s="111" t="s">
        <v>38</v>
      </c>
      <c r="AO205" s="112">
        <v>11</v>
      </c>
      <c r="AP205" s="112">
        <v>16115000</v>
      </c>
      <c r="AQ205" s="112">
        <v>14539000</v>
      </c>
      <c r="AR205" s="112">
        <v>1576000</v>
      </c>
      <c r="AS205" s="112">
        <v>65</v>
      </c>
      <c r="AT205" s="112">
        <v>636680</v>
      </c>
      <c r="AU205" s="112">
        <v>0.52200000000000002</v>
      </c>
      <c r="AV205" s="112">
        <v>57</v>
      </c>
      <c r="AW205" s="112">
        <v>362908</v>
      </c>
      <c r="AY205" s="111" t="s">
        <v>172</v>
      </c>
      <c r="AZ205" s="112">
        <v>32</v>
      </c>
      <c r="BA205" s="111" t="s">
        <v>43</v>
      </c>
      <c r="BB205" s="112">
        <v>5</v>
      </c>
      <c r="BC205" s="112">
        <v>4288000</v>
      </c>
      <c r="BD205" s="112">
        <v>4992000</v>
      </c>
      <c r="BE205" s="112">
        <v>3378958</v>
      </c>
    </row>
    <row r="206" spans="38:57">
      <c r="AL206" s="111" t="s">
        <v>170</v>
      </c>
      <c r="AM206" s="112">
        <v>11</v>
      </c>
      <c r="AN206" s="111" t="s">
        <v>38</v>
      </c>
      <c r="AO206" s="112">
        <v>11</v>
      </c>
      <c r="AP206" s="112">
        <v>16115000</v>
      </c>
      <c r="AQ206" s="112">
        <v>14539000</v>
      </c>
      <c r="AR206" s="112">
        <v>1576000</v>
      </c>
      <c r="AS206" s="112">
        <v>66</v>
      </c>
      <c r="AT206" s="112">
        <v>939320</v>
      </c>
      <c r="AU206" s="112">
        <v>0.80200000000000005</v>
      </c>
      <c r="AV206" s="112">
        <v>57</v>
      </c>
      <c r="AW206" s="112">
        <v>535412</v>
      </c>
      <c r="AY206" s="111" t="s">
        <v>172</v>
      </c>
      <c r="AZ206" s="112">
        <v>33</v>
      </c>
      <c r="BA206" s="111" t="s">
        <v>43</v>
      </c>
      <c r="BB206" s="112">
        <v>12</v>
      </c>
      <c r="BC206" s="112">
        <v>3802000</v>
      </c>
      <c r="BD206" s="112">
        <v>5082000</v>
      </c>
      <c r="BE206" s="112">
        <v>3124490</v>
      </c>
    </row>
    <row r="207" spans="38:57">
      <c r="AL207" s="111" t="s">
        <v>170</v>
      </c>
      <c r="AM207" s="112">
        <v>12</v>
      </c>
      <c r="AN207" s="111" t="s">
        <v>38</v>
      </c>
      <c r="AO207" s="112">
        <v>18</v>
      </c>
      <c r="AP207" s="112">
        <v>16041000</v>
      </c>
      <c r="AQ207" s="112">
        <v>14505000</v>
      </c>
      <c r="AR207" s="112">
        <v>1536000</v>
      </c>
      <c r="AS207" s="112">
        <v>65</v>
      </c>
      <c r="AT207" s="112">
        <v>562680</v>
      </c>
      <c r="AU207" s="112">
        <v>0.46200000000000002</v>
      </c>
      <c r="AV207" s="112">
        <v>61</v>
      </c>
      <c r="AW207" s="112">
        <v>343235</v>
      </c>
      <c r="AY207" s="111" t="s">
        <v>172</v>
      </c>
      <c r="AZ207" s="112">
        <v>34</v>
      </c>
      <c r="BA207" s="111" t="s">
        <v>43</v>
      </c>
      <c r="BB207" s="112">
        <v>19</v>
      </c>
      <c r="BC207" s="112">
        <v>3280000</v>
      </c>
      <c r="BD207" s="112">
        <v>5221001</v>
      </c>
      <c r="BE207" s="112">
        <v>2858331</v>
      </c>
    </row>
    <row r="208" spans="38:57">
      <c r="AL208" s="111" t="s">
        <v>170</v>
      </c>
      <c r="AM208" s="112">
        <v>12</v>
      </c>
      <c r="AN208" s="111" t="s">
        <v>38</v>
      </c>
      <c r="AO208" s="112">
        <v>18</v>
      </c>
      <c r="AP208" s="112">
        <v>16041000</v>
      </c>
      <c r="AQ208" s="112">
        <v>14505000</v>
      </c>
      <c r="AR208" s="112">
        <v>1536000</v>
      </c>
      <c r="AS208" s="112">
        <v>66</v>
      </c>
      <c r="AT208" s="112">
        <v>973320</v>
      </c>
      <c r="AU208" s="112">
        <v>0.83099999999999996</v>
      </c>
      <c r="AV208" s="112">
        <v>61</v>
      </c>
      <c r="AW208" s="112">
        <v>593725</v>
      </c>
      <c r="AY208" s="111" t="s">
        <v>172</v>
      </c>
      <c r="AZ208" s="112">
        <v>35</v>
      </c>
      <c r="BA208" s="111" t="s">
        <v>43</v>
      </c>
      <c r="BB208" s="112">
        <v>26</v>
      </c>
      <c r="BC208" s="112">
        <v>2746000</v>
      </c>
      <c r="BD208" s="112">
        <v>5387000</v>
      </c>
      <c r="BE208" s="112">
        <v>2542331</v>
      </c>
    </row>
    <row r="209" spans="38:57">
      <c r="AL209" s="111" t="s">
        <v>170</v>
      </c>
      <c r="AM209" s="112">
        <v>13</v>
      </c>
      <c r="AN209" s="111" t="s">
        <v>38</v>
      </c>
      <c r="AO209" s="112">
        <v>25</v>
      </c>
      <c r="AP209" s="112">
        <v>15925000</v>
      </c>
      <c r="AQ209" s="112">
        <v>14440000</v>
      </c>
      <c r="AR209" s="112">
        <v>1485000</v>
      </c>
      <c r="AS209" s="112">
        <v>65</v>
      </c>
      <c r="AT209" s="112">
        <v>446680</v>
      </c>
      <c r="AU209" s="112">
        <v>0.36699999999999999</v>
      </c>
      <c r="AV209" s="112">
        <v>65</v>
      </c>
      <c r="AW209" s="112">
        <v>290342</v>
      </c>
      <c r="AY209" s="111" t="s">
        <v>172</v>
      </c>
      <c r="AZ209" s="112">
        <v>36</v>
      </c>
      <c r="BA209" s="111" t="s">
        <v>44</v>
      </c>
      <c r="BB209" s="112">
        <v>2</v>
      </c>
      <c r="BC209" s="112">
        <v>2226000</v>
      </c>
      <c r="BD209" s="112">
        <v>5559001</v>
      </c>
      <c r="BE209" s="112">
        <v>2186350</v>
      </c>
    </row>
    <row r="210" spans="38:57">
      <c r="AL210" s="111" t="s">
        <v>170</v>
      </c>
      <c r="AM210" s="112">
        <v>13</v>
      </c>
      <c r="AN210" s="111" t="s">
        <v>38</v>
      </c>
      <c r="AO210" s="112">
        <v>25</v>
      </c>
      <c r="AP210" s="112">
        <v>15925000</v>
      </c>
      <c r="AQ210" s="112">
        <v>14440000</v>
      </c>
      <c r="AR210" s="112">
        <v>1485000</v>
      </c>
      <c r="AS210" s="112">
        <v>66</v>
      </c>
      <c r="AT210" s="112">
        <v>1038320</v>
      </c>
      <c r="AU210" s="112">
        <v>0.88600000000000001</v>
      </c>
      <c r="AV210" s="112">
        <v>65</v>
      </c>
      <c r="AW210" s="112">
        <v>674908</v>
      </c>
      <c r="AY210" s="111" t="s">
        <v>172</v>
      </c>
      <c r="AZ210" s="112">
        <v>37</v>
      </c>
      <c r="BA210" s="111" t="s">
        <v>44</v>
      </c>
      <c r="BB210" s="112">
        <v>9</v>
      </c>
      <c r="BC210" s="112">
        <v>1742000</v>
      </c>
      <c r="BD210" s="112">
        <v>5716001</v>
      </c>
      <c r="BE210" s="112">
        <v>1775840</v>
      </c>
    </row>
    <row r="211" spans="38:57">
      <c r="AL211" s="111" t="s">
        <v>170</v>
      </c>
      <c r="AM211" s="112">
        <v>14</v>
      </c>
      <c r="AN211" s="111" t="s">
        <v>39</v>
      </c>
      <c r="AO211" s="112">
        <v>1</v>
      </c>
      <c r="AP211" s="112">
        <v>15771000</v>
      </c>
      <c r="AQ211" s="112">
        <v>14341000</v>
      </c>
      <c r="AR211" s="112">
        <v>1430000</v>
      </c>
      <c r="AS211" s="112">
        <v>65</v>
      </c>
      <c r="AT211" s="112">
        <v>292680</v>
      </c>
      <c r="AU211" s="112">
        <v>0.24</v>
      </c>
      <c r="AV211" s="112">
        <v>44</v>
      </c>
      <c r="AW211" s="112">
        <v>128779</v>
      </c>
      <c r="AY211" s="111" t="s">
        <v>172</v>
      </c>
      <c r="AZ211" s="112">
        <v>38</v>
      </c>
      <c r="BA211" s="111" t="s">
        <v>44</v>
      </c>
      <c r="BB211" s="112">
        <v>16</v>
      </c>
      <c r="BC211" s="112">
        <v>1321000</v>
      </c>
      <c r="BD211" s="112">
        <v>5835001</v>
      </c>
      <c r="BE211" s="112">
        <v>1327259</v>
      </c>
    </row>
    <row r="212" spans="38:57">
      <c r="AL212" s="111" t="s">
        <v>170</v>
      </c>
      <c r="AM212" s="112">
        <v>14</v>
      </c>
      <c r="AN212" s="111" t="s">
        <v>39</v>
      </c>
      <c r="AO212" s="112">
        <v>1</v>
      </c>
      <c r="AP212" s="112">
        <v>15771000</v>
      </c>
      <c r="AQ212" s="112">
        <v>14341000</v>
      </c>
      <c r="AR212" s="112">
        <v>1430000</v>
      </c>
      <c r="AS212" s="112">
        <v>66</v>
      </c>
      <c r="AT212" s="112">
        <v>1137320</v>
      </c>
      <c r="AU212" s="112">
        <v>0.97099999999999997</v>
      </c>
      <c r="AV212" s="112">
        <v>43</v>
      </c>
      <c r="AW212" s="112">
        <v>489048</v>
      </c>
      <c r="AY212" s="111" t="s">
        <v>172</v>
      </c>
      <c r="AZ212" s="112">
        <v>39</v>
      </c>
      <c r="BA212" s="111" t="s">
        <v>44</v>
      </c>
      <c r="BB212" s="112">
        <v>23</v>
      </c>
      <c r="BC212" s="112">
        <v>931000</v>
      </c>
      <c r="BD212" s="112">
        <v>5950001</v>
      </c>
      <c r="BE212" s="112">
        <v>879074</v>
      </c>
    </row>
    <row r="213" spans="38:57">
      <c r="AL213" s="111" t="s">
        <v>170</v>
      </c>
      <c r="AM213" s="112">
        <v>15</v>
      </c>
      <c r="AN213" s="111" t="s">
        <v>39</v>
      </c>
      <c r="AO213" s="112">
        <v>8</v>
      </c>
      <c r="AP213" s="112">
        <v>15580000</v>
      </c>
      <c r="AQ213" s="112">
        <v>14207000</v>
      </c>
      <c r="AR213" s="112">
        <v>1373000</v>
      </c>
      <c r="AS213" s="112">
        <v>65</v>
      </c>
      <c r="AT213" s="112">
        <v>101680</v>
      </c>
      <c r="AU213" s="112">
        <v>8.3000000000000004E-2</v>
      </c>
      <c r="AV213" s="112">
        <v>48</v>
      </c>
      <c r="AW213" s="112">
        <v>48806</v>
      </c>
      <c r="AY213" s="111" t="s">
        <v>173</v>
      </c>
      <c r="AZ213" s="112">
        <v>10</v>
      </c>
      <c r="BA213" s="111" t="s">
        <v>38</v>
      </c>
      <c r="BB213" s="112">
        <v>4</v>
      </c>
      <c r="BC213" s="112">
        <v>12943000</v>
      </c>
      <c r="BD213" s="112">
        <v>3203000</v>
      </c>
      <c r="BE213" s="112">
        <v>1669847</v>
      </c>
    </row>
    <row r="214" spans="38:57">
      <c r="AL214" s="111" t="s">
        <v>170</v>
      </c>
      <c r="AM214" s="112">
        <v>15</v>
      </c>
      <c r="AN214" s="111" t="s">
        <v>39</v>
      </c>
      <c r="AO214" s="112">
        <v>8</v>
      </c>
      <c r="AP214" s="112">
        <v>15580000</v>
      </c>
      <c r="AQ214" s="112">
        <v>14207000</v>
      </c>
      <c r="AR214" s="112">
        <v>1373000</v>
      </c>
      <c r="AS214" s="112">
        <v>66</v>
      </c>
      <c r="AT214" s="112">
        <v>1171787</v>
      </c>
      <c r="AU214" s="112">
        <v>1</v>
      </c>
      <c r="AV214" s="112">
        <v>48</v>
      </c>
      <c r="AW214" s="112">
        <v>562458</v>
      </c>
      <c r="AY214" s="111" t="s">
        <v>173</v>
      </c>
      <c r="AZ214" s="112">
        <v>11</v>
      </c>
      <c r="BA214" s="111" t="s">
        <v>38</v>
      </c>
      <c r="BB214" s="112">
        <v>11</v>
      </c>
      <c r="BC214" s="112">
        <v>12963000</v>
      </c>
      <c r="BD214" s="112">
        <v>3152000</v>
      </c>
      <c r="BE214" s="112">
        <v>1794451</v>
      </c>
    </row>
    <row r="215" spans="38:57">
      <c r="AL215" s="111" t="s">
        <v>170</v>
      </c>
      <c r="AM215" s="112">
        <v>15</v>
      </c>
      <c r="AN215" s="111" t="s">
        <v>39</v>
      </c>
      <c r="AO215" s="112">
        <v>8</v>
      </c>
      <c r="AP215" s="112">
        <v>15580000</v>
      </c>
      <c r="AQ215" s="112">
        <v>14207000</v>
      </c>
      <c r="AR215" s="112">
        <v>1373000</v>
      </c>
      <c r="AS215" s="112">
        <v>67</v>
      </c>
      <c r="AT215" s="112">
        <v>99533</v>
      </c>
      <c r="AU215" s="112">
        <v>8.8999999999999996E-2</v>
      </c>
      <c r="AV215" s="112">
        <v>47</v>
      </c>
      <c r="AW215" s="112">
        <v>46781</v>
      </c>
      <c r="AY215" s="111" t="s">
        <v>173</v>
      </c>
      <c r="AZ215" s="112">
        <v>12</v>
      </c>
      <c r="BA215" s="111" t="s">
        <v>38</v>
      </c>
      <c r="BB215" s="112">
        <v>18</v>
      </c>
      <c r="BC215" s="112">
        <v>12970000</v>
      </c>
      <c r="BD215" s="112">
        <v>3071000</v>
      </c>
      <c r="BE215" s="112">
        <v>1873310</v>
      </c>
    </row>
    <row r="216" spans="38:57">
      <c r="AL216" s="111" t="s">
        <v>170</v>
      </c>
      <c r="AM216" s="112">
        <v>16</v>
      </c>
      <c r="AN216" s="111" t="s">
        <v>39</v>
      </c>
      <c r="AO216" s="112">
        <v>15</v>
      </c>
      <c r="AP216" s="112">
        <v>15356000</v>
      </c>
      <c r="AQ216" s="112">
        <v>14034000</v>
      </c>
      <c r="AR216" s="112">
        <v>1322000</v>
      </c>
      <c r="AS216" s="112">
        <v>66</v>
      </c>
      <c r="AT216" s="112">
        <v>1049467</v>
      </c>
      <c r="AU216" s="112">
        <v>0.89600000000000002</v>
      </c>
      <c r="AV216" s="112">
        <v>52</v>
      </c>
      <c r="AW216" s="112">
        <v>545723</v>
      </c>
      <c r="AY216" s="111" t="s">
        <v>173</v>
      </c>
      <c r="AZ216" s="112">
        <v>13</v>
      </c>
      <c r="BA216" s="111" t="s">
        <v>38</v>
      </c>
      <c r="BB216" s="112">
        <v>25</v>
      </c>
      <c r="BC216" s="112">
        <v>12955000</v>
      </c>
      <c r="BD216" s="112">
        <v>2970000</v>
      </c>
      <c r="BE216" s="112">
        <v>1930501</v>
      </c>
    </row>
    <row r="217" spans="38:57">
      <c r="AL217" s="111" t="s">
        <v>170</v>
      </c>
      <c r="AM217" s="112">
        <v>16</v>
      </c>
      <c r="AN217" s="111" t="s">
        <v>39</v>
      </c>
      <c r="AO217" s="112">
        <v>15</v>
      </c>
      <c r="AP217" s="112">
        <v>15356000</v>
      </c>
      <c r="AQ217" s="112">
        <v>14034000</v>
      </c>
      <c r="AR217" s="112">
        <v>1322000</v>
      </c>
      <c r="AS217" s="112">
        <v>67</v>
      </c>
      <c r="AT217" s="112">
        <v>272533</v>
      </c>
      <c r="AU217" s="112">
        <v>0.24199999999999999</v>
      </c>
      <c r="AV217" s="112">
        <v>52</v>
      </c>
      <c r="AW217" s="112">
        <v>141717</v>
      </c>
      <c r="AY217" s="111" t="s">
        <v>173</v>
      </c>
      <c r="AZ217" s="112">
        <v>14</v>
      </c>
      <c r="BA217" s="111" t="s">
        <v>39</v>
      </c>
      <c r="BB217" s="112">
        <v>1</v>
      </c>
      <c r="BC217" s="112">
        <v>12912000</v>
      </c>
      <c r="BD217" s="112">
        <v>2859000</v>
      </c>
      <c r="BE217" s="112">
        <v>1215652</v>
      </c>
    </row>
    <row r="218" spans="38:57">
      <c r="AL218" s="111" t="s">
        <v>170</v>
      </c>
      <c r="AM218" s="112">
        <v>17</v>
      </c>
      <c r="AN218" s="111" t="s">
        <v>39</v>
      </c>
      <c r="AO218" s="112">
        <v>22</v>
      </c>
      <c r="AP218" s="112">
        <v>15100000</v>
      </c>
      <c r="AQ218" s="112">
        <v>13821000</v>
      </c>
      <c r="AR218" s="112">
        <v>1279000</v>
      </c>
      <c r="AS218" s="112">
        <v>66</v>
      </c>
      <c r="AT218" s="112">
        <v>793467</v>
      </c>
      <c r="AU218" s="112">
        <v>0.67700000000000005</v>
      </c>
      <c r="AV218" s="112">
        <v>57</v>
      </c>
      <c r="AW218" s="112">
        <v>452276</v>
      </c>
      <c r="AY218" s="111" t="s">
        <v>173</v>
      </c>
      <c r="AZ218" s="112">
        <v>15</v>
      </c>
      <c r="BA218" s="111" t="s">
        <v>39</v>
      </c>
      <c r="BB218" s="112">
        <v>8</v>
      </c>
      <c r="BC218" s="112">
        <v>12833000</v>
      </c>
      <c r="BD218" s="112">
        <v>2747000</v>
      </c>
      <c r="BE218" s="112">
        <v>1300335</v>
      </c>
    </row>
    <row r="219" spans="38:57">
      <c r="AL219" s="111" t="s">
        <v>170</v>
      </c>
      <c r="AM219" s="112">
        <v>17</v>
      </c>
      <c r="AN219" s="111" t="s">
        <v>39</v>
      </c>
      <c r="AO219" s="112">
        <v>22</v>
      </c>
      <c r="AP219" s="112">
        <v>15100000</v>
      </c>
      <c r="AQ219" s="112">
        <v>13821000</v>
      </c>
      <c r="AR219" s="112">
        <v>1279000</v>
      </c>
      <c r="AS219" s="112">
        <v>67</v>
      </c>
      <c r="AT219" s="112">
        <v>485533</v>
      </c>
      <c r="AU219" s="112">
        <v>0.432</v>
      </c>
      <c r="AV219" s="112">
        <v>57</v>
      </c>
      <c r="AW219" s="112">
        <v>276754</v>
      </c>
      <c r="AY219" s="111" t="s">
        <v>173</v>
      </c>
      <c r="AZ219" s="112">
        <v>16</v>
      </c>
      <c r="BA219" s="111" t="s">
        <v>39</v>
      </c>
      <c r="BB219" s="112">
        <v>15</v>
      </c>
      <c r="BC219" s="112">
        <v>12713000</v>
      </c>
      <c r="BD219" s="112">
        <v>2643000</v>
      </c>
      <c r="BE219" s="112">
        <v>1369671</v>
      </c>
    </row>
    <row r="220" spans="38:57">
      <c r="AL220" s="111" t="s">
        <v>170</v>
      </c>
      <c r="AM220" s="112">
        <v>18</v>
      </c>
      <c r="AN220" s="111" t="s">
        <v>39</v>
      </c>
      <c r="AO220" s="112">
        <v>29</v>
      </c>
      <c r="AP220" s="112">
        <v>14816000</v>
      </c>
      <c r="AQ220" s="112">
        <v>13566000</v>
      </c>
      <c r="AR220" s="112">
        <v>1250000</v>
      </c>
      <c r="AS220" s="112">
        <v>66</v>
      </c>
      <c r="AT220" s="112">
        <v>509467</v>
      </c>
      <c r="AU220" s="112">
        <v>0.435</v>
      </c>
      <c r="AV220" s="112">
        <v>61</v>
      </c>
      <c r="AW220" s="112">
        <v>310775</v>
      </c>
      <c r="AY220" s="111" t="s">
        <v>173</v>
      </c>
      <c r="AZ220" s="112">
        <v>17</v>
      </c>
      <c r="BA220" s="111" t="s">
        <v>39</v>
      </c>
      <c r="BB220" s="112">
        <v>22</v>
      </c>
      <c r="BC220" s="112">
        <v>12543000</v>
      </c>
      <c r="BD220" s="112">
        <v>2557000</v>
      </c>
      <c r="BE220" s="112">
        <v>1451100</v>
      </c>
    </row>
    <row r="221" spans="38:57">
      <c r="AL221" s="111" t="s">
        <v>170</v>
      </c>
      <c r="AM221" s="112">
        <v>18</v>
      </c>
      <c r="AN221" s="111" t="s">
        <v>39</v>
      </c>
      <c r="AO221" s="112">
        <v>29</v>
      </c>
      <c r="AP221" s="112">
        <v>14816000</v>
      </c>
      <c r="AQ221" s="112">
        <v>13566000</v>
      </c>
      <c r="AR221" s="112">
        <v>1250000</v>
      </c>
      <c r="AS221" s="112">
        <v>67</v>
      </c>
      <c r="AT221" s="112">
        <v>740533</v>
      </c>
      <c r="AU221" s="112">
        <v>0.65900000000000003</v>
      </c>
      <c r="AV221" s="112">
        <v>61</v>
      </c>
      <c r="AW221" s="112">
        <v>451725</v>
      </c>
      <c r="AY221" s="111" t="s">
        <v>173</v>
      </c>
      <c r="AZ221" s="112">
        <v>18</v>
      </c>
      <c r="BA221" s="111" t="s">
        <v>39</v>
      </c>
      <c r="BB221" s="112">
        <v>29</v>
      </c>
      <c r="BC221" s="112">
        <v>12317000</v>
      </c>
      <c r="BD221" s="112">
        <v>2499000</v>
      </c>
      <c r="BE221" s="112">
        <v>1524390</v>
      </c>
    </row>
    <row r="222" spans="38:57">
      <c r="AL222" s="111" t="s">
        <v>170</v>
      </c>
      <c r="AM222" s="112">
        <v>19</v>
      </c>
      <c r="AN222" s="111" t="s">
        <v>40</v>
      </c>
      <c r="AO222" s="112">
        <v>6</v>
      </c>
      <c r="AP222" s="112">
        <v>14505000</v>
      </c>
      <c r="AQ222" s="112">
        <v>13266000</v>
      </c>
      <c r="AR222" s="112">
        <v>1239000</v>
      </c>
      <c r="AS222" s="112">
        <v>66</v>
      </c>
      <c r="AT222" s="112">
        <v>198467</v>
      </c>
      <c r="AU222" s="112">
        <v>0.16900000000000001</v>
      </c>
      <c r="AV222" s="112">
        <v>65</v>
      </c>
      <c r="AW222" s="112">
        <v>129004</v>
      </c>
      <c r="AY222" s="111" t="s">
        <v>173</v>
      </c>
      <c r="AZ222" s="112">
        <v>19</v>
      </c>
      <c r="BA222" s="111" t="s">
        <v>40</v>
      </c>
      <c r="BB222" s="112">
        <v>6</v>
      </c>
      <c r="BC222" s="112">
        <v>12027000</v>
      </c>
      <c r="BD222" s="112">
        <v>2478000</v>
      </c>
      <c r="BE222" s="112">
        <v>1610701</v>
      </c>
    </row>
    <row r="223" spans="38:57">
      <c r="AL223" s="111" t="s">
        <v>170</v>
      </c>
      <c r="AM223" s="112">
        <v>19</v>
      </c>
      <c r="AN223" s="111" t="s">
        <v>40</v>
      </c>
      <c r="AO223" s="112">
        <v>6</v>
      </c>
      <c r="AP223" s="112">
        <v>14505000</v>
      </c>
      <c r="AQ223" s="112">
        <v>13266000</v>
      </c>
      <c r="AR223" s="112">
        <v>1239000</v>
      </c>
      <c r="AS223" s="112">
        <v>67</v>
      </c>
      <c r="AT223" s="112">
        <v>1040533</v>
      </c>
      <c r="AU223" s="112">
        <v>0.92500000000000004</v>
      </c>
      <c r="AV223" s="112">
        <v>65</v>
      </c>
      <c r="AW223" s="112">
        <v>676346</v>
      </c>
      <c r="AY223" s="111" t="s">
        <v>173</v>
      </c>
      <c r="AZ223" s="112">
        <v>20</v>
      </c>
      <c r="BA223" s="111" t="s">
        <v>40</v>
      </c>
      <c r="BB223" s="112">
        <v>13</v>
      </c>
      <c r="BC223" s="112">
        <v>11667000</v>
      </c>
      <c r="BD223" s="112">
        <v>2504000</v>
      </c>
      <c r="BE223" s="112">
        <v>1727760</v>
      </c>
    </row>
    <row r="224" spans="38:57">
      <c r="AL224" s="111" t="s">
        <v>170</v>
      </c>
      <c r="AM224" s="112">
        <v>20</v>
      </c>
      <c r="AN224" s="111" t="s">
        <v>40</v>
      </c>
      <c r="AO224" s="112">
        <v>13</v>
      </c>
      <c r="AP224" s="112">
        <v>14171000</v>
      </c>
      <c r="AQ224" s="112">
        <v>12919000</v>
      </c>
      <c r="AR224" s="112">
        <v>1252000</v>
      </c>
      <c r="AS224" s="112">
        <v>67</v>
      </c>
      <c r="AT224" s="112">
        <v>989042</v>
      </c>
      <c r="AU224" s="112">
        <v>0.879</v>
      </c>
      <c r="AV224" s="112">
        <v>69</v>
      </c>
      <c r="AW224" s="112">
        <v>682439</v>
      </c>
      <c r="AY224" s="111" t="s">
        <v>173</v>
      </c>
      <c r="AZ224" s="112">
        <v>21</v>
      </c>
      <c r="BA224" s="111" t="s">
        <v>40</v>
      </c>
      <c r="BB224" s="112">
        <v>20</v>
      </c>
      <c r="BC224" s="112">
        <v>11230000</v>
      </c>
      <c r="BD224" s="112">
        <v>2586000</v>
      </c>
      <c r="BE224" s="112">
        <v>1881439</v>
      </c>
    </row>
    <row r="225" spans="38:57">
      <c r="AL225" s="111" t="s">
        <v>170</v>
      </c>
      <c r="AM225" s="112">
        <v>20</v>
      </c>
      <c r="AN225" s="111" t="s">
        <v>40</v>
      </c>
      <c r="AO225" s="112">
        <v>13</v>
      </c>
      <c r="AP225" s="112">
        <v>14171000</v>
      </c>
      <c r="AQ225" s="112">
        <v>12919000</v>
      </c>
      <c r="AR225" s="112">
        <v>1252000</v>
      </c>
      <c r="AS225" s="112">
        <v>68</v>
      </c>
      <c r="AT225" s="112">
        <v>262958</v>
      </c>
      <c r="AU225" s="112">
        <v>0.24399999999999999</v>
      </c>
      <c r="AV225" s="112">
        <v>69</v>
      </c>
      <c r="AW225" s="112">
        <v>181441</v>
      </c>
      <c r="AY225" s="111" t="s">
        <v>173</v>
      </c>
      <c r="AZ225" s="112">
        <v>22</v>
      </c>
      <c r="BA225" s="111" t="s">
        <v>40</v>
      </c>
      <c r="BB225" s="112">
        <v>27</v>
      </c>
      <c r="BC225" s="112">
        <v>10708000</v>
      </c>
      <c r="BD225" s="112">
        <v>2733999</v>
      </c>
      <c r="BE225" s="112">
        <v>2078918</v>
      </c>
    </row>
    <row r="226" spans="38:57">
      <c r="AL226" s="111" t="s">
        <v>170</v>
      </c>
      <c r="AM226" s="112">
        <v>21</v>
      </c>
      <c r="AN226" s="111" t="s">
        <v>40</v>
      </c>
      <c r="AO226" s="112">
        <v>20</v>
      </c>
      <c r="AP226" s="112">
        <v>13816000</v>
      </c>
      <c r="AQ226" s="112">
        <v>12523000</v>
      </c>
      <c r="AR226" s="112">
        <v>1293000</v>
      </c>
      <c r="AS226" s="112">
        <v>67</v>
      </c>
      <c r="AT226" s="112">
        <v>634042</v>
      </c>
      <c r="AU226" s="112">
        <v>0.56399999999999995</v>
      </c>
      <c r="AV226" s="112">
        <v>72</v>
      </c>
      <c r="AW226" s="112">
        <v>456510</v>
      </c>
      <c r="AY226" s="111" t="s">
        <v>173</v>
      </c>
      <c r="AZ226" s="112">
        <v>23</v>
      </c>
      <c r="BA226" s="111" t="s">
        <v>41</v>
      </c>
      <c r="BB226" s="112">
        <v>3</v>
      </c>
      <c r="BC226" s="112">
        <v>10094000</v>
      </c>
      <c r="BD226" s="112">
        <v>2957999</v>
      </c>
      <c r="BE226" s="112">
        <v>2337183</v>
      </c>
    </row>
    <row r="227" spans="38:57">
      <c r="AL227" s="111" t="s">
        <v>170</v>
      </c>
      <c r="AM227" s="112">
        <v>21</v>
      </c>
      <c r="AN227" s="111" t="s">
        <v>40</v>
      </c>
      <c r="AO227" s="112">
        <v>20</v>
      </c>
      <c r="AP227" s="112">
        <v>13816000</v>
      </c>
      <c r="AQ227" s="112">
        <v>12523000</v>
      </c>
      <c r="AR227" s="112">
        <v>1293000</v>
      </c>
      <c r="AS227" s="112">
        <v>68</v>
      </c>
      <c r="AT227" s="112">
        <v>658958</v>
      </c>
      <c r="AU227" s="112">
        <v>0.61199999999999999</v>
      </c>
      <c r="AV227" s="112">
        <v>73</v>
      </c>
      <c r="AW227" s="112">
        <v>481039</v>
      </c>
      <c r="AY227" s="111" t="s">
        <v>173</v>
      </c>
      <c r="AZ227" s="112">
        <v>24</v>
      </c>
      <c r="BA227" s="111" t="s">
        <v>41</v>
      </c>
      <c r="BB227" s="112">
        <v>10</v>
      </c>
      <c r="BC227" s="112">
        <v>9383000</v>
      </c>
      <c r="BD227" s="112">
        <v>3264999</v>
      </c>
      <c r="BE227" s="112">
        <v>2670384</v>
      </c>
    </row>
    <row r="228" spans="38:57">
      <c r="AL228" s="111" t="s">
        <v>170</v>
      </c>
      <c r="AM228" s="112">
        <v>22</v>
      </c>
      <c r="AN228" s="111" t="s">
        <v>40</v>
      </c>
      <c r="AO228" s="112">
        <v>27</v>
      </c>
      <c r="AP228" s="112">
        <v>13442000</v>
      </c>
      <c r="AQ228" s="112">
        <v>12075000</v>
      </c>
      <c r="AR228" s="112">
        <v>1367000</v>
      </c>
      <c r="AS228" s="112">
        <v>67</v>
      </c>
      <c r="AT228" s="112">
        <v>260042</v>
      </c>
      <c r="AU228" s="112">
        <v>0.23100000000000001</v>
      </c>
      <c r="AV228" s="112">
        <v>75</v>
      </c>
      <c r="AW228" s="112">
        <v>195032</v>
      </c>
      <c r="AY228" s="111" t="s">
        <v>173</v>
      </c>
      <c r="AZ228" s="112">
        <v>25</v>
      </c>
      <c r="BA228" s="111" t="s">
        <v>41</v>
      </c>
      <c r="BB228" s="112">
        <v>17</v>
      </c>
      <c r="BC228" s="112">
        <v>8565000</v>
      </c>
      <c r="BD228" s="112">
        <v>3668000</v>
      </c>
      <c r="BE228" s="112">
        <v>3068158</v>
      </c>
    </row>
    <row r="229" spans="38:57">
      <c r="AL229" s="111" t="s">
        <v>170</v>
      </c>
      <c r="AM229" s="112">
        <v>22</v>
      </c>
      <c r="AN229" s="111" t="s">
        <v>40</v>
      </c>
      <c r="AO229" s="112">
        <v>27</v>
      </c>
      <c r="AP229" s="112">
        <v>13442000</v>
      </c>
      <c r="AQ229" s="112">
        <v>12075000</v>
      </c>
      <c r="AR229" s="112">
        <v>1367000</v>
      </c>
      <c r="AS229" s="112">
        <v>68</v>
      </c>
      <c r="AT229" s="112">
        <v>1077021</v>
      </c>
      <c r="AU229" s="112">
        <v>1</v>
      </c>
      <c r="AV229" s="112">
        <v>76</v>
      </c>
      <c r="AW229" s="112">
        <v>818536</v>
      </c>
      <c r="AY229" s="111" t="s">
        <v>173</v>
      </c>
      <c r="AZ229" s="112">
        <v>26</v>
      </c>
      <c r="BA229" s="111" t="s">
        <v>41</v>
      </c>
      <c r="BB229" s="112">
        <v>24</v>
      </c>
      <c r="BC229" s="112">
        <v>7635000</v>
      </c>
      <c r="BD229" s="112">
        <v>4175001</v>
      </c>
      <c r="BE229" s="112">
        <v>3535254</v>
      </c>
    </row>
    <row r="230" spans="38:57">
      <c r="AL230" s="111" t="s">
        <v>170</v>
      </c>
      <c r="AM230" s="112">
        <v>22</v>
      </c>
      <c r="AN230" s="111" t="s">
        <v>40</v>
      </c>
      <c r="AO230" s="112">
        <v>27</v>
      </c>
      <c r="AP230" s="112">
        <v>13442000</v>
      </c>
      <c r="AQ230" s="112">
        <v>12075000</v>
      </c>
      <c r="AR230" s="112">
        <v>1367000</v>
      </c>
      <c r="AS230" s="112">
        <v>69</v>
      </c>
      <c r="AT230" s="112">
        <v>29937</v>
      </c>
      <c r="AU230" s="112">
        <v>2.9000000000000001E-2</v>
      </c>
      <c r="AV230" s="112">
        <v>76</v>
      </c>
      <c r="AW230" s="112">
        <v>22752</v>
      </c>
      <c r="AY230" s="111" t="s">
        <v>173</v>
      </c>
      <c r="AZ230" s="112">
        <v>27</v>
      </c>
      <c r="BA230" s="111" t="s">
        <v>42</v>
      </c>
      <c r="BB230" s="112">
        <v>1</v>
      </c>
      <c r="BC230" s="112">
        <v>6585000</v>
      </c>
      <c r="BD230" s="112">
        <v>4795001</v>
      </c>
      <c r="BE230" s="112">
        <v>4068032</v>
      </c>
    </row>
    <row r="231" spans="38:57">
      <c r="AL231" s="111" t="s">
        <v>170</v>
      </c>
      <c r="AM231" s="112">
        <v>23</v>
      </c>
      <c r="AN231" s="111" t="s">
        <v>41</v>
      </c>
      <c r="AO231" s="112">
        <v>3</v>
      </c>
      <c r="AP231" s="112">
        <v>13052000</v>
      </c>
      <c r="AQ231" s="112">
        <v>11573000</v>
      </c>
      <c r="AR231" s="112">
        <v>1479000</v>
      </c>
      <c r="AS231" s="112">
        <v>68</v>
      </c>
      <c r="AT231" s="112">
        <v>947063</v>
      </c>
      <c r="AU231" s="112">
        <v>0.879</v>
      </c>
      <c r="AV231" s="112">
        <v>78</v>
      </c>
      <c r="AW231" s="112">
        <v>738709</v>
      </c>
      <c r="AY231" s="111" t="s">
        <v>173</v>
      </c>
      <c r="AZ231" s="112">
        <v>28</v>
      </c>
      <c r="BA231" s="111" t="s">
        <v>42</v>
      </c>
      <c r="BB231" s="112">
        <v>8</v>
      </c>
      <c r="BC231" s="112">
        <v>5409000</v>
      </c>
      <c r="BD231" s="112">
        <v>5538001</v>
      </c>
      <c r="BE231" s="112">
        <v>4648689</v>
      </c>
    </row>
    <row r="232" spans="38:57">
      <c r="AL232" s="111" t="s">
        <v>170</v>
      </c>
      <c r="AM232" s="112">
        <v>23</v>
      </c>
      <c r="AN232" s="111" t="s">
        <v>41</v>
      </c>
      <c r="AO232" s="112">
        <v>3</v>
      </c>
      <c r="AP232" s="112">
        <v>13052000</v>
      </c>
      <c r="AQ232" s="112">
        <v>11573000</v>
      </c>
      <c r="AR232" s="112">
        <v>1479000</v>
      </c>
      <c r="AS232" s="112">
        <v>69</v>
      </c>
      <c r="AT232" s="112">
        <v>531937</v>
      </c>
      <c r="AU232" s="112">
        <v>0.51700000000000002</v>
      </c>
      <c r="AV232" s="112">
        <v>79</v>
      </c>
      <c r="AW232" s="112">
        <v>420230</v>
      </c>
      <c r="AY232" s="111" t="s">
        <v>173</v>
      </c>
      <c r="AZ232" s="112">
        <v>29</v>
      </c>
      <c r="BA232" s="111" t="s">
        <v>42</v>
      </c>
      <c r="BB232" s="112">
        <v>15</v>
      </c>
      <c r="BC232" s="112">
        <v>4536000</v>
      </c>
      <c r="BD232" s="112">
        <v>5981001</v>
      </c>
      <c r="BE232" s="112">
        <v>4901808</v>
      </c>
    </row>
    <row r="233" spans="38:57">
      <c r="AL233" s="111" t="s">
        <v>170</v>
      </c>
      <c r="AM233" s="112">
        <v>24</v>
      </c>
      <c r="AN233" s="111" t="s">
        <v>41</v>
      </c>
      <c r="AO233" s="112">
        <v>10</v>
      </c>
      <c r="AP233" s="112">
        <v>12648000</v>
      </c>
      <c r="AQ233" s="112">
        <v>11015000</v>
      </c>
      <c r="AR233" s="112">
        <v>1633000</v>
      </c>
      <c r="AS233" s="112">
        <v>68</v>
      </c>
      <c r="AT233" s="112">
        <v>543063</v>
      </c>
      <c r="AU233" s="112">
        <v>0.504</v>
      </c>
      <c r="AV233" s="112">
        <v>80</v>
      </c>
      <c r="AW233" s="112">
        <v>434450</v>
      </c>
      <c r="AY233" s="111" t="s">
        <v>173</v>
      </c>
      <c r="AZ233" s="112">
        <v>30</v>
      </c>
      <c r="BA233" s="111" t="s">
        <v>42</v>
      </c>
      <c r="BB233" s="112">
        <v>23</v>
      </c>
      <c r="BC233" s="112">
        <v>4332000</v>
      </c>
      <c r="BD233" s="112">
        <v>5768001</v>
      </c>
      <c r="BE233" s="112">
        <v>4519027</v>
      </c>
    </row>
    <row r="234" spans="38:57">
      <c r="AL234" s="111" t="s">
        <v>170</v>
      </c>
      <c r="AM234" s="112">
        <v>24</v>
      </c>
      <c r="AN234" s="111" t="s">
        <v>41</v>
      </c>
      <c r="AO234" s="112">
        <v>10</v>
      </c>
      <c r="AP234" s="112">
        <v>12648000</v>
      </c>
      <c r="AQ234" s="112">
        <v>11015000</v>
      </c>
      <c r="AR234" s="112">
        <v>1633000</v>
      </c>
      <c r="AS234" s="112">
        <v>69</v>
      </c>
      <c r="AT234" s="112">
        <v>1029139</v>
      </c>
      <c r="AU234" s="112">
        <v>1</v>
      </c>
      <c r="AV234" s="112">
        <v>81</v>
      </c>
      <c r="AW234" s="112">
        <v>833603</v>
      </c>
      <c r="AY234" s="111" t="s">
        <v>173</v>
      </c>
      <c r="AZ234" s="112">
        <v>31</v>
      </c>
      <c r="BA234" s="111" t="s">
        <v>42</v>
      </c>
      <c r="BB234" s="112">
        <v>29</v>
      </c>
      <c r="BC234" s="112">
        <v>4002000</v>
      </c>
      <c r="BD234" s="112">
        <v>5684000</v>
      </c>
      <c r="BE234" s="112">
        <v>4177829</v>
      </c>
    </row>
    <row r="235" spans="38:57">
      <c r="AL235" s="111" t="s">
        <v>170</v>
      </c>
      <c r="AM235" s="112">
        <v>24</v>
      </c>
      <c r="AN235" s="111" t="s">
        <v>41</v>
      </c>
      <c r="AO235" s="112">
        <v>10</v>
      </c>
      <c r="AP235" s="112">
        <v>12648000</v>
      </c>
      <c r="AQ235" s="112">
        <v>11015000</v>
      </c>
      <c r="AR235" s="112">
        <v>1633000</v>
      </c>
      <c r="AS235" s="112">
        <v>70</v>
      </c>
      <c r="AT235" s="112">
        <v>60797</v>
      </c>
      <c r="AU235" s="112">
        <v>6.2E-2</v>
      </c>
      <c r="AV235" s="112">
        <v>82</v>
      </c>
      <c r="AW235" s="112">
        <v>49854</v>
      </c>
      <c r="AY235" s="111" t="s">
        <v>173</v>
      </c>
      <c r="AZ235" s="112">
        <v>32</v>
      </c>
      <c r="BA235" s="111" t="s">
        <v>43</v>
      </c>
      <c r="BB235" s="112">
        <v>5</v>
      </c>
      <c r="BC235" s="112">
        <v>3574000</v>
      </c>
      <c r="BD235" s="112">
        <v>5706000</v>
      </c>
      <c r="BE235" s="112">
        <v>3890309</v>
      </c>
    </row>
    <row r="236" spans="38:57">
      <c r="AL236" s="111" t="s">
        <v>170</v>
      </c>
      <c r="AM236" s="112">
        <v>25</v>
      </c>
      <c r="AN236" s="111" t="s">
        <v>41</v>
      </c>
      <c r="AO236" s="112">
        <v>17</v>
      </c>
      <c r="AP236" s="112">
        <v>12233000</v>
      </c>
      <c r="AQ236" s="112">
        <v>10399000</v>
      </c>
      <c r="AR236" s="112">
        <v>1834000</v>
      </c>
      <c r="AS236" s="112">
        <v>68</v>
      </c>
      <c r="AT236" s="112">
        <v>128063</v>
      </c>
      <c r="AU236" s="112">
        <v>0.11899999999999999</v>
      </c>
      <c r="AV236" s="112">
        <v>81</v>
      </c>
      <c r="AW236" s="112">
        <v>103731</v>
      </c>
      <c r="AY236" s="111" t="s">
        <v>173</v>
      </c>
      <c r="AZ236" s="112">
        <v>33</v>
      </c>
      <c r="BA236" s="111" t="s">
        <v>43</v>
      </c>
      <c r="BB236" s="112">
        <v>12</v>
      </c>
      <c r="BC236" s="112">
        <v>3076000</v>
      </c>
      <c r="BD236" s="112">
        <v>5808001</v>
      </c>
      <c r="BE236" s="112">
        <v>3593167</v>
      </c>
    </row>
    <row r="237" spans="38:57">
      <c r="AL237" s="111" t="s">
        <v>170</v>
      </c>
      <c r="AM237" s="112">
        <v>25</v>
      </c>
      <c r="AN237" s="111" t="s">
        <v>41</v>
      </c>
      <c r="AO237" s="112">
        <v>17</v>
      </c>
      <c r="AP237" s="112">
        <v>12233000</v>
      </c>
      <c r="AQ237" s="112">
        <v>10399000</v>
      </c>
      <c r="AR237" s="112">
        <v>1834000</v>
      </c>
      <c r="AS237" s="112">
        <v>69</v>
      </c>
      <c r="AT237" s="112">
        <v>1029139</v>
      </c>
      <c r="AU237" s="112">
        <v>1</v>
      </c>
      <c r="AV237" s="112">
        <v>82</v>
      </c>
      <c r="AW237" s="112">
        <v>843894</v>
      </c>
      <c r="AY237" s="111" t="s">
        <v>173</v>
      </c>
      <c r="AZ237" s="112">
        <v>34</v>
      </c>
      <c r="BA237" s="111" t="s">
        <v>43</v>
      </c>
      <c r="BB237" s="112">
        <v>19</v>
      </c>
      <c r="BC237" s="112">
        <v>2534000</v>
      </c>
      <c r="BD237" s="112">
        <v>5967000</v>
      </c>
      <c r="BE237" s="112">
        <v>3273236</v>
      </c>
    </row>
    <row r="238" spans="38:57">
      <c r="AL238" s="111" t="s">
        <v>170</v>
      </c>
      <c r="AM238" s="112">
        <v>25</v>
      </c>
      <c r="AN238" s="111" t="s">
        <v>41</v>
      </c>
      <c r="AO238" s="112">
        <v>17</v>
      </c>
      <c r="AP238" s="112">
        <v>12233000</v>
      </c>
      <c r="AQ238" s="112">
        <v>10399000</v>
      </c>
      <c r="AR238" s="112">
        <v>1834000</v>
      </c>
      <c r="AS238" s="112">
        <v>70</v>
      </c>
      <c r="AT238" s="112">
        <v>676797</v>
      </c>
      <c r="AU238" s="112">
        <v>0.69</v>
      </c>
      <c r="AV238" s="112">
        <v>83</v>
      </c>
      <c r="AW238" s="112">
        <v>561742</v>
      </c>
      <c r="AY238" s="111" t="s">
        <v>173</v>
      </c>
      <c r="AZ238" s="112">
        <v>35</v>
      </c>
      <c r="BA238" s="111" t="s">
        <v>43</v>
      </c>
      <c r="BB238" s="112">
        <v>26</v>
      </c>
      <c r="BC238" s="112">
        <v>1977000</v>
      </c>
      <c r="BD238" s="112">
        <v>6156001</v>
      </c>
      <c r="BE238" s="112">
        <v>2896071</v>
      </c>
    </row>
    <row r="239" spans="38:57">
      <c r="AL239" s="111" t="s">
        <v>170</v>
      </c>
      <c r="AM239" s="112">
        <v>26</v>
      </c>
      <c r="AN239" s="111" t="s">
        <v>41</v>
      </c>
      <c r="AO239" s="112">
        <v>24</v>
      </c>
      <c r="AP239" s="112">
        <v>11810000</v>
      </c>
      <c r="AQ239" s="112">
        <v>9722000</v>
      </c>
      <c r="AR239" s="112">
        <v>2088000</v>
      </c>
      <c r="AS239" s="112">
        <v>69</v>
      </c>
      <c r="AT239" s="112">
        <v>734203</v>
      </c>
      <c r="AU239" s="112">
        <v>0.71299999999999997</v>
      </c>
      <c r="AV239" s="112">
        <v>82</v>
      </c>
      <c r="AW239" s="112">
        <v>602046</v>
      </c>
      <c r="AY239" s="111" t="s">
        <v>173</v>
      </c>
      <c r="AZ239" s="112">
        <v>36</v>
      </c>
      <c r="BA239" s="111" t="s">
        <v>44</v>
      </c>
      <c r="BB239" s="112">
        <v>2</v>
      </c>
      <c r="BC239" s="112">
        <v>1432000</v>
      </c>
      <c r="BD239" s="112">
        <v>6353001</v>
      </c>
      <c r="BE239" s="112">
        <v>2459744</v>
      </c>
    </row>
    <row r="240" spans="38:57">
      <c r="AL240" s="111" t="s">
        <v>170</v>
      </c>
      <c r="AM240" s="112">
        <v>26</v>
      </c>
      <c r="AN240" s="111" t="s">
        <v>41</v>
      </c>
      <c r="AO240" s="112">
        <v>24</v>
      </c>
      <c r="AP240" s="112">
        <v>11810000</v>
      </c>
      <c r="AQ240" s="112">
        <v>9722000</v>
      </c>
      <c r="AR240" s="112">
        <v>2088000</v>
      </c>
      <c r="AS240" s="112">
        <v>70</v>
      </c>
      <c r="AT240" s="112">
        <v>980944</v>
      </c>
      <c r="AU240" s="112">
        <v>1</v>
      </c>
      <c r="AV240" s="112">
        <v>83</v>
      </c>
      <c r="AW240" s="112">
        <v>814184</v>
      </c>
      <c r="AY240" s="111" t="s">
        <v>173</v>
      </c>
      <c r="AZ240" s="112">
        <v>37</v>
      </c>
      <c r="BA240" s="111" t="s">
        <v>44</v>
      </c>
      <c r="BB240" s="112">
        <v>9</v>
      </c>
      <c r="BC240" s="112">
        <v>926000</v>
      </c>
      <c r="BD240" s="112">
        <v>6532001</v>
      </c>
      <c r="BE240" s="112">
        <v>1966404</v>
      </c>
    </row>
    <row r="241" spans="38:57">
      <c r="AL241" s="111" t="s">
        <v>170</v>
      </c>
      <c r="AM241" s="112">
        <v>26</v>
      </c>
      <c r="AN241" s="111" t="s">
        <v>41</v>
      </c>
      <c r="AO241" s="112">
        <v>24</v>
      </c>
      <c r="AP241" s="112">
        <v>11810000</v>
      </c>
      <c r="AQ241" s="112">
        <v>9722000</v>
      </c>
      <c r="AR241" s="112">
        <v>2088000</v>
      </c>
      <c r="AS241" s="112">
        <v>71</v>
      </c>
      <c r="AT241" s="112">
        <v>372853</v>
      </c>
      <c r="AU241" s="112">
        <v>0.4</v>
      </c>
      <c r="AV241" s="112">
        <v>85</v>
      </c>
      <c r="AW241" s="112">
        <v>316925</v>
      </c>
      <c r="AY241" s="111" t="s">
        <v>173</v>
      </c>
      <c r="AZ241" s="112">
        <v>38</v>
      </c>
      <c r="BA241" s="111" t="s">
        <v>44</v>
      </c>
      <c r="BB241" s="112">
        <v>16</v>
      </c>
      <c r="BC241" s="112">
        <v>487000</v>
      </c>
      <c r="BD241" s="112">
        <v>6669002</v>
      </c>
      <c r="BE241" s="112">
        <v>1424915</v>
      </c>
    </row>
    <row r="242" spans="38:57">
      <c r="AL242" s="111" t="s">
        <v>170</v>
      </c>
      <c r="AM242" s="112">
        <v>27</v>
      </c>
      <c r="AN242" s="111" t="s">
        <v>42</v>
      </c>
      <c r="AO242" s="112">
        <v>1</v>
      </c>
      <c r="AP242" s="112">
        <v>11380000</v>
      </c>
      <c r="AQ242" s="112">
        <v>8983000</v>
      </c>
      <c r="AR242" s="112">
        <v>2397000</v>
      </c>
      <c r="AS242" s="112">
        <v>69</v>
      </c>
      <c r="AT242" s="112">
        <v>304203</v>
      </c>
      <c r="AU242" s="112">
        <v>0.29599999999999999</v>
      </c>
      <c r="AV242" s="112">
        <v>81</v>
      </c>
      <c r="AW242" s="112">
        <v>246404</v>
      </c>
      <c r="AY242" s="111" t="s">
        <v>173</v>
      </c>
      <c r="AZ242" s="112">
        <v>39</v>
      </c>
      <c r="BA242" s="111" t="s">
        <v>44</v>
      </c>
      <c r="BB242" s="112">
        <v>23</v>
      </c>
      <c r="BC242" s="112">
        <v>81000</v>
      </c>
      <c r="BD242" s="112">
        <v>6800002</v>
      </c>
      <c r="BE242" s="112">
        <v>904352</v>
      </c>
    </row>
    <row r="243" spans="38:57">
      <c r="AL243" s="111" t="s">
        <v>170</v>
      </c>
      <c r="AM243" s="112">
        <v>27</v>
      </c>
      <c r="AN243" s="111" t="s">
        <v>42</v>
      </c>
      <c r="AO243" s="112">
        <v>1</v>
      </c>
      <c r="AP243" s="112">
        <v>11380000</v>
      </c>
      <c r="AQ243" s="112">
        <v>8983000</v>
      </c>
      <c r="AR243" s="112">
        <v>2397000</v>
      </c>
      <c r="AS243" s="112">
        <v>70</v>
      </c>
      <c r="AT243" s="112">
        <v>980944</v>
      </c>
      <c r="AU243" s="112">
        <v>1</v>
      </c>
      <c r="AV243" s="112">
        <v>82</v>
      </c>
      <c r="AW243" s="112">
        <v>804374</v>
      </c>
      <c r="AY243" s="111" t="s">
        <v>174</v>
      </c>
      <c r="AZ243" s="112">
        <v>10</v>
      </c>
      <c r="BA243" s="111" t="s">
        <v>38</v>
      </c>
      <c r="BB243" s="112">
        <v>4</v>
      </c>
      <c r="BC243" s="112">
        <v>12543000</v>
      </c>
      <c r="BD243" s="112">
        <v>3603000</v>
      </c>
      <c r="BE243" s="112">
        <v>1873847</v>
      </c>
    </row>
    <row r="244" spans="38:57">
      <c r="AL244" s="111" t="s">
        <v>170</v>
      </c>
      <c r="AM244" s="112">
        <v>27</v>
      </c>
      <c r="AN244" s="111" t="s">
        <v>42</v>
      </c>
      <c r="AO244" s="112">
        <v>1</v>
      </c>
      <c r="AP244" s="112">
        <v>11380000</v>
      </c>
      <c r="AQ244" s="112">
        <v>8983000</v>
      </c>
      <c r="AR244" s="112">
        <v>2397000</v>
      </c>
      <c r="AS244" s="112">
        <v>71</v>
      </c>
      <c r="AT244" s="112">
        <v>932450</v>
      </c>
      <c r="AU244" s="112">
        <v>1</v>
      </c>
      <c r="AV244" s="112">
        <v>84</v>
      </c>
      <c r="AW244" s="112">
        <v>783258</v>
      </c>
      <c r="AY244" s="111" t="s">
        <v>174</v>
      </c>
      <c r="AZ244" s="112">
        <v>11</v>
      </c>
      <c r="BA244" s="111" t="s">
        <v>38</v>
      </c>
      <c r="BB244" s="112">
        <v>11</v>
      </c>
      <c r="BC244" s="112">
        <v>12569000</v>
      </c>
      <c r="BD244" s="112">
        <v>3546000</v>
      </c>
      <c r="BE244" s="112">
        <v>2015091</v>
      </c>
    </row>
    <row r="245" spans="38:57">
      <c r="AL245" s="111" t="s">
        <v>170</v>
      </c>
      <c r="AM245" s="112">
        <v>27</v>
      </c>
      <c r="AN245" s="111" t="s">
        <v>42</v>
      </c>
      <c r="AO245" s="112">
        <v>1</v>
      </c>
      <c r="AP245" s="112">
        <v>11380000</v>
      </c>
      <c r="AQ245" s="112">
        <v>8983000</v>
      </c>
      <c r="AR245" s="112">
        <v>2397000</v>
      </c>
      <c r="AS245" s="112">
        <v>72</v>
      </c>
      <c r="AT245" s="112">
        <v>179404</v>
      </c>
      <c r="AU245" s="112">
        <v>0.20300000000000001</v>
      </c>
      <c r="AV245" s="112">
        <v>85</v>
      </c>
      <c r="AW245" s="112">
        <v>152493</v>
      </c>
      <c r="AY245" s="111" t="s">
        <v>174</v>
      </c>
      <c r="AZ245" s="112">
        <v>12</v>
      </c>
      <c r="BA245" s="111" t="s">
        <v>38</v>
      </c>
      <c r="BB245" s="112">
        <v>18</v>
      </c>
      <c r="BC245" s="112">
        <v>12586000</v>
      </c>
      <c r="BD245" s="112">
        <v>3455000</v>
      </c>
      <c r="BE245" s="112">
        <v>2107550</v>
      </c>
    </row>
    <row r="246" spans="38:57">
      <c r="AL246" s="111" t="s">
        <v>170</v>
      </c>
      <c r="AM246" s="112">
        <v>28</v>
      </c>
      <c r="AN246" s="111" t="s">
        <v>42</v>
      </c>
      <c r="AO246" s="112">
        <v>8</v>
      </c>
      <c r="AP246" s="112">
        <v>10947000</v>
      </c>
      <c r="AQ246" s="112">
        <v>8178000</v>
      </c>
      <c r="AR246" s="112">
        <v>2769000</v>
      </c>
      <c r="AS246" s="112">
        <v>70</v>
      </c>
      <c r="AT246" s="112">
        <v>852147</v>
      </c>
      <c r="AU246" s="112">
        <v>0.86899999999999999</v>
      </c>
      <c r="AV246" s="112">
        <v>80</v>
      </c>
      <c r="AW246" s="112">
        <v>681718</v>
      </c>
      <c r="AY246" s="111" t="s">
        <v>174</v>
      </c>
      <c r="AZ246" s="112">
        <v>13</v>
      </c>
      <c r="BA246" s="111" t="s">
        <v>38</v>
      </c>
      <c r="BB246" s="112">
        <v>25</v>
      </c>
      <c r="BC246" s="112">
        <v>12583000</v>
      </c>
      <c r="BD246" s="112">
        <v>3342000</v>
      </c>
      <c r="BE246" s="112">
        <v>2172301</v>
      </c>
    </row>
    <row r="247" spans="38:57">
      <c r="AL247" s="111" t="s">
        <v>170</v>
      </c>
      <c r="AM247" s="112">
        <v>28</v>
      </c>
      <c r="AN247" s="111" t="s">
        <v>42</v>
      </c>
      <c r="AO247" s="112">
        <v>8</v>
      </c>
      <c r="AP247" s="112">
        <v>10947000</v>
      </c>
      <c r="AQ247" s="112">
        <v>8178000</v>
      </c>
      <c r="AR247" s="112">
        <v>2769000</v>
      </c>
      <c r="AS247" s="112">
        <v>71</v>
      </c>
      <c r="AT247" s="112">
        <v>932450</v>
      </c>
      <c r="AU247" s="112">
        <v>1</v>
      </c>
      <c r="AV247" s="112">
        <v>82</v>
      </c>
      <c r="AW247" s="112">
        <v>764609</v>
      </c>
      <c r="AY247" s="111" t="s">
        <v>174</v>
      </c>
      <c r="AZ247" s="112">
        <v>14</v>
      </c>
      <c r="BA247" s="111" t="s">
        <v>39</v>
      </c>
      <c r="BB247" s="112">
        <v>1</v>
      </c>
      <c r="BC247" s="112">
        <v>12554000</v>
      </c>
      <c r="BD247" s="112">
        <v>3217000</v>
      </c>
      <c r="BE247" s="112">
        <v>1362432</v>
      </c>
    </row>
    <row r="248" spans="38:57">
      <c r="AL248" s="111" t="s">
        <v>170</v>
      </c>
      <c r="AM248" s="112">
        <v>28</v>
      </c>
      <c r="AN248" s="111" t="s">
        <v>42</v>
      </c>
      <c r="AO248" s="112">
        <v>8</v>
      </c>
      <c r="AP248" s="112">
        <v>10947000</v>
      </c>
      <c r="AQ248" s="112">
        <v>8178000</v>
      </c>
      <c r="AR248" s="112">
        <v>2769000</v>
      </c>
      <c r="AS248" s="112">
        <v>72</v>
      </c>
      <c r="AT248" s="112">
        <v>883671</v>
      </c>
      <c r="AU248" s="112">
        <v>1</v>
      </c>
      <c r="AV248" s="112">
        <v>83</v>
      </c>
      <c r="AW248" s="112">
        <v>733447</v>
      </c>
      <c r="AY248" s="111" t="s">
        <v>174</v>
      </c>
      <c r="AZ248" s="112">
        <v>15</v>
      </c>
      <c r="BA248" s="111" t="s">
        <v>39</v>
      </c>
      <c r="BB248" s="112">
        <v>8</v>
      </c>
      <c r="BC248" s="112">
        <v>12490000</v>
      </c>
      <c r="BD248" s="112">
        <v>3090000</v>
      </c>
      <c r="BE248" s="112">
        <v>1458115</v>
      </c>
    </row>
    <row r="249" spans="38:57">
      <c r="AL249" s="111" t="s">
        <v>170</v>
      </c>
      <c r="AM249" s="112">
        <v>28</v>
      </c>
      <c r="AN249" s="111" t="s">
        <v>42</v>
      </c>
      <c r="AO249" s="112">
        <v>8</v>
      </c>
      <c r="AP249" s="112">
        <v>10947000</v>
      </c>
      <c r="AQ249" s="112">
        <v>8178000</v>
      </c>
      <c r="AR249" s="112">
        <v>2769000</v>
      </c>
      <c r="AS249" s="112">
        <v>73</v>
      </c>
      <c r="AT249" s="112">
        <v>100733</v>
      </c>
      <c r="AU249" s="112">
        <v>0.121</v>
      </c>
      <c r="AV249" s="112">
        <v>84</v>
      </c>
      <c r="AW249" s="112">
        <v>84616</v>
      </c>
      <c r="AY249" s="111" t="s">
        <v>174</v>
      </c>
      <c r="AZ249" s="112">
        <v>16</v>
      </c>
      <c r="BA249" s="111" t="s">
        <v>39</v>
      </c>
      <c r="BB249" s="112">
        <v>15</v>
      </c>
      <c r="BC249" s="112">
        <v>12382000</v>
      </c>
      <c r="BD249" s="112">
        <v>2974000</v>
      </c>
      <c r="BE249" s="112">
        <v>1538481</v>
      </c>
    </row>
    <row r="250" spans="38:57">
      <c r="AL250" s="111" t="s">
        <v>170</v>
      </c>
      <c r="AM250" s="112">
        <v>29</v>
      </c>
      <c r="AN250" s="111" t="s">
        <v>42</v>
      </c>
      <c r="AO250" s="112">
        <v>15</v>
      </c>
      <c r="AP250" s="112">
        <v>10517000</v>
      </c>
      <c r="AQ250" s="112">
        <v>7527000</v>
      </c>
      <c r="AR250" s="112">
        <v>2990000</v>
      </c>
      <c r="AS250" s="112">
        <v>70</v>
      </c>
      <c r="AT250" s="112">
        <v>422147</v>
      </c>
      <c r="AU250" s="112">
        <v>0.43</v>
      </c>
      <c r="AV250" s="112">
        <v>77</v>
      </c>
      <c r="AW250" s="112">
        <v>325053</v>
      </c>
      <c r="AY250" s="111" t="s">
        <v>174</v>
      </c>
      <c r="AZ250" s="112">
        <v>17</v>
      </c>
      <c r="BA250" s="111" t="s">
        <v>39</v>
      </c>
      <c r="BB250" s="112">
        <v>22</v>
      </c>
      <c r="BC250" s="112">
        <v>12223000</v>
      </c>
      <c r="BD250" s="112">
        <v>2877000</v>
      </c>
      <c r="BE250" s="112">
        <v>1630300</v>
      </c>
    </row>
    <row r="251" spans="38:57">
      <c r="AL251" s="111" t="s">
        <v>170</v>
      </c>
      <c r="AM251" s="112">
        <v>29</v>
      </c>
      <c r="AN251" s="111" t="s">
        <v>42</v>
      </c>
      <c r="AO251" s="112">
        <v>15</v>
      </c>
      <c r="AP251" s="112">
        <v>10517000</v>
      </c>
      <c r="AQ251" s="112">
        <v>7527000</v>
      </c>
      <c r="AR251" s="112">
        <v>2990000</v>
      </c>
      <c r="AS251" s="112">
        <v>71</v>
      </c>
      <c r="AT251" s="112">
        <v>932450</v>
      </c>
      <c r="AU251" s="112">
        <v>1</v>
      </c>
      <c r="AV251" s="112">
        <v>79</v>
      </c>
      <c r="AW251" s="112">
        <v>736636</v>
      </c>
      <c r="AY251" s="111" t="s">
        <v>174</v>
      </c>
      <c r="AZ251" s="112">
        <v>18</v>
      </c>
      <c r="BA251" s="111" t="s">
        <v>39</v>
      </c>
      <c r="BB251" s="112">
        <v>29</v>
      </c>
      <c r="BC251" s="112">
        <v>12004000</v>
      </c>
      <c r="BD251" s="112">
        <v>2812000</v>
      </c>
      <c r="BE251" s="112">
        <v>1715321</v>
      </c>
    </row>
    <row r="252" spans="38:57">
      <c r="AL252" s="111" t="s">
        <v>170</v>
      </c>
      <c r="AM252" s="112">
        <v>29</v>
      </c>
      <c r="AN252" s="111" t="s">
        <v>42</v>
      </c>
      <c r="AO252" s="112">
        <v>15</v>
      </c>
      <c r="AP252" s="112">
        <v>10517000</v>
      </c>
      <c r="AQ252" s="112">
        <v>7527000</v>
      </c>
      <c r="AR252" s="112">
        <v>2990000</v>
      </c>
      <c r="AS252" s="112">
        <v>72</v>
      </c>
      <c r="AT252" s="112">
        <v>883671</v>
      </c>
      <c r="AU252" s="112">
        <v>1</v>
      </c>
      <c r="AV252" s="112">
        <v>80</v>
      </c>
      <c r="AW252" s="112">
        <v>706937</v>
      </c>
      <c r="AY252" s="111" t="s">
        <v>174</v>
      </c>
      <c r="AZ252" s="112">
        <v>19</v>
      </c>
      <c r="BA252" s="111" t="s">
        <v>40</v>
      </c>
      <c r="BB252" s="112">
        <v>6</v>
      </c>
      <c r="BC252" s="112">
        <v>11717000</v>
      </c>
      <c r="BD252" s="112">
        <v>2788000</v>
      </c>
      <c r="BE252" s="112">
        <v>1812201</v>
      </c>
    </row>
    <row r="253" spans="38:57">
      <c r="AL253" s="111" t="s">
        <v>170</v>
      </c>
      <c r="AM253" s="112">
        <v>29</v>
      </c>
      <c r="AN253" s="111" t="s">
        <v>42</v>
      </c>
      <c r="AO253" s="112">
        <v>15</v>
      </c>
      <c r="AP253" s="112">
        <v>10517000</v>
      </c>
      <c r="AQ253" s="112">
        <v>7527000</v>
      </c>
      <c r="AR253" s="112">
        <v>2990000</v>
      </c>
      <c r="AS253" s="112">
        <v>73</v>
      </c>
      <c r="AT253" s="112">
        <v>751733</v>
      </c>
      <c r="AU253" s="112">
        <v>0.90100000000000002</v>
      </c>
      <c r="AV253" s="112">
        <v>81</v>
      </c>
      <c r="AW253" s="112">
        <v>608904</v>
      </c>
      <c r="AY253" s="111" t="s">
        <v>174</v>
      </c>
      <c r="AZ253" s="112">
        <v>20</v>
      </c>
      <c r="BA253" s="111" t="s">
        <v>40</v>
      </c>
      <c r="BB253" s="112">
        <v>13</v>
      </c>
      <c r="BC253" s="112">
        <v>11354000</v>
      </c>
      <c r="BD253" s="112">
        <v>2817000</v>
      </c>
      <c r="BE253" s="112">
        <v>1943730</v>
      </c>
    </row>
    <row r="254" spans="38:57">
      <c r="AL254" s="111" t="s">
        <v>170</v>
      </c>
      <c r="AM254" s="112">
        <v>30</v>
      </c>
      <c r="AN254" s="111" t="s">
        <v>42</v>
      </c>
      <c r="AO254" s="112">
        <v>23</v>
      </c>
      <c r="AP254" s="112">
        <v>10100000</v>
      </c>
      <c r="AQ254" s="112">
        <v>7216000</v>
      </c>
      <c r="AR254" s="112">
        <v>2884000</v>
      </c>
      <c r="AS254" s="112">
        <v>70</v>
      </c>
      <c r="AT254" s="112">
        <v>5147</v>
      </c>
      <c r="AU254" s="112">
        <v>5.0000000000000001E-3</v>
      </c>
      <c r="AV254" s="112">
        <v>74</v>
      </c>
      <c r="AW254" s="112">
        <v>3809</v>
      </c>
      <c r="AY254" s="111" t="s">
        <v>174</v>
      </c>
      <c r="AZ254" s="112">
        <v>21</v>
      </c>
      <c r="BA254" s="111" t="s">
        <v>40</v>
      </c>
      <c r="BB254" s="112">
        <v>20</v>
      </c>
      <c r="BC254" s="112">
        <v>10906000</v>
      </c>
      <c r="BD254" s="112">
        <v>2909999</v>
      </c>
      <c r="BE254" s="112">
        <v>2119656</v>
      </c>
    </row>
    <row r="255" spans="38:57">
      <c r="AL255" s="111" t="s">
        <v>170</v>
      </c>
      <c r="AM255" s="112">
        <v>30</v>
      </c>
      <c r="AN255" s="111" t="s">
        <v>42</v>
      </c>
      <c r="AO255" s="112">
        <v>23</v>
      </c>
      <c r="AP255" s="112">
        <v>10100000</v>
      </c>
      <c r="AQ255" s="112">
        <v>7216000</v>
      </c>
      <c r="AR255" s="112">
        <v>2884000</v>
      </c>
      <c r="AS255" s="112">
        <v>71</v>
      </c>
      <c r="AT255" s="112">
        <v>932450</v>
      </c>
      <c r="AU255" s="112">
        <v>1</v>
      </c>
      <c r="AV255" s="112">
        <v>75</v>
      </c>
      <c r="AW255" s="112">
        <v>699338</v>
      </c>
      <c r="AY255" s="111" t="s">
        <v>174</v>
      </c>
      <c r="AZ255" s="112">
        <v>22</v>
      </c>
      <c r="BA255" s="111" t="s">
        <v>40</v>
      </c>
      <c r="BB255" s="112">
        <v>27</v>
      </c>
      <c r="BC255" s="112">
        <v>10366000</v>
      </c>
      <c r="BD255" s="112">
        <v>3075999</v>
      </c>
      <c r="BE255" s="112">
        <v>2342258</v>
      </c>
    </row>
    <row r="256" spans="38:57">
      <c r="AL256" s="111" t="s">
        <v>170</v>
      </c>
      <c r="AM256" s="112">
        <v>30</v>
      </c>
      <c r="AN256" s="111" t="s">
        <v>42</v>
      </c>
      <c r="AO256" s="112">
        <v>23</v>
      </c>
      <c r="AP256" s="112">
        <v>10100000</v>
      </c>
      <c r="AQ256" s="112">
        <v>7216000</v>
      </c>
      <c r="AR256" s="112">
        <v>2884000</v>
      </c>
      <c r="AS256" s="112">
        <v>72</v>
      </c>
      <c r="AT256" s="112">
        <v>883671</v>
      </c>
      <c r="AU256" s="112">
        <v>1</v>
      </c>
      <c r="AV256" s="112">
        <v>76</v>
      </c>
      <c r="AW256" s="112">
        <v>671590</v>
      </c>
      <c r="AY256" s="111" t="s">
        <v>174</v>
      </c>
      <c r="AZ256" s="112">
        <v>23</v>
      </c>
      <c r="BA256" s="111" t="s">
        <v>41</v>
      </c>
      <c r="BB256" s="112">
        <v>3</v>
      </c>
      <c r="BC256" s="112">
        <v>9725000</v>
      </c>
      <c r="BD256" s="112">
        <v>3326999</v>
      </c>
      <c r="BE256" s="112">
        <v>2639763</v>
      </c>
    </row>
    <row r="257" spans="38:57">
      <c r="AL257" s="111" t="s">
        <v>170</v>
      </c>
      <c r="AM257" s="112">
        <v>30</v>
      </c>
      <c r="AN257" s="111" t="s">
        <v>42</v>
      </c>
      <c r="AO257" s="112">
        <v>23</v>
      </c>
      <c r="AP257" s="112">
        <v>10100000</v>
      </c>
      <c r="AQ257" s="112">
        <v>7216000</v>
      </c>
      <c r="AR257" s="112">
        <v>2884000</v>
      </c>
      <c r="AS257" s="112">
        <v>73</v>
      </c>
      <c r="AT257" s="112">
        <v>834624</v>
      </c>
      <c r="AU257" s="112">
        <v>1</v>
      </c>
      <c r="AV257" s="112">
        <v>77</v>
      </c>
      <c r="AW257" s="112">
        <v>642660</v>
      </c>
      <c r="AY257" s="111" t="s">
        <v>174</v>
      </c>
      <c r="AZ257" s="112">
        <v>24</v>
      </c>
      <c r="BA257" s="111" t="s">
        <v>41</v>
      </c>
      <c r="BB257" s="112">
        <v>10</v>
      </c>
      <c r="BC257" s="112">
        <v>8974000</v>
      </c>
      <c r="BD257" s="112">
        <v>3674000</v>
      </c>
      <c r="BE257" s="112">
        <v>3015828</v>
      </c>
    </row>
    <row r="258" spans="38:57">
      <c r="AL258" s="111" t="s">
        <v>170</v>
      </c>
      <c r="AM258" s="112">
        <v>30</v>
      </c>
      <c r="AN258" s="111" t="s">
        <v>42</v>
      </c>
      <c r="AO258" s="112">
        <v>23</v>
      </c>
      <c r="AP258" s="112">
        <v>10100000</v>
      </c>
      <c r="AQ258" s="112">
        <v>7216000</v>
      </c>
      <c r="AR258" s="112">
        <v>2884000</v>
      </c>
      <c r="AS258" s="112">
        <v>74</v>
      </c>
      <c r="AT258" s="112">
        <v>228109</v>
      </c>
      <c r="AU258" s="112">
        <v>0.28999999999999998</v>
      </c>
      <c r="AV258" s="112">
        <v>78</v>
      </c>
      <c r="AW258" s="112">
        <v>177925</v>
      </c>
      <c r="AY258" s="111" t="s">
        <v>174</v>
      </c>
      <c r="AZ258" s="112">
        <v>25</v>
      </c>
      <c r="BA258" s="111" t="s">
        <v>41</v>
      </c>
      <c r="BB258" s="112">
        <v>17</v>
      </c>
      <c r="BC258" s="112">
        <v>8107000</v>
      </c>
      <c r="BD258" s="112">
        <v>4126000</v>
      </c>
      <c r="BE258" s="112">
        <v>3465473</v>
      </c>
    </row>
    <row r="259" spans="38:57">
      <c r="AL259" s="111" t="s">
        <v>170</v>
      </c>
      <c r="AM259" s="112">
        <v>31</v>
      </c>
      <c r="AN259" s="111" t="s">
        <v>42</v>
      </c>
      <c r="AO259" s="112">
        <v>29</v>
      </c>
      <c r="AP259" s="112">
        <v>9686000</v>
      </c>
      <c r="AQ259" s="112">
        <v>6844000</v>
      </c>
      <c r="AR259" s="112">
        <v>2842000</v>
      </c>
      <c r="AS259" s="112">
        <v>71</v>
      </c>
      <c r="AT259" s="112">
        <v>523596</v>
      </c>
      <c r="AU259" s="112">
        <v>0.56200000000000006</v>
      </c>
      <c r="AV259" s="112">
        <v>70</v>
      </c>
      <c r="AW259" s="112">
        <v>366517</v>
      </c>
      <c r="AY259" s="111" t="s">
        <v>174</v>
      </c>
      <c r="AZ259" s="112">
        <v>26</v>
      </c>
      <c r="BA259" s="111" t="s">
        <v>41</v>
      </c>
      <c r="BB259" s="112">
        <v>24</v>
      </c>
      <c r="BC259" s="112">
        <v>7113000</v>
      </c>
      <c r="BD259" s="112">
        <v>4697001</v>
      </c>
      <c r="BE259" s="112">
        <v>3997925</v>
      </c>
    </row>
    <row r="260" spans="38:57">
      <c r="AL260" s="111" t="s">
        <v>170</v>
      </c>
      <c r="AM260" s="112">
        <v>31</v>
      </c>
      <c r="AN260" s="111" t="s">
        <v>42</v>
      </c>
      <c r="AO260" s="112">
        <v>29</v>
      </c>
      <c r="AP260" s="112">
        <v>9686000</v>
      </c>
      <c r="AQ260" s="112">
        <v>6844000</v>
      </c>
      <c r="AR260" s="112">
        <v>2842000</v>
      </c>
      <c r="AS260" s="112">
        <v>72</v>
      </c>
      <c r="AT260" s="112">
        <v>883671</v>
      </c>
      <c r="AU260" s="112">
        <v>1</v>
      </c>
      <c r="AV260" s="112">
        <v>71</v>
      </c>
      <c r="AW260" s="112">
        <v>627406</v>
      </c>
      <c r="AY260" s="111" t="s">
        <v>174</v>
      </c>
      <c r="AZ260" s="112">
        <v>27</v>
      </c>
      <c r="BA260" s="111" t="s">
        <v>42</v>
      </c>
      <c r="BB260" s="112">
        <v>1</v>
      </c>
      <c r="BC260" s="112">
        <v>5986000</v>
      </c>
      <c r="BD260" s="112">
        <v>5394001</v>
      </c>
      <c r="BE260" s="112">
        <v>4601142</v>
      </c>
    </row>
    <row r="261" spans="38:57">
      <c r="AL261" s="111" t="s">
        <v>170</v>
      </c>
      <c r="AM261" s="112">
        <v>31</v>
      </c>
      <c r="AN261" s="111" t="s">
        <v>42</v>
      </c>
      <c r="AO261" s="112">
        <v>29</v>
      </c>
      <c r="AP261" s="112">
        <v>9686000</v>
      </c>
      <c r="AQ261" s="112">
        <v>6844000</v>
      </c>
      <c r="AR261" s="112">
        <v>2842000</v>
      </c>
      <c r="AS261" s="112">
        <v>73</v>
      </c>
      <c r="AT261" s="112">
        <v>834624</v>
      </c>
      <c r="AU261" s="112">
        <v>1</v>
      </c>
      <c r="AV261" s="112">
        <v>72</v>
      </c>
      <c r="AW261" s="112">
        <v>600929</v>
      </c>
      <c r="AY261" s="111" t="s">
        <v>174</v>
      </c>
      <c r="AZ261" s="112">
        <v>28</v>
      </c>
      <c r="BA261" s="111" t="s">
        <v>42</v>
      </c>
      <c r="BB261" s="112">
        <v>8</v>
      </c>
      <c r="BC261" s="112">
        <v>4717000</v>
      </c>
      <c r="BD261" s="112">
        <v>6230001</v>
      </c>
      <c r="BE261" s="112">
        <v>5268049</v>
      </c>
    </row>
    <row r="262" spans="38:57">
      <c r="AL262" s="111" t="s">
        <v>170</v>
      </c>
      <c r="AM262" s="112">
        <v>31</v>
      </c>
      <c r="AN262" s="111" t="s">
        <v>42</v>
      </c>
      <c r="AO262" s="112">
        <v>29</v>
      </c>
      <c r="AP262" s="112">
        <v>9686000</v>
      </c>
      <c r="AQ262" s="112">
        <v>6844000</v>
      </c>
      <c r="AR262" s="112">
        <v>2842000</v>
      </c>
      <c r="AS262" s="112">
        <v>74</v>
      </c>
      <c r="AT262" s="112">
        <v>600109</v>
      </c>
      <c r="AU262" s="112">
        <v>0.76400000000000001</v>
      </c>
      <c r="AV262" s="112">
        <v>73</v>
      </c>
      <c r="AW262" s="112">
        <v>438080</v>
      </c>
      <c r="AY262" s="111" t="s">
        <v>174</v>
      </c>
      <c r="AZ262" s="112">
        <v>29</v>
      </c>
      <c r="BA262" s="111" t="s">
        <v>42</v>
      </c>
      <c r="BB262" s="112">
        <v>15</v>
      </c>
      <c r="BC262" s="112">
        <v>3788000</v>
      </c>
      <c r="BD262" s="112">
        <v>6729001</v>
      </c>
      <c r="BE262" s="112">
        <v>5562319</v>
      </c>
    </row>
    <row r="263" spans="38:57">
      <c r="AL263" s="111" t="s">
        <v>170</v>
      </c>
      <c r="AM263" s="112">
        <v>32</v>
      </c>
      <c r="AN263" s="111" t="s">
        <v>43</v>
      </c>
      <c r="AO263" s="112">
        <v>5</v>
      </c>
      <c r="AP263" s="112">
        <v>9280000</v>
      </c>
      <c r="AQ263" s="112">
        <v>6427000</v>
      </c>
      <c r="AR263" s="112">
        <v>2853000</v>
      </c>
      <c r="AS263" s="112">
        <v>71</v>
      </c>
      <c r="AT263" s="112">
        <v>117596</v>
      </c>
      <c r="AU263" s="112">
        <v>0.126</v>
      </c>
      <c r="AV263" s="112">
        <v>66</v>
      </c>
      <c r="AW263" s="112">
        <v>77613</v>
      </c>
      <c r="AY263" s="111" t="s">
        <v>174</v>
      </c>
      <c r="AZ263" s="112">
        <v>30</v>
      </c>
      <c r="BA263" s="111" t="s">
        <v>42</v>
      </c>
      <c r="BB263" s="112">
        <v>23</v>
      </c>
      <c r="BC263" s="112">
        <v>3611000</v>
      </c>
      <c r="BD263" s="112">
        <v>6489001</v>
      </c>
      <c r="BE263" s="112">
        <v>5121497</v>
      </c>
    </row>
    <row r="264" spans="38:57">
      <c r="AL264" s="111" t="s">
        <v>170</v>
      </c>
      <c r="AM264" s="112">
        <v>32</v>
      </c>
      <c r="AN264" s="111" t="s">
        <v>43</v>
      </c>
      <c r="AO264" s="112">
        <v>5</v>
      </c>
      <c r="AP264" s="112">
        <v>9280000</v>
      </c>
      <c r="AQ264" s="112">
        <v>6427000</v>
      </c>
      <c r="AR264" s="112">
        <v>2853000</v>
      </c>
      <c r="AS264" s="112">
        <v>72</v>
      </c>
      <c r="AT264" s="112">
        <v>883671</v>
      </c>
      <c r="AU264" s="112">
        <v>1</v>
      </c>
      <c r="AV264" s="112">
        <v>66</v>
      </c>
      <c r="AW264" s="112">
        <v>583223</v>
      </c>
      <c r="AY264" s="111" t="s">
        <v>174</v>
      </c>
      <c r="AZ264" s="112">
        <v>31</v>
      </c>
      <c r="BA264" s="111" t="s">
        <v>42</v>
      </c>
      <c r="BB264" s="112">
        <v>29</v>
      </c>
      <c r="BC264" s="112">
        <v>3292000</v>
      </c>
      <c r="BD264" s="112">
        <v>6394001</v>
      </c>
      <c r="BE264" s="112">
        <v>4740606</v>
      </c>
    </row>
    <row r="265" spans="38:57">
      <c r="AL265" s="111" t="s">
        <v>170</v>
      </c>
      <c r="AM265" s="112">
        <v>32</v>
      </c>
      <c r="AN265" s="111" t="s">
        <v>43</v>
      </c>
      <c r="AO265" s="112">
        <v>5</v>
      </c>
      <c r="AP265" s="112">
        <v>9280000</v>
      </c>
      <c r="AQ265" s="112">
        <v>6427000</v>
      </c>
      <c r="AR265" s="112">
        <v>2853000</v>
      </c>
      <c r="AS265" s="112">
        <v>73</v>
      </c>
      <c r="AT265" s="112">
        <v>834624</v>
      </c>
      <c r="AU265" s="112">
        <v>1</v>
      </c>
      <c r="AV265" s="112">
        <v>66</v>
      </c>
      <c r="AW265" s="112">
        <v>550852</v>
      </c>
      <c r="AY265" s="111" t="s">
        <v>174</v>
      </c>
      <c r="AZ265" s="112">
        <v>32</v>
      </c>
      <c r="BA265" s="111" t="s">
        <v>43</v>
      </c>
      <c r="BB265" s="112">
        <v>5</v>
      </c>
      <c r="BC265" s="112">
        <v>2861000</v>
      </c>
      <c r="BD265" s="112">
        <v>6419000</v>
      </c>
      <c r="BE265" s="112">
        <v>4411190</v>
      </c>
    </row>
    <row r="266" spans="38:57">
      <c r="AL266" s="111" t="s">
        <v>170</v>
      </c>
      <c r="AM266" s="112">
        <v>32</v>
      </c>
      <c r="AN266" s="111" t="s">
        <v>43</v>
      </c>
      <c r="AO266" s="112">
        <v>5</v>
      </c>
      <c r="AP266" s="112">
        <v>9280000</v>
      </c>
      <c r="AQ266" s="112">
        <v>6427000</v>
      </c>
      <c r="AR266" s="112">
        <v>2853000</v>
      </c>
      <c r="AS266" s="112">
        <v>74</v>
      </c>
      <c r="AT266" s="112">
        <v>785322</v>
      </c>
      <c r="AU266" s="112">
        <v>1</v>
      </c>
      <c r="AV266" s="112">
        <v>67</v>
      </c>
      <c r="AW266" s="112">
        <v>526166</v>
      </c>
      <c r="AY266" s="111" t="s">
        <v>174</v>
      </c>
      <c r="AZ266" s="112">
        <v>33</v>
      </c>
      <c r="BA266" s="111" t="s">
        <v>43</v>
      </c>
      <c r="BB266" s="112">
        <v>12</v>
      </c>
      <c r="BC266" s="112">
        <v>2350000</v>
      </c>
      <c r="BD266" s="112">
        <v>6534001</v>
      </c>
      <c r="BE266" s="112">
        <v>4072591</v>
      </c>
    </row>
    <row r="267" spans="38:57">
      <c r="AL267" s="111" t="s">
        <v>170</v>
      </c>
      <c r="AM267" s="112">
        <v>32</v>
      </c>
      <c r="AN267" s="111" t="s">
        <v>43</v>
      </c>
      <c r="AO267" s="112">
        <v>5</v>
      </c>
      <c r="AP267" s="112">
        <v>9280000</v>
      </c>
      <c r="AQ267" s="112">
        <v>6427000</v>
      </c>
      <c r="AR267" s="112">
        <v>2853000</v>
      </c>
      <c r="AS267" s="112">
        <v>75</v>
      </c>
      <c r="AT267" s="112">
        <v>231787</v>
      </c>
      <c r="AU267" s="112">
        <v>0.315</v>
      </c>
      <c r="AV267" s="112">
        <v>68</v>
      </c>
      <c r="AW267" s="112">
        <v>157615</v>
      </c>
      <c r="AY267" s="111" t="s">
        <v>174</v>
      </c>
      <c r="AZ267" s="112">
        <v>34</v>
      </c>
      <c r="BA267" s="111" t="s">
        <v>43</v>
      </c>
      <c r="BB267" s="112">
        <v>19</v>
      </c>
      <c r="BC267" s="112">
        <v>1788000</v>
      </c>
      <c r="BD267" s="112">
        <v>6713001</v>
      </c>
      <c r="BE267" s="112">
        <v>3697695</v>
      </c>
    </row>
    <row r="268" spans="38:57">
      <c r="AL268" s="111" t="s">
        <v>170</v>
      </c>
      <c r="AM268" s="112">
        <v>33</v>
      </c>
      <c r="AN268" s="111" t="s">
        <v>43</v>
      </c>
      <c r="AO268" s="112">
        <v>12</v>
      </c>
      <c r="AP268" s="112">
        <v>8884000</v>
      </c>
      <c r="AQ268" s="112">
        <v>5980000</v>
      </c>
      <c r="AR268" s="112">
        <v>2904000</v>
      </c>
      <c r="AS268" s="112">
        <v>72</v>
      </c>
      <c r="AT268" s="112">
        <v>605267</v>
      </c>
      <c r="AU268" s="112">
        <v>0.68500000000000005</v>
      </c>
      <c r="AV268" s="112">
        <v>61</v>
      </c>
      <c r="AW268" s="112">
        <v>369213</v>
      </c>
      <c r="AY268" s="111" t="s">
        <v>174</v>
      </c>
      <c r="AZ268" s="112">
        <v>35</v>
      </c>
      <c r="BA268" s="111" t="s">
        <v>43</v>
      </c>
      <c r="BB268" s="112">
        <v>26</v>
      </c>
      <c r="BC268" s="112">
        <v>1207000</v>
      </c>
      <c r="BD268" s="112">
        <v>6926001</v>
      </c>
      <c r="BE268" s="112">
        <v>3250272</v>
      </c>
    </row>
    <row r="269" spans="38:57">
      <c r="AL269" s="111" t="s">
        <v>170</v>
      </c>
      <c r="AM269" s="112">
        <v>33</v>
      </c>
      <c r="AN269" s="111" t="s">
        <v>43</v>
      </c>
      <c r="AO269" s="112">
        <v>12</v>
      </c>
      <c r="AP269" s="112">
        <v>8884000</v>
      </c>
      <c r="AQ269" s="112">
        <v>5980000</v>
      </c>
      <c r="AR269" s="112">
        <v>2904000</v>
      </c>
      <c r="AS269" s="112">
        <v>73</v>
      </c>
      <c r="AT269" s="112">
        <v>834624</v>
      </c>
      <c r="AU269" s="112">
        <v>1</v>
      </c>
      <c r="AV269" s="112">
        <v>61</v>
      </c>
      <c r="AW269" s="112">
        <v>509121</v>
      </c>
      <c r="AY269" s="111" t="s">
        <v>174</v>
      </c>
      <c r="AZ269" s="112">
        <v>36</v>
      </c>
      <c r="BA269" s="111" t="s">
        <v>44</v>
      </c>
      <c r="BB269" s="112">
        <v>2</v>
      </c>
      <c r="BC269" s="112">
        <v>637000</v>
      </c>
      <c r="BD269" s="112">
        <v>7148001</v>
      </c>
      <c r="BE269" s="112">
        <v>2730045</v>
      </c>
    </row>
    <row r="270" spans="38:57">
      <c r="AL270" s="111" t="s">
        <v>170</v>
      </c>
      <c r="AM270" s="112">
        <v>33</v>
      </c>
      <c r="AN270" s="111" t="s">
        <v>43</v>
      </c>
      <c r="AO270" s="112">
        <v>12</v>
      </c>
      <c r="AP270" s="112">
        <v>8884000</v>
      </c>
      <c r="AQ270" s="112">
        <v>5980000</v>
      </c>
      <c r="AR270" s="112">
        <v>2904000</v>
      </c>
      <c r="AS270" s="112">
        <v>74</v>
      </c>
      <c r="AT270" s="112">
        <v>785322</v>
      </c>
      <c r="AU270" s="112">
        <v>1</v>
      </c>
      <c r="AV270" s="112">
        <v>61</v>
      </c>
      <c r="AW270" s="112">
        <v>479046</v>
      </c>
      <c r="AY270" s="111" t="s">
        <v>174</v>
      </c>
      <c r="AZ270" s="112">
        <v>37</v>
      </c>
      <c r="BA270" s="111" t="s">
        <v>44</v>
      </c>
      <c r="BB270" s="112">
        <v>9</v>
      </c>
      <c r="BC270" s="112">
        <v>109000</v>
      </c>
      <c r="BD270" s="112">
        <v>7349002</v>
      </c>
      <c r="BE270" s="112">
        <v>2130540</v>
      </c>
    </row>
    <row r="271" spans="38:57">
      <c r="AL271" s="111" t="s">
        <v>170</v>
      </c>
      <c r="AM271" s="112">
        <v>33</v>
      </c>
      <c r="AN271" s="111" t="s">
        <v>43</v>
      </c>
      <c r="AO271" s="112">
        <v>12</v>
      </c>
      <c r="AP271" s="112">
        <v>8884000</v>
      </c>
      <c r="AQ271" s="112">
        <v>5980000</v>
      </c>
      <c r="AR271" s="112">
        <v>2904000</v>
      </c>
      <c r="AS271" s="112">
        <v>75</v>
      </c>
      <c r="AT271" s="112">
        <v>678787</v>
      </c>
      <c r="AU271" s="112">
        <v>0.92300000000000004</v>
      </c>
      <c r="AV271" s="112">
        <v>61</v>
      </c>
      <c r="AW271" s="112">
        <v>414060</v>
      </c>
      <c r="AY271" s="111" t="s">
        <v>174</v>
      </c>
      <c r="AZ271" s="112">
        <v>38</v>
      </c>
      <c r="BA271" s="111" t="s">
        <v>44</v>
      </c>
      <c r="BB271" s="112">
        <v>16</v>
      </c>
      <c r="BC271" s="112">
        <v>0</v>
      </c>
      <c r="BD271" s="112">
        <v>7156002</v>
      </c>
      <c r="BE271" s="112">
        <v>1464769</v>
      </c>
    </row>
    <row r="272" spans="38:57">
      <c r="AL272" s="111" t="s">
        <v>170</v>
      </c>
      <c r="AM272" s="112">
        <v>34</v>
      </c>
      <c r="AN272" s="111" t="s">
        <v>43</v>
      </c>
      <c r="AO272" s="112">
        <v>19</v>
      </c>
      <c r="AP272" s="112">
        <v>8501000</v>
      </c>
      <c r="AQ272" s="112">
        <v>5517000</v>
      </c>
      <c r="AR272" s="112">
        <v>2984000</v>
      </c>
      <c r="AS272" s="112">
        <v>72</v>
      </c>
      <c r="AT272" s="112">
        <v>222267</v>
      </c>
      <c r="AU272" s="112">
        <v>0.252</v>
      </c>
      <c r="AV272" s="112">
        <v>55</v>
      </c>
      <c r="AW272" s="112">
        <v>122247</v>
      </c>
      <c r="AY272" s="111" t="s">
        <v>174</v>
      </c>
      <c r="AZ272" s="112">
        <v>39</v>
      </c>
      <c r="BA272" s="111" t="s">
        <v>44</v>
      </c>
      <c r="BB272" s="112">
        <v>23</v>
      </c>
      <c r="BC272" s="112">
        <v>0</v>
      </c>
      <c r="BD272" s="112">
        <v>6881002</v>
      </c>
      <c r="BE272" s="112">
        <v>904777</v>
      </c>
    </row>
    <row r="273" spans="38:57">
      <c r="AL273" s="111" t="s">
        <v>170</v>
      </c>
      <c r="AM273" s="112">
        <v>34</v>
      </c>
      <c r="AN273" s="111" t="s">
        <v>43</v>
      </c>
      <c r="AO273" s="112">
        <v>19</v>
      </c>
      <c r="AP273" s="112">
        <v>8501000</v>
      </c>
      <c r="AQ273" s="112">
        <v>5517000</v>
      </c>
      <c r="AR273" s="112">
        <v>2984000</v>
      </c>
      <c r="AS273" s="112">
        <v>73</v>
      </c>
      <c r="AT273" s="112">
        <v>834624</v>
      </c>
      <c r="AU273" s="112">
        <v>1</v>
      </c>
      <c r="AV273" s="112">
        <v>55</v>
      </c>
      <c r="AW273" s="112">
        <v>459043</v>
      </c>
      <c r="AY273" s="111" t="s">
        <v>175</v>
      </c>
      <c r="AZ273" s="112">
        <v>10</v>
      </c>
      <c r="BA273" s="111" t="s">
        <v>38</v>
      </c>
      <c r="BB273" s="112">
        <v>4</v>
      </c>
      <c r="BC273" s="112">
        <v>12142000</v>
      </c>
      <c r="BD273" s="112">
        <v>4004000</v>
      </c>
      <c r="BE273" s="112">
        <v>2078357</v>
      </c>
    </row>
    <row r="274" spans="38:57">
      <c r="AL274" s="111" t="s">
        <v>170</v>
      </c>
      <c r="AM274" s="112">
        <v>34</v>
      </c>
      <c r="AN274" s="111" t="s">
        <v>43</v>
      </c>
      <c r="AO274" s="112">
        <v>19</v>
      </c>
      <c r="AP274" s="112">
        <v>8501000</v>
      </c>
      <c r="AQ274" s="112">
        <v>5517000</v>
      </c>
      <c r="AR274" s="112">
        <v>2984000</v>
      </c>
      <c r="AS274" s="112">
        <v>74</v>
      </c>
      <c r="AT274" s="112">
        <v>785322</v>
      </c>
      <c r="AU274" s="112">
        <v>1</v>
      </c>
      <c r="AV274" s="112">
        <v>55</v>
      </c>
      <c r="AW274" s="112">
        <v>431927</v>
      </c>
      <c r="AY274" s="111" t="s">
        <v>175</v>
      </c>
      <c r="AZ274" s="112">
        <v>11</v>
      </c>
      <c r="BA274" s="111" t="s">
        <v>38</v>
      </c>
      <c r="BB274" s="112">
        <v>11</v>
      </c>
      <c r="BC274" s="112">
        <v>12175000</v>
      </c>
      <c r="BD274" s="112">
        <v>3940000</v>
      </c>
      <c r="BE274" s="112">
        <v>2235731</v>
      </c>
    </row>
    <row r="275" spans="38:57">
      <c r="AL275" s="111" t="s">
        <v>170</v>
      </c>
      <c r="AM275" s="112">
        <v>34</v>
      </c>
      <c r="AN275" s="111" t="s">
        <v>43</v>
      </c>
      <c r="AO275" s="112">
        <v>19</v>
      </c>
      <c r="AP275" s="112">
        <v>8501000</v>
      </c>
      <c r="AQ275" s="112">
        <v>5517000</v>
      </c>
      <c r="AR275" s="112">
        <v>2984000</v>
      </c>
      <c r="AS275" s="112">
        <v>75</v>
      </c>
      <c r="AT275" s="112">
        <v>735781</v>
      </c>
      <c r="AU275" s="112">
        <v>1</v>
      </c>
      <c r="AV275" s="112">
        <v>55</v>
      </c>
      <c r="AW275" s="112">
        <v>404680</v>
      </c>
      <c r="AY275" s="111" t="s">
        <v>175</v>
      </c>
      <c r="AZ275" s="112">
        <v>12</v>
      </c>
      <c r="BA275" s="111" t="s">
        <v>38</v>
      </c>
      <c r="BB275" s="112">
        <v>18</v>
      </c>
      <c r="BC275" s="112">
        <v>12202000</v>
      </c>
      <c r="BD275" s="112">
        <v>3839000</v>
      </c>
      <c r="BE275" s="112">
        <v>2341790</v>
      </c>
    </row>
    <row r="276" spans="38:57">
      <c r="AL276" s="111" t="s">
        <v>170</v>
      </c>
      <c r="AM276" s="112">
        <v>34</v>
      </c>
      <c r="AN276" s="111" t="s">
        <v>43</v>
      </c>
      <c r="AO276" s="112">
        <v>19</v>
      </c>
      <c r="AP276" s="112">
        <v>8501000</v>
      </c>
      <c r="AQ276" s="112">
        <v>5517000</v>
      </c>
      <c r="AR276" s="112">
        <v>2984000</v>
      </c>
      <c r="AS276" s="112">
        <v>76</v>
      </c>
      <c r="AT276" s="112">
        <v>406006</v>
      </c>
      <c r="AU276" s="112">
        <v>0.59199999999999997</v>
      </c>
      <c r="AV276" s="112">
        <v>54</v>
      </c>
      <c r="AW276" s="112">
        <v>219243</v>
      </c>
      <c r="AY276" s="111" t="s">
        <v>175</v>
      </c>
      <c r="AZ276" s="112">
        <v>13</v>
      </c>
      <c r="BA276" s="111" t="s">
        <v>38</v>
      </c>
      <c r="BB276" s="112">
        <v>25</v>
      </c>
      <c r="BC276" s="112">
        <v>12212000</v>
      </c>
      <c r="BD276" s="112">
        <v>3713000</v>
      </c>
      <c r="BE276" s="112">
        <v>2413451</v>
      </c>
    </row>
    <row r="277" spans="38:57">
      <c r="AL277" s="111" t="s">
        <v>170</v>
      </c>
      <c r="AM277" s="112">
        <v>35</v>
      </c>
      <c r="AN277" s="111" t="s">
        <v>43</v>
      </c>
      <c r="AO277" s="112">
        <v>26</v>
      </c>
      <c r="AP277" s="112">
        <v>8133000</v>
      </c>
      <c r="AQ277" s="112">
        <v>5055000</v>
      </c>
      <c r="AR277" s="112">
        <v>3078000</v>
      </c>
      <c r="AS277" s="112">
        <v>73</v>
      </c>
      <c r="AT277" s="112">
        <v>688891</v>
      </c>
      <c r="AU277" s="112">
        <v>0.82499999999999996</v>
      </c>
      <c r="AV277" s="112">
        <v>49</v>
      </c>
      <c r="AW277" s="112">
        <v>337557</v>
      </c>
      <c r="AY277" s="111" t="s">
        <v>175</v>
      </c>
      <c r="AZ277" s="112">
        <v>14</v>
      </c>
      <c r="BA277" s="111" t="s">
        <v>39</v>
      </c>
      <c r="BB277" s="112">
        <v>1</v>
      </c>
      <c r="BC277" s="112">
        <v>12197000</v>
      </c>
      <c r="BD277" s="112">
        <v>3574000</v>
      </c>
      <c r="BE277" s="112">
        <v>1508802</v>
      </c>
    </row>
    <row r="278" spans="38:57">
      <c r="AL278" s="111" t="s">
        <v>170</v>
      </c>
      <c r="AM278" s="112">
        <v>35</v>
      </c>
      <c r="AN278" s="111" t="s">
        <v>43</v>
      </c>
      <c r="AO278" s="112">
        <v>26</v>
      </c>
      <c r="AP278" s="112">
        <v>8133000</v>
      </c>
      <c r="AQ278" s="112">
        <v>5055000</v>
      </c>
      <c r="AR278" s="112">
        <v>3078000</v>
      </c>
      <c r="AS278" s="112">
        <v>74</v>
      </c>
      <c r="AT278" s="112">
        <v>785322</v>
      </c>
      <c r="AU278" s="112">
        <v>1</v>
      </c>
      <c r="AV278" s="112">
        <v>48</v>
      </c>
      <c r="AW278" s="112">
        <v>376955</v>
      </c>
      <c r="AY278" s="111" t="s">
        <v>175</v>
      </c>
      <c r="AZ278" s="112">
        <v>15</v>
      </c>
      <c r="BA278" s="111" t="s">
        <v>39</v>
      </c>
      <c r="BB278" s="112">
        <v>8</v>
      </c>
      <c r="BC278" s="112">
        <v>12147000</v>
      </c>
      <c r="BD278" s="112">
        <v>3433000</v>
      </c>
      <c r="BE278" s="112">
        <v>1615895</v>
      </c>
    </row>
    <row r="279" spans="38:57">
      <c r="AL279" s="111" t="s">
        <v>170</v>
      </c>
      <c r="AM279" s="112">
        <v>35</v>
      </c>
      <c r="AN279" s="111" t="s">
        <v>43</v>
      </c>
      <c r="AO279" s="112">
        <v>26</v>
      </c>
      <c r="AP279" s="112">
        <v>8133000</v>
      </c>
      <c r="AQ279" s="112">
        <v>5055000</v>
      </c>
      <c r="AR279" s="112">
        <v>3078000</v>
      </c>
      <c r="AS279" s="112">
        <v>75</v>
      </c>
      <c r="AT279" s="112">
        <v>735781</v>
      </c>
      <c r="AU279" s="112">
        <v>1</v>
      </c>
      <c r="AV279" s="112">
        <v>48</v>
      </c>
      <c r="AW279" s="112">
        <v>353175</v>
      </c>
      <c r="AY279" s="111" t="s">
        <v>175</v>
      </c>
      <c r="AZ279" s="112">
        <v>16</v>
      </c>
      <c r="BA279" s="111" t="s">
        <v>39</v>
      </c>
      <c r="BB279" s="112">
        <v>15</v>
      </c>
      <c r="BC279" s="112">
        <v>12052000</v>
      </c>
      <c r="BD279" s="112">
        <v>3304000</v>
      </c>
      <c r="BE279" s="112">
        <v>1706781</v>
      </c>
    </row>
    <row r="280" spans="38:57">
      <c r="AL280" s="111" t="s">
        <v>170</v>
      </c>
      <c r="AM280" s="112">
        <v>35</v>
      </c>
      <c r="AN280" s="111" t="s">
        <v>43</v>
      </c>
      <c r="AO280" s="112">
        <v>26</v>
      </c>
      <c r="AP280" s="112">
        <v>8133000</v>
      </c>
      <c r="AQ280" s="112">
        <v>5055000</v>
      </c>
      <c r="AR280" s="112">
        <v>3078000</v>
      </c>
      <c r="AS280" s="112">
        <v>76</v>
      </c>
      <c r="AT280" s="112">
        <v>686016</v>
      </c>
      <c r="AU280" s="112">
        <v>1</v>
      </c>
      <c r="AV280" s="112">
        <v>47</v>
      </c>
      <c r="AW280" s="112">
        <v>322428</v>
      </c>
      <c r="AY280" s="111" t="s">
        <v>175</v>
      </c>
      <c r="AZ280" s="112">
        <v>17</v>
      </c>
      <c r="BA280" s="111" t="s">
        <v>39</v>
      </c>
      <c r="BB280" s="112">
        <v>22</v>
      </c>
      <c r="BC280" s="112">
        <v>11903000</v>
      </c>
      <c r="BD280" s="112">
        <v>3197000</v>
      </c>
      <c r="BE280" s="112">
        <v>1809501</v>
      </c>
    </row>
    <row r="281" spans="38:57">
      <c r="AL281" s="111" t="s">
        <v>170</v>
      </c>
      <c r="AM281" s="112">
        <v>35</v>
      </c>
      <c r="AN281" s="111" t="s">
        <v>43</v>
      </c>
      <c r="AO281" s="112">
        <v>26</v>
      </c>
      <c r="AP281" s="112">
        <v>8133000</v>
      </c>
      <c r="AQ281" s="112">
        <v>5055000</v>
      </c>
      <c r="AR281" s="112">
        <v>3078000</v>
      </c>
      <c r="AS281" s="112">
        <v>77</v>
      </c>
      <c r="AT281" s="112">
        <v>181990</v>
      </c>
      <c r="AU281" s="112">
        <v>0.28599999999999998</v>
      </c>
      <c r="AV281" s="112">
        <v>47</v>
      </c>
      <c r="AW281" s="112">
        <v>85535</v>
      </c>
      <c r="AY281" s="111" t="s">
        <v>175</v>
      </c>
      <c r="AZ281" s="112">
        <v>18</v>
      </c>
      <c r="BA281" s="111" t="s">
        <v>39</v>
      </c>
      <c r="BB281" s="112">
        <v>29</v>
      </c>
      <c r="BC281" s="112">
        <v>11692000</v>
      </c>
      <c r="BD281" s="112">
        <v>3124000</v>
      </c>
      <c r="BE281" s="112">
        <v>1905641</v>
      </c>
    </row>
    <row r="282" spans="38:57">
      <c r="AL282" s="111" t="s">
        <v>170</v>
      </c>
      <c r="AM282" s="112">
        <v>36</v>
      </c>
      <c r="AN282" s="111" t="s">
        <v>44</v>
      </c>
      <c r="AO282" s="112">
        <v>2</v>
      </c>
      <c r="AP282" s="112">
        <v>7785000</v>
      </c>
      <c r="AQ282" s="112">
        <v>4608000</v>
      </c>
      <c r="AR282" s="112">
        <v>3177000</v>
      </c>
      <c r="AS282" s="112">
        <v>73</v>
      </c>
      <c r="AT282" s="112">
        <v>340891</v>
      </c>
      <c r="AU282" s="112">
        <v>0.40799999999999997</v>
      </c>
      <c r="AV282" s="112">
        <v>43</v>
      </c>
      <c r="AW282" s="112">
        <v>146583</v>
      </c>
      <c r="AY282" s="111" t="s">
        <v>175</v>
      </c>
      <c r="AZ282" s="112">
        <v>19</v>
      </c>
      <c r="BA282" s="111" t="s">
        <v>40</v>
      </c>
      <c r="BB282" s="112">
        <v>6</v>
      </c>
      <c r="BC282" s="112">
        <v>11407000</v>
      </c>
      <c r="BD282" s="112">
        <v>3098000</v>
      </c>
      <c r="BE282" s="112">
        <v>2013701</v>
      </c>
    </row>
    <row r="283" spans="38:57">
      <c r="AL283" s="111" t="s">
        <v>170</v>
      </c>
      <c r="AM283" s="112">
        <v>36</v>
      </c>
      <c r="AN283" s="111" t="s">
        <v>44</v>
      </c>
      <c r="AO283" s="112">
        <v>2</v>
      </c>
      <c r="AP283" s="112">
        <v>7785000</v>
      </c>
      <c r="AQ283" s="112">
        <v>4608000</v>
      </c>
      <c r="AR283" s="112">
        <v>3177000</v>
      </c>
      <c r="AS283" s="112">
        <v>74</v>
      </c>
      <c r="AT283" s="112">
        <v>785322</v>
      </c>
      <c r="AU283" s="112">
        <v>1</v>
      </c>
      <c r="AV283" s="112">
        <v>42</v>
      </c>
      <c r="AW283" s="112">
        <v>329835</v>
      </c>
      <c r="AY283" s="111" t="s">
        <v>175</v>
      </c>
      <c r="AZ283" s="112">
        <v>20</v>
      </c>
      <c r="BA283" s="111" t="s">
        <v>40</v>
      </c>
      <c r="BB283" s="112">
        <v>13</v>
      </c>
      <c r="BC283" s="112">
        <v>11041000</v>
      </c>
      <c r="BD283" s="112">
        <v>3129999</v>
      </c>
      <c r="BE283" s="112">
        <v>2160047</v>
      </c>
    </row>
    <row r="284" spans="38:57">
      <c r="AL284" s="111" t="s">
        <v>170</v>
      </c>
      <c r="AM284" s="112">
        <v>36</v>
      </c>
      <c r="AN284" s="111" t="s">
        <v>44</v>
      </c>
      <c r="AO284" s="112">
        <v>2</v>
      </c>
      <c r="AP284" s="112">
        <v>7785000</v>
      </c>
      <c r="AQ284" s="112">
        <v>4608000</v>
      </c>
      <c r="AR284" s="112">
        <v>3177000</v>
      </c>
      <c r="AS284" s="112">
        <v>75</v>
      </c>
      <c r="AT284" s="112">
        <v>735781</v>
      </c>
      <c r="AU284" s="112">
        <v>1</v>
      </c>
      <c r="AV284" s="112">
        <v>41</v>
      </c>
      <c r="AW284" s="112">
        <v>301670</v>
      </c>
      <c r="AY284" s="111" t="s">
        <v>175</v>
      </c>
      <c r="AZ284" s="112">
        <v>21</v>
      </c>
      <c r="BA284" s="111" t="s">
        <v>40</v>
      </c>
      <c r="BB284" s="112">
        <v>20</v>
      </c>
      <c r="BC284" s="112">
        <v>10583000</v>
      </c>
      <c r="BD284" s="112">
        <v>3232999</v>
      </c>
      <c r="BE284" s="112">
        <v>2358676</v>
      </c>
    </row>
    <row r="285" spans="38:57">
      <c r="AL285" s="111" t="s">
        <v>170</v>
      </c>
      <c r="AM285" s="112">
        <v>36</v>
      </c>
      <c r="AN285" s="111" t="s">
        <v>44</v>
      </c>
      <c r="AO285" s="112">
        <v>2</v>
      </c>
      <c r="AP285" s="112">
        <v>7785000</v>
      </c>
      <c r="AQ285" s="112">
        <v>4608000</v>
      </c>
      <c r="AR285" s="112">
        <v>3177000</v>
      </c>
      <c r="AS285" s="112">
        <v>76</v>
      </c>
      <c r="AT285" s="112">
        <v>686016</v>
      </c>
      <c r="AU285" s="112">
        <v>1</v>
      </c>
      <c r="AV285" s="112">
        <v>40</v>
      </c>
      <c r="AW285" s="112">
        <v>274406</v>
      </c>
      <c r="AY285" s="111" t="s">
        <v>175</v>
      </c>
      <c r="AZ285" s="112">
        <v>22</v>
      </c>
      <c r="BA285" s="111" t="s">
        <v>40</v>
      </c>
      <c r="BB285" s="112">
        <v>27</v>
      </c>
      <c r="BC285" s="112">
        <v>10024000</v>
      </c>
      <c r="BD285" s="112">
        <v>3417999</v>
      </c>
      <c r="BE285" s="112">
        <v>2606306</v>
      </c>
    </row>
    <row r="286" spans="38:57">
      <c r="AL286" s="111" t="s">
        <v>170</v>
      </c>
      <c r="AM286" s="112">
        <v>36</v>
      </c>
      <c r="AN286" s="111" t="s">
        <v>44</v>
      </c>
      <c r="AO286" s="112">
        <v>2</v>
      </c>
      <c r="AP286" s="112">
        <v>7785000</v>
      </c>
      <c r="AQ286" s="112">
        <v>4608000</v>
      </c>
      <c r="AR286" s="112">
        <v>3177000</v>
      </c>
      <c r="AS286" s="112">
        <v>77</v>
      </c>
      <c r="AT286" s="112">
        <v>628990</v>
      </c>
      <c r="AU286" s="112">
        <v>0.98899999999999999</v>
      </c>
      <c r="AV286" s="112">
        <v>39</v>
      </c>
      <c r="AW286" s="112">
        <v>245306</v>
      </c>
      <c r="AY286" s="111" t="s">
        <v>175</v>
      </c>
      <c r="AZ286" s="112">
        <v>23</v>
      </c>
      <c r="BA286" s="111" t="s">
        <v>41</v>
      </c>
      <c r="BB286" s="112">
        <v>3</v>
      </c>
      <c r="BC286" s="112">
        <v>9355000</v>
      </c>
      <c r="BD286" s="112">
        <v>3696999</v>
      </c>
      <c r="BE286" s="112">
        <v>2943163</v>
      </c>
    </row>
    <row r="287" spans="38:57">
      <c r="AL287" s="111" t="s">
        <v>170</v>
      </c>
      <c r="AM287" s="112">
        <v>37</v>
      </c>
      <c r="AN287" s="111" t="s">
        <v>44</v>
      </c>
      <c r="AO287" s="112">
        <v>9</v>
      </c>
      <c r="AP287" s="112">
        <v>7458000</v>
      </c>
      <c r="AQ287" s="112">
        <v>4192000</v>
      </c>
      <c r="AR287" s="112">
        <v>3266000</v>
      </c>
      <c r="AS287" s="112">
        <v>73</v>
      </c>
      <c r="AT287" s="112">
        <v>13891</v>
      </c>
      <c r="AU287" s="112">
        <v>1.7000000000000001E-2</v>
      </c>
      <c r="AV287" s="112">
        <v>37</v>
      </c>
      <c r="AW287" s="112">
        <v>5140</v>
      </c>
      <c r="AY287" s="111" t="s">
        <v>175</v>
      </c>
      <c r="AZ287" s="112">
        <v>24</v>
      </c>
      <c r="BA287" s="111" t="s">
        <v>41</v>
      </c>
      <c r="BB287" s="112">
        <v>10</v>
      </c>
      <c r="BC287" s="112">
        <v>8566000</v>
      </c>
      <c r="BD287" s="112">
        <v>4082000</v>
      </c>
      <c r="BE287" s="112">
        <v>3362628</v>
      </c>
    </row>
    <row r="288" spans="38:57">
      <c r="AL288" s="111" t="s">
        <v>170</v>
      </c>
      <c r="AM288" s="112">
        <v>37</v>
      </c>
      <c r="AN288" s="111" t="s">
        <v>44</v>
      </c>
      <c r="AO288" s="112">
        <v>9</v>
      </c>
      <c r="AP288" s="112">
        <v>7458000</v>
      </c>
      <c r="AQ288" s="112">
        <v>4192000</v>
      </c>
      <c r="AR288" s="112">
        <v>3266000</v>
      </c>
      <c r="AS288" s="112">
        <v>74</v>
      </c>
      <c r="AT288" s="112">
        <v>785322</v>
      </c>
      <c r="AU288" s="112">
        <v>1</v>
      </c>
      <c r="AV288" s="112">
        <v>36</v>
      </c>
      <c r="AW288" s="112">
        <v>282716</v>
      </c>
      <c r="AY288" s="111" t="s">
        <v>175</v>
      </c>
      <c r="AZ288" s="112">
        <v>25</v>
      </c>
      <c r="BA288" s="111" t="s">
        <v>41</v>
      </c>
      <c r="BB288" s="112">
        <v>17</v>
      </c>
      <c r="BC288" s="112">
        <v>7648000</v>
      </c>
      <c r="BD288" s="112">
        <v>4585000</v>
      </c>
      <c r="BE288" s="112">
        <v>3869393</v>
      </c>
    </row>
    <row r="289" spans="38:57">
      <c r="AL289" s="111" t="s">
        <v>170</v>
      </c>
      <c r="AM289" s="112">
        <v>37</v>
      </c>
      <c r="AN289" s="111" t="s">
        <v>44</v>
      </c>
      <c r="AO289" s="112">
        <v>9</v>
      </c>
      <c r="AP289" s="112">
        <v>7458000</v>
      </c>
      <c r="AQ289" s="112">
        <v>4192000</v>
      </c>
      <c r="AR289" s="112">
        <v>3266000</v>
      </c>
      <c r="AS289" s="112">
        <v>75</v>
      </c>
      <c r="AT289" s="112">
        <v>735781</v>
      </c>
      <c r="AU289" s="112">
        <v>1</v>
      </c>
      <c r="AV289" s="112">
        <v>35</v>
      </c>
      <c r="AW289" s="112">
        <v>257523</v>
      </c>
      <c r="AY289" s="111" t="s">
        <v>175</v>
      </c>
      <c r="AZ289" s="112">
        <v>26</v>
      </c>
      <c r="BA289" s="111" t="s">
        <v>41</v>
      </c>
      <c r="BB289" s="112">
        <v>24</v>
      </c>
      <c r="BC289" s="112">
        <v>6591000</v>
      </c>
      <c r="BD289" s="112">
        <v>5219001</v>
      </c>
      <c r="BE289" s="112">
        <v>4463183</v>
      </c>
    </row>
    <row r="290" spans="38:57">
      <c r="AL290" s="111" t="s">
        <v>170</v>
      </c>
      <c r="AM290" s="112">
        <v>37</v>
      </c>
      <c r="AN290" s="111" t="s">
        <v>44</v>
      </c>
      <c r="AO290" s="112">
        <v>9</v>
      </c>
      <c r="AP290" s="112">
        <v>7458000</v>
      </c>
      <c r="AQ290" s="112">
        <v>4192000</v>
      </c>
      <c r="AR290" s="112">
        <v>3266000</v>
      </c>
      <c r="AS290" s="112">
        <v>76</v>
      </c>
      <c r="AT290" s="112">
        <v>686016</v>
      </c>
      <c r="AU290" s="112">
        <v>1</v>
      </c>
      <c r="AV290" s="112">
        <v>33</v>
      </c>
      <c r="AW290" s="112">
        <v>226385</v>
      </c>
      <c r="AY290" s="111" t="s">
        <v>175</v>
      </c>
      <c r="AZ290" s="112">
        <v>27</v>
      </c>
      <c r="BA290" s="111" t="s">
        <v>42</v>
      </c>
      <c r="BB290" s="112">
        <v>1</v>
      </c>
      <c r="BC290" s="112">
        <v>5387000</v>
      </c>
      <c r="BD290" s="112">
        <v>5993001</v>
      </c>
      <c r="BE290" s="112">
        <v>5139612</v>
      </c>
    </row>
    <row r="291" spans="38:57">
      <c r="AL291" s="111" t="s">
        <v>170</v>
      </c>
      <c r="AM291" s="112">
        <v>37</v>
      </c>
      <c r="AN291" s="111" t="s">
        <v>44</v>
      </c>
      <c r="AO291" s="112">
        <v>9</v>
      </c>
      <c r="AP291" s="112">
        <v>7458000</v>
      </c>
      <c r="AQ291" s="112">
        <v>4192000</v>
      </c>
      <c r="AR291" s="112">
        <v>3266000</v>
      </c>
      <c r="AS291" s="112">
        <v>77</v>
      </c>
      <c r="AT291" s="112">
        <v>636042</v>
      </c>
      <c r="AU291" s="112">
        <v>1</v>
      </c>
      <c r="AV291" s="112">
        <v>32</v>
      </c>
      <c r="AW291" s="112">
        <v>203533</v>
      </c>
      <c r="AY291" s="111" t="s">
        <v>175</v>
      </c>
      <c r="AZ291" s="112">
        <v>28</v>
      </c>
      <c r="BA291" s="111" t="s">
        <v>42</v>
      </c>
      <c r="BB291" s="112">
        <v>8</v>
      </c>
      <c r="BC291" s="112">
        <v>4024000</v>
      </c>
      <c r="BD291" s="112">
        <v>6923001</v>
      </c>
      <c r="BE291" s="112">
        <v>5897519</v>
      </c>
    </row>
    <row r="292" spans="38:57">
      <c r="AL292" s="111" t="s">
        <v>170</v>
      </c>
      <c r="AM292" s="112">
        <v>37</v>
      </c>
      <c r="AN292" s="111" t="s">
        <v>44</v>
      </c>
      <c r="AO292" s="112">
        <v>9</v>
      </c>
      <c r="AP292" s="112">
        <v>7458000</v>
      </c>
      <c r="AQ292" s="112">
        <v>4192000</v>
      </c>
      <c r="AR292" s="112">
        <v>3266000</v>
      </c>
      <c r="AS292" s="112">
        <v>78</v>
      </c>
      <c r="AT292" s="112">
        <v>408948</v>
      </c>
      <c r="AU292" s="112">
        <v>0.69799999999999995</v>
      </c>
      <c r="AV292" s="112">
        <v>31</v>
      </c>
      <c r="AW292" s="112">
        <v>126774</v>
      </c>
      <c r="AY292" s="111" t="s">
        <v>175</v>
      </c>
      <c r="AZ292" s="112">
        <v>29</v>
      </c>
      <c r="BA292" s="111" t="s">
        <v>42</v>
      </c>
      <c r="BB292" s="112">
        <v>15</v>
      </c>
      <c r="BC292" s="112">
        <v>3040000</v>
      </c>
      <c r="BD292" s="112">
        <v>7477002</v>
      </c>
      <c r="BE292" s="112">
        <v>6232435</v>
      </c>
    </row>
    <row r="293" spans="38:57">
      <c r="AL293" s="111" t="s">
        <v>170</v>
      </c>
      <c r="AM293" s="112">
        <v>38</v>
      </c>
      <c r="AN293" s="111" t="s">
        <v>44</v>
      </c>
      <c r="AO293" s="112">
        <v>16</v>
      </c>
      <c r="AP293" s="112">
        <v>7156000</v>
      </c>
      <c r="AQ293" s="112">
        <v>3821000</v>
      </c>
      <c r="AR293" s="112">
        <v>3335000</v>
      </c>
      <c r="AS293" s="112">
        <v>74</v>
      </c>
      <c r="AT293" s="112">
        <v>497213</v>
      </c>
      <c r="AU293" s="112">
        <v>0.63300000000000001</v>
      </c>
      <c r="AV293" s="112">
        <v>29</v>
      </c>
      <c r="AW293" s="112">
        <v>144192</v>
      </c>
      <c r="AY293" s="111" t="s">
        <v>175</v>
      </c>
      <c r="AZ293" s="112">
        <v>30</v>
      </c>
      <c r="BA293" s="111" t="s">
        <v>42</v>
      </c>
      <c r="BB293" s="112">
        <v>23</v>
      </c>
      <c r="BC293" s="112">
        <v>2890000</v>
      </c>
      <c r="BD293" s="112">
        <v>7210001</v>
      </c>
      <c r="BE293" s="112">
        <v>5734078</v>
      </c>
    </row>
    <row r="294" spans="38:57">
      <c r="AL294" s="111" t="s">
        <v>170</v>
      </c>
      <c r="AM294" s="112">
        <v>38</v>
      </c>
      <c r="AN294" s="111" t="s">
        <v>44</v>
      </c>
      <c r="AO294" s="112">
        <v>16</v>
      </c>
      <c r="AP294" s="112">
        <v>7156000</v>
      </c>
      <c r="AQ294" s="112">
        <v>3821000</v>
      </c>
      <c r="AR294" s="112">
        <v>3335000</v>
      </c>
      <c r="AS294" s="112">
        <v>75</v>
      </c>
      <c r="AT294" s="112">
        <v>735781</v>
      </c>
      <c r="AU294" s="112">
        <v>1</v>
      </c>
      <c r="AV294" s="112">
        <v>28</v>
      </c>
      <c r="AW294" s="112">
        <v>206019</v>
      </c>
      <c r="AY294" s="111" t="s">
        <v>175</v>
      </c>
      <c r="AZ294" s="112">
        <v>31</v>
      </c>
      <c r="BA294" s="111" t="s">
        <v>42</v>
      </c>
      <c r="BB294" s="112">
        <v>29</v>
      </c>
      <c r="BC294" s="112">
        <v>2581000</v>
      </c>
      <c r="BD294" s="112">
        <v>7105000</v>
      </c>
      <c r="BE294" s="112">
        <v>5313540</v>
      </c>
    </row>
    <row r="295" spans="38:57">
      <c r="AL295" s="111" t="s">
        <v>170</v>
      </c>
      <c r="AM295" s="112">
        <v>38</v>
      </c>
      <c r="AN295" s="111" t="s">
        <v>44</v>
      </c>
      <c r="AO295" s="112">
        <v>16</v>
      </c>
      <c r="AP295" s="112">
        <v>7156000</v>
      </c>
      <c r="AQ295" s="112">
        <v>3821000</v>
      </c>
      <c r="AR295" s="112">
        <v>3335000</v>
      </c>
      <c r="AS295" s="112">
        <v>76</v>
      </c>
      <c r="AT295" s="112">
        <v>686016</v>
      </c>
      <c r="AU295" s="112">
        <v>1</v>
      </c>
      <c r="AV295" s="112">
        <v>27</v>
      </c>
      <c r="AW295" s="112">
        <v>185224</v>
      </c>
      <c r="AY295" s="111" t="s">
        <v>175</v>
      </c>
      <c r="AZ295" s="112">
        <v>32</v>
      </c>
      <c r="BA295" s="111" t="s">
        <v>43</v>
      </c>
      <c r="BB295" s="112">
        <v>5</v>
      </c>
      <c r="BC295" s="112">
        <v>2148000</v>
      </c>
      <c r="BD295" s="112">
        <v>7132001</v>
      </c>
      <c r="BE295" s="112">
        <v>4941909</v>
      </c>
    </row>
    <row r="296" spans="38:57">
      <c r="AL296" s="111" t="s">
        <v>170</v>
      </c>
      <c r="AM296" s="112">
        <v>38</v>
      </c>
      <c r="AN296" s="111" t="s">
        <v>44</v>
      </c>
      <c r="AO296" s="112">
        <v>16</v>
      </c>
      <c r="AP296" s="112">
        <v>7156000</v>
      </c>
      <c r="AQ296" s="112">
        <v>3821000</v>
      </c>
      <c r="AR296" s="112">
        <v>3335000</v>
      </c>
      <c r="AS296" s="112">
        <v>77</v>
      </c>
      <c r="AT296" s="112">
        <v>636042</v>
      </c>
      <c r="AU296" s="112">
        <v>1</v>
      </c>
      <c r="AV296" s="112">
        <v>25</v>
      </c>
      <c r="AW296" s="112">
        <v>159010</v>
      </c>
      <c r="AY296" s="111" t="s">
        <v>175</v>
      </c>
      <c r="AZ296" s="112">
        <v>33</v>
      </c>
      <c r="BA296" s="111" t="s">
        <v>43</v>
      </c>
      <c r="BB296" s="112">
        <v>12</v>
      </c>
      <c r="BC296" s="112">
        <v>1624000</v>
      </c>
      <c r="BD296" s="112">
        <v>7260001</v>
      </c>
      <c r="BE296" s="112">
        <v>4559011</v>
      </c>
    </row>
    <row r="297" spans="38:57">
      <c r="AL297" s="111" t="s">
        <v>170</v>
      </c>
      <c r="AM297" s="112">
        <v>38</v>
      </c>
      <c r="AN297" s="111" t="s">
        <v>44</v>
      </c>
      <c r="AO297" s="112">
        <v>16</v>
      </c>
      <c r="AP297" s="112">
        <v>7156000</v>
      </c>
      <c r="AQ297" s="112">
        <v>3821000</v>
      </c>
      <c r="AR297" s="112">
        <v>3335000</v>
      </c>
      <c r="AS297" s="112">
        <v>78</v>
      </c>
      <c r="AT297" s="112">
        <v>585874</v>
      </c>
      <c r="AU297" s="112">
        <v>1</v>
      </c>
      <c r="AV297" s="112">
        <v>24</v>
      </c>
      <c r="AW297" s="112">
        <v>140610</v>
      </c>
      <c r="AY297" s="111" t="s">
        <v>175</v>
      </c>
      <c r="AZ297" s="112">
        <v>34</v>
      </c>
      <c r="BA297" s="111" t="s">
        <v>43</v>
      </c>
      <c r="BB297" s="112">
        <v>19</v>
      </c>
      <c r="BC297" s="112">
        <v>1043000</v>
      </c>
      <c r="BD297" s="112">
        <v>7458001</v>
      </c>
      <c r="BE297" s="112">
        <v>4125751</v>
      </c>
    </row>
    <row r="298" spans="38:57">
      <c r="AL298" s="111" t="s">
        <v>170</v>
      </c>
      <c r="AM298" s="112">
        <v>38</v>
      </c>
      <c r="AN298" s="111" t="s">
        <v>44</v>
      </c>
      <c r="AO298" s="112">
        <v>16</v>
      </c>
      <c r="AP298" s="112">
        <v>7156000</v>
      </c>
      <c r="AQ298" s="112">
        <v>3821000</v>
      </c>
      <c r="AR298" s="112">
        <v>3335000</v>
      </c>
      <c r="AS298" s="112">
        <v>79</v>
      </c>
      <c r="AT298" s="112">
        <v>194074</v>
      </c>
      <c r="AU298" s="112">
        <v>0.36199999999999999</v>
      </c>
      <c r="AV298" s="112">
        <v>22</v>
      </c>
      <c r="AW298" s="112">
        <v>42696</v>
      </c>
      <c r="AY298" s="111" t="s">
        <v>175</v>
      </c>
      <c r="AZ298" s="112">
        <v>35</v>
      </c>
      <c r="BA298" s="111" t="s">
        <v>43</v>
      </c>
      <c r="BB298" s="112">
        <v>26</v>
      </c>
      <c r="BC298" s="112">
        <v>438000</v>
      </c>
      <c r="BD298" s="112">
        <v>7695002</v>
      </c>
      <c r="BE298" s="112">
        <v>3609243</v>
      </c>
    </row>
    <row r="299" spans="38:57">
      <c r="AL299" s="111" t="s">
        <v>170</v>
      </c>
      <c r="AM299" s="112">
        <v>39</v>
      </c>
      <c r="AN299" s="111" t="s">
        <v>44</v>
      </c>
      <c r="AO299" s="112">
        <v>23</v>
      </c>
      <c r="AP299" s="112">
        <v>6881000</v>
      </c>
      <c r="AQ299" s="112">
        <v>3481000</v>
      </c>
      <c r="AR299" s="112">
        <v>3400000</v>
      </c>
      <c r="AS299" s="112">
        <v>74</v>
      </c>
      <c r="AT299" s="112">
        <v>222213</v>
      </c>
      <c r="AU299" s="112">
        <v>0.28299999999999997</v>
      </c>
      <c r="AV299" s="112">
        <v>23</v>
      </c>
      <c r="AW299" s="112">
        <v>51109</v>
      </c>
      <c r="AY299" s="111" t="s">
        <v>175</v>
      </c>
      <c r="AZ299" s="112">
        <v>36</v>
      </c>
      <c r="BA299" s="111" t="s">
        <v>44</v>
      </c>
      <c r="BB299" s="112">
        <v>2</v>
      </c>
      <c r="BC299" s="112">
        <v>0</v>
      </c>
      <c r="BD299" s="112">
        <v>7785002</v>
      </c>
      <c r="BE299" s="112">
        <v>2942010</v>
      </c>
    </row>
    <row r="300" spans="38:57">
      <c r="AL300" s="111" t="s">
        <v>170</v>
      </c>
      <c r="AM300" s="112">
        <v>39</v>
      </c>
      <c r="AN300" s="111" t="s">
        <v>44</v>
      </c>
      <c r="AO300" s="112">
        <v>23</v>
      </c>
      <c r="AP300" s="112">
        <v>6881000</v>
      </c>
      <c r="AQ300" s="112">
        <v>3481000</v>
      </c>
      <c r="AR300" s="112">
        <v>3400000</v>
      </c>
      <c r="AS300" s="112">
        <v>75</v>
      </c>
      <c r="AT300" s="112">
        <v>735781</v>
      </c>
      <c r="AU300" s="112">
        <v>1</v>
      </c>
      <c r="AV300" s="112">
        <v>22</v>
      </c>
      <c r="AW300" s="112">
        <v>161872</v>
      </c>
      <c r="AY300" s="111" t="s">
        <v>175</v>
      </c>
      <c r="AZ300" s="112">
        <v>37</v>
      </c>
      <c r="BA300" s="111" t="s">
        <v>44</v>
      </c>
      <c r="BB300" s="112">
        <v>9</v>
      </c>
      <c r="BC300" s="112">
        <v>0</v>
      </c>
      <c r="BD300" s="112">
        <v>7458002</v>
      </c>
      <c r="BE300" s="112">
        <v>2150866</v>
      </c>
    </row>
    <row r="301" spans="38:57">
      <c r="AL301" s="111" t="s">
        <v>170</v>
      </c>
      <c r="AM301" s="112">
        <v>39</v>
      </c>
      <c r="AN301" s="111" t="s">
        <v>44</v>
      </c>
      <c r="AO301" s="112">
        <v>23</v>
      </c>
      <c r="AP301" s="112">
        <v>6881000</v>
      </c>
      <c r="AQ301" s="112">
        <v>3481000</v>
      </c>
      <c r="AR301" s="112">
        <v>3400000</v>
      </c>
      <c r="AS301" s="112">
        <v>76</v>
      </c>
      <c r="AT301" s="112">
        <v>686016</v>
      </c>
      <c r="AU301" s="112">
        <v>1</v>
      </c>
      <c r="AV301" s="112">
        <v>20</v>
      </c>
      <c r="AW301" s="112">
        <v>137203</v>
      </c>
      <c r="AY301" s="111" t="s">
        <v>175</v>
      </c>
      <c r="AZ301" s="112">
        <v>38</v>
      </c>
      <c r="BA301" s="111" t="s">
        <v>44</v>
      </c>
      <c r="BB301" s="112">
        <v>16</v>
      </c>
      <c r="BC301" s="112">
        <v>0</v>
      </c>
      <c r="BD301" s="112">
        <v>7156002</v>
      </c>
      <c r="BE301" s="112">
        <v>1464769</v>
      </c>
    </row>
    <row r="302" spans="38:57">
      <c r="AL302" s="111" t="s">
        <v>170</v>
      </c>
      <c r="AM302" s="112">
        <v>39</v>
      </c>
      <c r="AN302" s="111" t="s">
        <v>44</v>
      </c>
      <c r="AO302" s="112">
        <v>23</v>
      </c>
      <c r="AP302" s="112">
        <v>6881000</v>
      </c>
      <c r="AQ302" s="112">
        <v>3481000</v>
      </c>
      <c r="AR302" s="112">
        <v>3400000</v>
      </c>
      <c r="AS302" s="112">
        <v>77</v>
      </c>
      <c r="AT302" s="112">
        <v>636042</v>
      </c>
      <c r="AU302" s="112">
        <v>1</v>
      </c>
      <c r="AV302" s="112">
        <v>18</v>
      </c>
      <c r="AW302" s="112">
        <v>114488</v>
      </c>
      <c r="AY302" s="111" t="s">
        <v>175</v>
      </c>
      <c r="AZ302" s="112">
        <v>39</v>
      </c>
      <c r="BA302" s="111" t="s">
        <v>44</v>
      </c>
      <c r="BB302" s="112">
        <v>23</v>
      </c>
      <c r="BC302" s="112">
        <v>0</v>
      </c>
      <c r="BD302" s="112">
        <v>6881002</v>
      </c>
      <c r="BE302" s="112">
        <v>904777</v>
      </c>
    </row>
    <row r="303" spans="38:57">
      <c r="AL303" s="111" t="s">
        <v>170</v>
      </c>
      <c r="AM303" s="112">
        <v>39</v>
      </c>
      <c r="AN303" s="111" t="s">
        <v>44</v>
      </c>
      <c r="AO303" s="112">
        <v>23</v>
      </c>
      <c r="AP303" s="112">
        <v>6881000</v>
      </c>
      <c r="AQ303" s="112">
        <v>3481000</v>
      </c>
      <c r="AR303" s="112">
        <v>3400000</v>
      </c>
      <c r="AS303" s="112">
        <v>78</v>
      </c>
      <c r="AT303" s="112">
        <v>585874</v>
      </c>
      <c r="AU303" s="112">
        <v>1</v>
      </c>
      <c r="AV303" s="112">
        <v>16</v>
      </c>
      <c r="AW303" s="112">
        <v>93740</v>
      </c>
      <c r="AY303" s="111" t="s">
        <v>176</v>
      </c>
      <c r="AZ303" s="112">
        <v>10</v>
      </c>
      <c r="BA303" s="111" t="s">
        <v>38</v>
      </c>
      <c r="BB303" s="112">
        <v>4</v>
      </c>
      <c r="BC303" s="112">
        <v>11742000</v>
      </c>
      <c r="BD303" s="112">
        <v>4404000</v>
      </c>
      <c r="BE303" s="112">
        <v>2282357</v>
      </c>
    </row>
    <row r="304" spans="38:57">
      <c r="AL304" s="111" t="s">
        <v>170</v>
      </c>
      <c r="AM304" s="112">
        <v>39</v>
      </c>
      <c r="AN304" s="111" t="s">
        <v>44</v>
      </c>
      <c r="AO304" s="112">
        <v>23</v>
      </c>
      <c r="AP304" s="112">
        <v>6881000</v>
      </c>
      <c r="AQ304" s="112">
        <v>3481000</v>
      </c>
      <c r="AR304" s="112">
        <v>3400000</v>
      </c>
      <c r="AS304" s="112">
        <v>79</v>
      </c>
      <c r="AT304" s="112">
        <v>534074</v>
      </c>
      <c r="AU304" s="112">
        <v>0.997</v>
      </c>
      <c r="AV304" s="112">
        <v>15</v>
      </c>
      <c r="AW304" s="112">
        <v>80111</v>
      </c>
      <c r="AY304" s="111" t="s">
        <v>176</v>
      </c>
      <c r="AZ304" s="112">
        <v>11</v>
      </c>
      <c r="BA304" s="111" t="s">
        <v>38</v>
      </c>
      <c r="BB304" s="112">
        <v>11</v>
      </c>
      <c r="BC304" s="112">
        <v>11781000</v>
      </c>
      <c r="BD304" s="112">
        <v>4334000</v>
      </c>
      <c r="BE304" s="112">
        <v>2456372</v>
      </c>
    </row>
    <row r="305" spans="38:57">
      <c r="AL305" s="111" t="s">
        <v>168</v>
      </c>
      <c r="AM305" s="112">
        <v>10</v>
      </c>
      <c r="AN305" s="111" t="s">
        <v>38</v>
      </c>
      <c r="AO305" s="112">
        <v>4</v>
      </c>
      <c r="AP305" s="112">
        <v>16146000</v>
      </c>
      <c r="AQ305" s="112">
        <v>14144000</v>
      </c>
      <c r="AR305" s="112">
        <v>2002000</v>
      </c>
      <c r="AS305" s="112">
        <v>65</v>
      </c>
      <c r="AT305" s="112">
        <v>667680</v>
      </c>
      <c r="AU305" s="112">
        <v>0.54800000000000004</v>
      </c>
      <c r="AV305" s="112">
        <v>53</v>
      </c>
      <c r="AW305" s="112">
        <v>353870</v>
      </c>
      <c r="AY305" s="111" t="s">
        <v>176</v>
      </c>
      <c r="AZ305" s="112">
        <v>12</v>
      </c>
      <c r="BA305" s="111" t="s">
        <v>38</v>
      </c>
      <c r="BB305" s="112">
        <v>18</v>
      </c>
      <c r="BC305" s="112">
        <v>11818000</v>
      </c>
      <c r="BD305" s="112">
        <v>4223000</v>
      </c>
      <c r="BE305" s="112">
        <v>2576031</v>
      </c>
    </row>
    <row r="306" spans="38:57">
      <c r="AL306" s="111" t="s">
        <v>168</v>
      </c>
      <c r="AM306" s="112">
        <v>10</v>
      </c>
      <c r="AN306" s="111" t="s">
        <v>38</v>
      </c>
      <c r="AO306" s="112">
        <v>4</v>
      </c>
      <c r="AP306" s="112">
        <v>16146000</v>
      </c>
      <c r="AQ306" s="112">
        <v>14144000</v>
      </c>
      <c r="AR306" s="112">
        <v>2002000</v>
      </c>
      <c r="AS306" s="112">
        <v>66</v>
      </c>
      <c r="AT306" s="112">
        <v>1171787</v>
      </c>
      <c r="AU306" s="112">
        <v>1</v>
      </c>
      <c r="AV306" s="112">
        <v>52</v>
      </c>
      <c r="AW306" s="112">
        <v>609329</v>
      </c>
      <c r="AY306" s="111" t="s">
        <v>176</v>
      </c>
      <c r="AZ306" s="112">
        <v>13</v>
      </c>
      <c r="BA306" s="111" t="s">
        <v>38</v>
      </c>
      <c r="BB306" s="112">
        <v>25</v>
      </c>
      <c r="BC306" s="112">
        <v>11841000</v>
      </c>
      <c r="BD306" s="112">
        <v>4084000</v>
      </c>
      <c r="BE306" s="112">
        <v>2654601</v>
      </c>
    </row>
    <row r="307" spans="38:57">
      <c r="AL307" s="111" t="s">
        <v>168</v>
      </c>
      <c r="AM307" s="112">
        <v>10</v>
      </c>
      <c r="AN307" s="111" t="s">
        <v>38</v>
      </c>
      <c r="AO307" s="112">
        <v>4</v>
      </c>
      <c r="AP307" s="112">
        <v>16146000</v>
      </c>
      <c r="AQ307" s="112">
        <v>14144000</v>
      </c>
      <c r="AR307" s="112">
        <v>2002000</v>
      </c>
      <c r="AS307" s="112">
        <v>67</v>
      </c>
      <c r="AT307" s="112">
        <v>162533</v>
      </c>
      <c r="AU307" s="112">
        <v>0.14499999999999999</v>
      </c>
      <c r="AV307" s="112">
        <v>52</v>
      </c>
      <c r="AW307" s="112">
        <v>84517</v>
      </c>
      <c r="AY307" s="111" t="s">
        <v>176</v>
      </c>
      <c r="AZ307" s="112">
        <v>14</v>
      </c>
      <c r="BA307" s="111" t="s">
        <v>39</v>
      </c>
      <c r="BB307" s="112">
        <v>1</v>
      </c>
      <c r="BC307" s="112">
        <v>11839000</v>
      </c>
      <c r="BD307" s="112">
        <v>3932000</v>
      </c>
      <c r="BE307" s="112">
        <v>1652923</v>
      </c>
    </row>
    <row r="308" spans="38:57">
      <c r="AL308" s="111" t="s">
        <v>168</v>
      </c>
      <c r="AM308" s="112">
        <v>11</v>
      </c>
      <c r="AN308" s="111" t="s">
        <v>38</v>
      </c>
      <c r="AO308" s="112">
        <v>11</v>
      </c>
      <c r="AP308" s="112">
        <v>16115000</v>
      </c>
      <c r="AQ308" s="112">
        <v>14145000</v>
      </c>
      <c r="AR308" s="112">
        <v>1970000</v>
      </c>
      <c r="AS308" s="112">
        <v>65</v>
      </c>
      <c r="AT308" s="112">
        <v>636680</v>
      </c>
      <c r="AU308" s="112">
        <v>0.52200000000000002</v>
      </c>
      <c r="AV308" s="112">
        <v>57</v>
      </c>
      <c r="AW308" s="112">
        <v>362908</v>
      </c>
      <c r="AY308" s="111" t="s">
        <v>176</v>
      </c>
      <c r="AZ308" s="112">
        <v>15</v>
      </c>
      <c r="BA308" s="111" t="s">
        <v>39</v>
      </c>
      <c r="BB308" s="112">
        <v>8</v>
      </c>
      <c r="BC308" s="112">
        <v>11803000</v>
      </c>
      <c r="BD308" s="112">
        <v>3777000</v>
      </c>
      <c r="BE308" s="112">
        <v>1771116</v>
      </c>
    </row>
    <row r="309" spans="38:57">
      <c r="AL309" s="111" t="s">
        <v>168</v>
      </c>
      <c r="AM309" s="112">
        <v>11</v>
      </c>
      <c r="AN309" s="111" t="s">
        <v>38</v>
      </c>
      <c r="AO309" s="112">
        <v>11</v>
      </c>
      <c r="AP309" s="112">
        <v>16115000</v>
      </c>
      <c r="AQ309" s="112">
        <v>14145000</v>
      </c>
      <c r="AR309" s="112">
        <v>1970000</v>
      </c>
      <c r="AS309" s="112">
        <v>66</v>
      </c>
      <c r="AT309" s="112">
        <v>1171787</v>
      </c>
      <c r="AU309" s="112">
        <v>1</v>
      </c>
      <c r="AV309" s="112">
        <v>57</v>
      </c>
      <c r="AW309" s="112">
        <v>667919</v>
      </c>
      <c r="AY309" s="111" t="s">
        <v>176</v>
      </c>
      <c r="AZ309" s="112">
        <v>16</v>
      </c>
      <c r="BA309" s="111" t="s">
        <v>39</v>
      </c>
      <c r="BB309" s="112">
        <v>15</v>
      </c>
      <c r="BC309" s="112">
        <v>11722000</v>
      </c>
      <c r="BD309" s="112">
        <v>3634000</v>
      </c>
      <c r="BE309" s="112">
        <v>1875081</v>
      </c>
    </row>
    <row r="310" spans="38:57">
      <c r="AL310" s="111" t="s">
        <v>168</v>
      </c>
      <c r="AM310" s="112">
        <v>11</v>
      </c>
      <c r="AN310" s="111" t="s">
        <v>38</v>
      </c>
      <c r="AO310" s="112">
        <v>11</v>
      </c>
      <c r="AP310" s="112">
        <v>16115000</v>
      </c>
      <c r="AQ310" s="112">
        <v>14145000</v>
      </c>
      <c r="AR310" s="112">
        <v>1970000</v>
      </c>
      <c r="AS310" s="112">
        <v>67</v>
      </c>
      <c r="AT310" s="112">
        <v>161533</v>
      </c>
      <c r="AU310" s="112">
        <v>0.14399999999999999</v>
      </c>
      <c r="AV310" s="112">
        <v>57</v>
      </c>
      <c r="AW310" s="112">
        <v>92074</v>
      </c>
      <c r="AY310" s="111" t="s">
        <v>176</v>
      </c>
      <c r="AZ310" s="112">
        <v>17</v>
      </c>
      <c r="BA310" s="111" t="s">
        <v>39</v>
      </c>
      <c r="BB310" s="112">
        <v>22</v>
      </c>
      <c r="BC310" s="112">
        <v>11584000</v>
      </c>
      <c r="BD310" s="112">
        <v>3516000</v>
      </c>
      <c r="BE310" s="112">
        <v>1988141</v>
      </c>
    </row>
    <row r="311" spans="38:57">
      <c r="AL311" s="111" t="s">
        <v>168</v>
      </c>
      <c r="AM311" s="112">
        <v>12</v>
      </c>
      <c r="AN311" s="111" t="s">
        <v>38</v>
      </c>
      <c r="AO311" s="112">
        <v>18</v>
      </c>
      <c r="AP311" s="112">
        <v>16041000</v>
      </c>
      <c r="AQ311" s="112">
        <v>14121000</v>
      </c>
      <c r="AR311" s="112">
        <v>1920000</v>
      </c>
      <c r="AS311" s="112">
        <v>65</v>
      </c>
      <c r="AT311" s="112">
        <v>562680</v>
      </c>
      <c r="AU311" s="112">
        <v>0.46200000000000002</v>
      </c>
      <c r="AV311" s="112">
        <v>61</v>
      </c>
      <c r="AW311" s="112">
        <v>343235</v>
      </c>
      <c r="AY311" s="111" t="s">
        <v>176</v>
      </c>
      <c r="AZ311" s="112">
        <v>18</v>
      </c>
      <c r="BA311" s="111" t="s">
        <v>39</v>
      </c>
      <c r="BB311" s="112">
        <v>29</v>
      </c>
      <c r="BC311" s="112">
        <v>11379000</v>
      </c>
      <c r="BD311" s="112">
        <v>3437000</v>
      </c>
      <c r="BE311" s="112">
        <v>2096571</v>
      </c>
    </row>
    <row r="312" spans="38:57">
      <c r="AL312" s="111" t="s">
        <v>168</v>
      </c>
      <c r="AM312" s="112">
        <v>12</v>
      </c>
      <c r="AN312" s="111" t="s">
        <v>38</v>
      </c>
      <c r="AO312" s="112">
        <v>18</v>
      </c>
      <c r="AP312" s="112">
        <v>16041000</v>
      </c>
      <c r="AQ312" s="112">
        <v>14121000</v>
      </c>
      <c r="AR312" s="112">
        <v>1920000</v>
      </c>
      <c r="AS312" s="112">
        <v>66</v>
      </c>
      <c r="AT312" s="112">
        <v>1171787</v>
      </c>
      <c r="AU312" s="112">
        <v>1</v>
      </c>
      <c r="AV312" s="112">
        <v>61</v>
      </c>
      <c r="AW312" s="112">
        <v>714790</v>
      </c>
      <c r="AY312" s="111" t="s">
        <v>176</v>
      </c>
      <c r="AZ312" s="112">
        <v>19</v>
      </c>
      <c r="BA312" s="111" t="s">
        <v>40</v>
      </c>
      <c r="BB312" s="112">
        <v>6</v>
      </c>
      <c r="BC312" s="112">
        <v>11098000</v>
      </c>
      <c r="BD312" s="112">
        <v>3407000</v>
      </c>
      <c r="BE312" s="112">
        <v>2214551</v>
      </c>
    </row>
    <row r="313" spans="38:57">
      <c r="AL313" s="111" t="s">
        <v>168</v>
      </c>
      <c r="AM313" s="112">
        <v>12</v>
      </c>
      <c r="AN313" s="111" t="s">
        <v>38</v>
      </c>
      <c r="AO313" s="112">
        <v>18</v>
      </c>
      <c r="AP313" s="112">
        <v>16041000</v>
      </c>
      <c r="AQ313" s="112">
        <v>14121000</v>
      </c>
      <c r="AR313" s="112">
        <v>1920000</v>
      </c>
      <c r="AS313" s="112">
        <v>67</v>
      </c>
      <c r="AT313" s="112">
        <v>185533</v>
      </c>
      <c r="AU313" s="112">
        <v>0.16500000000000001</v>
      </c>
      <c r="AV313" s="112">
        <v>61</v>
      </c>
      <c r="AW313" s="112">
        <v>113175</v>
      </c>
      <c r="AY313" s="111" t="s">
        <v>176</v>
      </c>
      <c r="AZ313" s="112">
        <v>20</v>
      </c>
      <c r="BA313" s="111" t="s">
        <v>40</v>
      </c>
      <c r="BB313" s="112">
        <v>13</v>
      </c>
      <c r="BC313" s="112">
        <v>10728000</v>
      </c>
      <c r="BD313" s="112">
        <v>3442999</v>
      </c>
      <c r="BE313" s="112">
        <v>2379147</v>
      </c>
    </row>
    <row r="314" spans="38:57">
      <c r="AL314" s="111" t="s">
        <v>168</v>
      </c>
      <c r="AM314" s="112">
        <v>13</v>
      </c>
      <c r="AN314" s="111" t="s">
        <v>38</v>
      </c>
      <c r="AO314" s="112">
        <v>25</v>
      </c>
      <c r="AP314" s="112">
        <v>15925000</v>
      </c>
      <c r="AQ314" s="112">
        <v>14069000</v>
      </c>
      <c r="AR314" s="112">
        <v>1856000</v>
      </c>
      <c r="AS314" s="112">
        <v>65</v>
      </c>
      <c r="AT314" s="112">
        <v>446680</v>
      </c>
      <c r="AU314" s="112">
        <v>0.36699999999999999</v>
      </c>
      <c r="AV314" s="112">
        <v>65</v>
      </c>
      <c r="AW314" s="112">
        <v>290342</v>
      </c>
      <c r="AY314" s="111" t="s">
        <v>176</v>
      </c>
      <c r="AZ314" s="112">
        <v>21</v>
      </c>
      <c r="BA314" s="111" t="s">
        <v>40</v>
      </c>
      <c r="BB314" s="112">
        <v>20</v>
      </c>
      <c r="BC314" s="112">
        <v>10260000</v>
      </c>
      <c r="BD314" s="112">
        <v>3555999</v>
      </c>
      <c r="BE314" s="112">
        <v>2597696</v>
      </c>
    </row>
    <row r="315" spans="38:57">
      <c r="AL315" s="111" t="s">
        <v>168</v>
      </c>
      <c r="AM315" s="112">
        <v>13</v>
      </c>
      <c r="AN315" s="111" t="s">
        <v>38</v>
      </c>
      <c r="AO315" s="112">
        <v>25</v>
      </c>
      <c r="AP315" s="112">
        <v>15925000</v>
      </c>
      <c r="AQ315" s="112">
        <v>14069000</v>
      </c>
      <c r="AR315" s="112">
        <v>1856000</v>
      </c>
      <c r="AS315" s="112">
        <v>66</v>
      </c>
      <c r="AT315" s="112">
        <v>1171787</v>
      </c>
      <c r="AU315" s="112">
        <v>1</v>
      </c>
      <c r="AV315" s="112">
        <v>65</v>
      </c>
      <c r="AW315" s="112">
        <v>761662</v>
      </c>
      <c r="AY315" s="111" t="s">
        <v>176</v>
      </c>
      <c r="AZ315" s="112">
        <v>22</v>
      </c>
      <c r="BA315" s="111" t="s">
        <v>40</v>
      </c>
      <c r="BB315" s="112">
        <v>27</v>
      </c>
      <c r="BC315" s="112">
        <v>9683000</v>
      </c>
      <c r="BD315" s="112">
        <v>3758999</v>
      </c>
      <c r="BE315" s="112">
        <v>2872286</v>
      </c>
    </row>
    <row r="316" spans="38:57">
      <c r="AL316" s="111" t="s">
        <v>168</v>
      </c>
      <c r="AM316" s="112">
        <v>13</v>
      </c>
      <c r="AN316" s="111" t="s">
        <v>38</v>
      </c>
      <c r="AO316" s="112">
        <v>25</v>
      </c>
      <c r="AP316" s="112">
        <v>15925000</v>
      </c>
      <c r="AQ316" s="112">
        <v>14069000</v>
      </c>
      <c r="AR316" s="112">
        <v>1856000</v>
      </c>
      <c r="AS316" s="112">
        <v>67</v>
      </c>
      <c r="AT316" s="112">
        <v>237533</v>
      </c>
      <c r="AU316" s="112">
        <v>0.21099999999999999</v>
      </c>
      <c r="AV316" s="112">
        <v>65</v>
      </c>
      <c r="AW316" s="112">
        <v>154396</v>
      </c>
      <c r="AY316" s="111" t="s">
        <v>176</v>
      </c>
      <c r="AZ316" s="112">
        <v>23</v>
      </c>
      <c r="BA316" s="111" t="s">
        <v>41</v>
      </c>
      <c r="BB316" s="112">
        <v>3</v>
      </c>
      <c r="BC316" s="112">
        <v>8985000</v>
      </c>
      <c r="BD316" s="112">
        <v>4067000</v>
      </c>
      <c r="BE316" s="112">
        <v>3248338</v>
      </c>
    </row>
    <row r="317" spans="38:57">
      <c r="AL317" s="111" t="s">
        <v>168</v>
      </c>
      <c r="AM317" s="112">
        <v>14</v>
      </c>
      <c r="AN317" s="111" t="s">
        <v>39</v>
      </c>
      <c r="AO317" s="112">
        <v>1</v>
      </c>
      <c r="AP317" s="112">
        <v>15771000</v>
      </c>
      <c r="AQ317" s="112">
        <v>13984000</v>
      </c>
      <c r="AR317" s="112">
        <v>1787000</v>
      </c>
      <c r="AS317" s="112">
        <v>65</v>
      </c>
      <c r="AT317" s="112">
        <v>292680</v>
      </c>
      <c r="AU317" s="112">
        <v>0.24</v>
      </c>
      <c r="AV317" s="112">
        <v>44</v>
      </c>
      <c r="AW317" s="112">
        <v>128779</v>
      </c>
      <c r="AY317" s="111" t="s">
        <v>176</v>
      </c>
      <c r="AZ317" s="112">
        <v>24</v>
      </c>
      <c r="BA317" s="111" t="s">
        <v>41</v>
      </c>
      <c r="BB317" s="112">
        <v>10</v>
      </c>
      <c r="BC317" s="112">
        <v>8158000</v>
      </c>
      <c r="BD317" s="112">
        <v>4490000</v>
      </c>
      <c r="BE317" s="112">
        <v>3710635</v>
      </c>
    </row>
    <row r="318" spans="38:57">
      <c r="AL318" s="111" t="s">
        <v>168</v>
      </c>
      <c r="AM318" s="112">
        <v>14</v>
      </c>
      <c r="AN318" s="111" t="s">
        <v>39</v>
      </c>
      <c r="AO318" s="112">
        <v>1</v>
      </c>
      <c r="AP318" s="112">
        <v>15771000</v>
      </c>
      <c r="AQ318" s="112">
        <v>13984000</v>
      </c>
      <c r="AR318" s="112">
        <v>1787000</v>
      </c>
      <c r="AS318" s="112">
        <v>66</v>
      </c>
      <c r="AT318" s="112">
        <v>1171787</v>
      </c>
      <c r="AU318" s="112">
        <v>1</v>
      </c>
      <c r="AV318" s="112">
        <v>43</v>
      </c>
      <c r="AW318" s="112">
        <v>503868</v>
      </c>
      <c r="AY318" s="111" t="s">
        <v>176</v>
      </c>
      <c r="AZ318" s="112">
        <v>25</v>
      </c>
      <c r="BA318" s="111" t="s">
        <v>41</v>
      </c>
      <c r="BB318" s="112">
        <v>17</v>
      </c>
      <c r="BC318" s="112">
        <v>7190000</v>
      </c>
      <c r="BD318" s="112">
        <v>5043000</v>
      </c>
      <c r="BE318" s="112">
        <v>4274974</v>
      </c>
    </row>
    <row r="319" spans="38:57">
      <c r="AL319" s="111" t="s">
        <v>168</v>
      </c>
      <c r="AM319" s="112">
        <v>14</v>
      </c>
      <c r="AN319" s="111" t="s">
        <v>39</v>
      </c>
      <c r="AO319" s="112">
        <v>1</v>
      </c>
      <c r="AP319" s="112">
        <v>15771000</v>
      </c>
      <c r="AQ319" s="112">
        <v>13984000</v>
      </c>
      <c r="AR319" s="112">
        <v>1787000</v>
      </c>
      <c r="AS319" s="112">
        <v>67</v>
      </c>
      <c r="AT319" s="112">
        <v>322533</v>
      </c>
      <c r="AU319" s="112">
        <v>0.28699999999999998</v>
      </c>
      <c r="AV319" s="112">
        <v>42</v>
      </c>
      <c r="AW319" s="112">
        <v>135464</v>
      </c>
      <c r="AY319" s="111" t="s">
        <v>176</v>
      </c>
      <c r="AZ319" s="112">
        <v>26</v>
      </c>
      <c r="BA319" s="111" t="s">
        <v>41</v>
      </c>
      <c r="BB319" s="112">
        <v>24</v>
      </c>
      <c r="BC319" s="112">
        <v>6069000</v>
      </c>
      <c r="BD319" s="112">
        <v>5741001</v>
      </c>
      <c r="BE319" s="112">
        <v>4932983</v>
      </c>
    </row>
    <row r="320" spans="38:57">
      <c r="AL320" s="111" t="s">
        <v>168</v>
      </c>
      <c r="AM320" s="112">
        <v>15</v>
      </c>
      <c r="AN320" s="111" t="s">
        <v>39</v>
      </c>
      <c r="AO320" s="112">
        <v>8</v>
      </c>
      <c r="AP320" s="112">
        <v>15580000</v>
      </c>
      <c r="AQ320" s="112">
        <v>13863000</v>
      </c>
      <c r="AR320" s="112">
        <v>1717000</v>
      </c>
      <c r="AS320" s="112">
        <v>65</v>
      </c>
      <c r="AT320" s="112">
        <v>101680</v>
      </c>
      <c r="AU320" s="112">
        <v>8.3000000000000004E-2</v>
      </c>
      <c r="AV320" s="112">
        <v>48</v>
      </c>
      <c r="AW320" s="112">
        <v>48806</v>
      </c>
      <c r="AY320" s="111" t="s">
        <v>176</v>
      </c>
      <c r="AZ320" s="112">
        <v>27</v>
      </c>
      <c r="BA320" s="111" t="s">
        <v>42</v>
      </c>
      <c r="BB320" s="112">
        <v>1</v>
      </c>
      <c r="BC320" s="112">
        <v>4787000</v>
      </c>
      <c r="BD320" s="112">
        <v>6593001</v>
      </c>
      <c r="BE320" s="112">
        <v>5688612</v>
      </c>
    </row>
    <row r="321" spans="38:57">
      <c r="AL321" s="111" t="s">
        <v>168</v>
      </c>
      <c r="AM321" s="112">
        <v>15</v>
      </c>
      <c r="AN321" s="111" t="s">
        <v>39</v>
      </c>
      <c r="AO321" s="112">
        <v>8</v>
      </c>
      <c r="AP321" s="112">
        <v>15580000</v>
      </c>
      <c r="AQ321" s="112">
        <v>13863000</v>
      </c>
      <c r="AR321" s="112">
        <v>1717000</v>
      </c>
      <c r="AS321" s="112">
        <v>66</v>
      </c>
      <c r="AT321" s="112">
        <v>1171787</v>
      </c>
      <c r="AU321" s="112">
        <v>1</v>
      </c>
      <c r="AV321" s="112">
        <v>48</v>
      </c>
      <c r="AW321" s="112">
        <v>562458</v>
      </c>
      <c r="AY321" s="111" t="s">
        <v>176</v>
      </c>
      <c r="AZ321" s="112">
        <v>28</v>
      </c>
      <c r="BA321" s="111" t="s">
        <v>42</v>
      </c>
      <c r="BB321" s="112">
        <v>8</v>
      </c>
      <c r="BC321" s="112">
        <v>3332000</v>
      </c>
      <c r="BD321" s="112">
        <v>7615002</v>
      </c>
      <c r="BE321" s="112">
        <v>6535546</v>
      </c>
    </row>
    <row r="322" spans="38:57">
      <c r="AL322" s="111" t="s">
        <v>168</v>
      </c>
      <c r="AM322" s="112">
        <v>15</v>
      </c>
      <c r="AN322" s="111" t="s">
        <v>39</v>
      </c>
      <c r="AO322" s="112">
        <v>8</v>
      </c>
      <c r="AP322" s="112">
        <v>15580000</v>
      </c>
      <c r="AQ322" s="112">
        <v>13863000</v>
      </c>
      <c r="AR322" s="112">
        <v>1717000</v>
      </c>
      <c r="AS322" s="112">
        <v>67</v>
      </c>
      <c r="AT322" s="112">
        <v>443533</v>
      </c>
      <c r="AU322" s="112">
        <v>0.39400000000000002</v>
      </c>
      <c r="AV322" s="112">
        <v>47</v>
      </c>
      <c r="AW322" s="112">
        <v>208461</v>
      </c>
      <c r="AY322" s="111" t="s">
        <v>176</v>
      </c>
      <c r="AZ322" s="112">
        <v>29</v>
      </c>
      <c r="BA322" s="111" t="s">
        <v>42</v>
      </c>
      <c r="BB322" s="112">
        <v>15</v>
      </c>
      <c r="BC322" s="112">
        <v>2292000</v>
      </c>
      <c r="BD322" s="112">
        <v>8225002</v>
      </c>
      <c r="BE322" s="112">
        <v>6912660</v>
      </c>
    </row>
    <row r="323" spans="38:57">
      <c r="AL323" s="111" t="s">
        <v>168</v>
      </c>
      <c r="AM323" s="112">
        <v>16</v>
      </c>
      <c r="AN323" s="111" t="s">
        <v>39</v>
      </c>
      <c r="AO323" s="112">
        <v>15</v>
      </c>
      <c r="AP323" s="112">
        <v>15356000</v>
      </c>
      <c r="AQ323" s="112">
        <v>13704000</v>
      </c>
      <c r="AR323" s="112">
        <v>1652000</v>
      </c>
      <c r="AS323" s="112">
        <v>66</v>
      </c>
      <c r="AT323" s="112">
        <v>1049467</v>
      </c>
      <c r="AU323" s="112">
        <v>0.89600000000000002</v>
      </c>
      <c r="AV323" s="112">
        <v>52</v>
      </c>
      <c r="AW323" s="112">
        <v>545723</v>
      </c>
      <c r="AY323" s="111" t="s">
        <v>176</v>
      </c>
      <c r="AZ323" s="112">
        <v>30</v>
      </c>
      <c r="BA323" s="111" t="s">
        <v>42</v>
      </c>
      <c r="BB323" s="112">
        <v>23</v>
      </c>
      <c r="BC323" s="112">
        <v>2169000</v>
      </c>
      <c r="BD323" s="112">
        <v>7931002</v>
      </c>
      <c r="BE323" s="112">
        <v>6357028</v>
      </c>
    </row>
    <row r="324" spans="38:57">
      <c r="AL324" s="111" t="s">
        <v>168</v>
      </c>
      <c r="AM324" s="112">
        <v>16</v>
      </c>
      <c r="AN324" s="111" t="s">
        <v>39</v>
      </c>
      <c r="AO324" s="112">
        <v>15</v>
      </c>
      <c r="AP324" s="112">
        <v>15356000</v>
      </c>
      <c r="AQ324" s="112">
        <v>13704000</v>
      </c>
      <c r="AR324" s="112">
        <v>1652000</v>
      </c>
      <c r="AS324" s="112">
        <v>67</v>
      </c>
      <c r="AT324" s="112">
        <v>602533</v>
      </c>
      <c r="AU324" s="112">
        <v>0.53600000000000003</v>
      </c>
      <c r="AV324" s="112">
        <v>52</v>
      </c>
      <c r="AW324" s="112">
        <v>313317</v>
      </c>
      <c r="AY324" s="111" t="s">
        <v>176</v>
      </c>
      <c r="AZ324" s="112">
        <v>31</v>
      </c>
      <c r="BA324" s="111" t="s">
        <v>42</v>
      </c>
      <c r="BB324" s="112">
        <v>29</v>
      </c>
      <c r="BC324" s="112">
        <v>1871000</v>
      </c>
      <c r="BD324" s="112">
        <v>7815001</v>
      </c>
      <c r="BE324" s="112">
        <v>5894626</v>
      </c>
    </row>
    <row r="325" spans="38:57">
      <c r="AL325" s="111" t="s">
        <v>168</v>
      </c>
      <c r="AM325" s="112">
        <v>17</v>
      </c>
      <c r="AN325" s="111" t="s">
        <v>39</v>
      </c>
      <c r="AO325" s="112">
        <v>22</v>
      </c>
      <c r="AP325" s="112">
        <v>15100000</v>
      </c>
      <c r="AQ325" s="112">
        <v>13502000</v>
      </c>
      <c r="AR325" s="112">
        <v>1598000</v>
      </c>
      <c r="AS325" s="112">
        <v>66</v>
      </c>
      <c r="AT325" s="112">
        <v>793467</v>
      </c>
      <c r="AU325" s="112">
        <v>0.67700000000000005</v>
      </c>
      <c r="AV325" s="112">
        <v>57</v>
      </c>
      <c r="AW325" s="112">
        <v>452276</v>
      </c>
      <c r="AY325" s="111" t="s">
        <v>176</v>
      </c>
      <c r="AZ325" s="112">
        <v>32</v>
      </c>
      <c r="BA325" s="111" t="s">
        <v>43</v>
      </c>
      <c r="BB325" s="112">
        <v>5</v>
      </c>
      <c r="BC325" s="112">
        <v>1435000</v>
      </c>
      <c r="BD325" s="112">
        <v>7845001</v>
      </c>
      <c r="BE325" s="112">
        <v>5481135</v>
      </c>
    </row>
    <row r="326" spans="38:57">
      <c r="AL326" s="111" t="s">
        <v>168</v>
      </c>
      <c r="AM326" s="112">
        <v>17</v>
      </c>
      <c r="AN326" s="111" t="s">
        <v>39</v>
      </c>
      <c r="AO326" s="112">
        <v>22</v>
      </c>
      <c r="AP326" s="112">
        <v>15100000</v>
      </c>
      <c r="AQ326" s="112">
        <v>13502000</v>
      </c>
      <c r="AR326" s="112">
        <v>1598000</v>
      </c>
      <c r="AS326" s="112">
        <v>67</v>
      </c>
      <c r="AT326" s="112">
        <v>804533</v>
      </c>
      <c r="AU326" s="112">
        <v>0.71499999999999997</v>
      </c>
      <c r="AV326" s="112">
        <v>57</v>
      </c>
      <c r="AW326" s="112">
        <v>458584</v>
      </c>
      <c r="AY326" s="111" t="s">
        <v>176</v>
      </c>
      <c r="AZ326" s="112">
        <v>33</v>
      </c>
      <c r="BA326" s="111" t="s">
        <v>43</v>
      </c>
      <c r="BB326" s="112">
        <v>12</v>
      </c>
      <c r="BC326" s="112">
        <v>898000</v>
      </c>
      <c r="BD326" s="112">
        <v>7986001</v>
      </c>
      <c r="BE326" s="112">
        <v>5050918</v>
      </c>
    </row>
    <row r="327" spans="38:57">
      <c r="AL327" s="111" t="s">
        <v>168</v>
      </c>
      <c r="AM327" s="112">
        <v>18</v>
      </c>
      <c r="AN327" s="111" t="s">
        <v>39</v>
      </c>
      <c r="AO327" s="112">
        <v>29</v>
      </c>
      <c r="AP327" s="112">
        <v>14816000</v>
      </c>
      <c r="AQ327" s="112">
        <v>13254000</v>
      </c>
      <c r="AR327" s="112">
        <v>1562000</v>
      </c>
      <c r="AS327" s="112">
        <v>66</v>
      </c>
      <c r="AT327" s="112">
        <v>509467</v>
      </c>
      <c r="AU327" s="112">
        <v>0.435</v>
      </c>
      <c r="AV327" s="112">
        <v>61</v>
      </c>
      <c r="AW327" s="112">
        <v>310775</v>
      </c>
      <c r="AY327" s="111" t="s">
        <v>176</v>
      </c>
      <c r="AZ327" s="112">
        <v>34</v>
      </c>
      <c r="BA327" s="111" t="s">
        <v>43</v>
      </c>
      <c r="BB327" s="112">
        <v>19</v>
      </c>
      <c r="BC327" s="112">
        <v>297000</v>
      </c>
      <c r="BD327" s="112">
        <v>8204002</v>
      </c>
      <c r="BE327" s="112">
        <v>4565564</v>
      </c>
    </row>
    <row r="328" spans="38:57">
      <c r="AL328" s="111" t="s">
        <v>168</v>
      </c>
      <c r="AM328" s="112">
        <v>18</v>
      </c>
      <c r="AN328" s="111" t="s">
        <v>39</v>
      </c>
      <c r="AO328" s="112">
        <v>29</v>
      </c>
      <c r="AP328" s="112">
        <v>14816000</v>
      </c>
      <c r="AQ328" s="112">
        <v>13254000</v>
      </c>
      <c r="AR328" s="112">
        <v>1562000</v>
      </c>
      <c r="AS328" s="112">
        <v>67</v>
      </c>
      <c r="AT328" s="112">
        <v>1052533</v>
      </c>
      <c r="AU328" s="112">
        <v>0.93600000000000005</v>
      </c>
      <c r="AV328" s="112">
        <v>61</v>
      </c>
      <c r="AW328" s="112">
        <v>642045</v>
      </c>
      <c r="AY328" s="111" t="s">
        <v>176</v>
      </c>
      <c r="AZ328" s="112">
        <v>35</v>
      </c>
      <c r="BA328" s="111" t="s">
        <v>43</v>
      </c>
      <c r="BB328" s="112">
        <v>26</v>
      </c>
      <c r="BC328" s="112">
        <v>0</v>
      </c>
      <c r="BD328" s="112">
        <v>8133002</v>
      </c>
      <c r="BE328" s="112">
        <v>3816641</v>
      </c>
    </row>
    <row r="329" spans="38:57">
      <c r="AL329" s="111" t="s">
        <v>168</v>
      </c>
      <c r="AM329" s="112">
        <v>19</v>
      </c>
      <c r="AN329" s="111" t="s">
        <v>40</v>
      </c>
      <c r="AO329" s="112">
        <v>6</v>
      </c>
      <c r="AP329" s="112">
        <v>14505000</v>
      </c>
      <c r="AQ329" s="112">
        <v>12956000</v>
      </c>
      <c r="AR329" s="112">
        <v>1549000</v>
      </c>
      <c r="AS329" s="112">
        <v>66</v>
      </c>
      <c r="AT329" s="112">
        <v>198467</v>
      </c>
      <c r="AU329" s="112">
        <v>0.16900000000000001</v>
      </c>
      <c r="AV329" s="112">
        <v>65</v>
      </c>
      <c r="AW329" s="112">
        <v>129004</v>
      </c>
      <c r="AY329" s="111" t="s">
        <v>176</v>
      </c>
      <c r="AZ329" s="112">
        <v>36</v>
      </c>
      <c r="BA329" s="111" t="s">
        <v>44</v>
      </c>
      <c r="BB329" s="112">
        <v>2</v>
      </c>
      <c r="BC329" s="112">
        <v>0</v>
      </c>
      <c r="BD329" s="112">
        <v>7785002</v>
      </c>
      <c r="BE329" s="112">
        <v>2942010</v>
      </c>
    </row>
    <row r="330" spans="38:57">
      <c r="AL330" s="111" t="s">
        <v>168</v>
      </c>
      <c r="AM330" s="112">
        <v>19</v>
      </c>
      <c r="AN330" s="111" t="s">
        <v>40</v>
      </c>
      <c r="AO330" s="112">
        <v>6</v>
      </c>
      <c r="AP330" s="112">
        <v>14505000</v>
      </c>
      <c r="AQ330" s="112">
        <v>12956000</v>
      </c>
      <c r="AR330" s="112">
        <v>1549000</v>
      </c>
      <c r="AS330" s="112">
        <v>67</v>
      </c>
      <c r="AT330" s="112">
        <v>1124575</v>
      </c>
      <c r="AU330" s="112">
        <v>1</v>
      </c>
      <c r="AV330" s="112">
        <v>65</v>
      </c>
      <c r="AW330" s="112">
        <v>730974</v>
      </c>
      <c r="AY330" s="111" t="s">
        <v>176</v>
      </c>
      <c r="AZ330" s="112">
        <v>37</v>
      </c>
      <c r="BA330" s="111" t="s">
        <v>44</v>
      </c>
      <c r="BB330" s="112">
        <v>9</v>
      </c>
      <c r="BC330" s="112">
        <v>0</v>
      </c>
      <c r="BD330" s="112">
        <v>7458002</v>
      </c>
      <c r="BE330" s="112">
        <v>2150866</v>
      </c>
    </row>
    <row r="331" spans="38:57">
      <c r="AL331" s="111" t="s">
        <v>168</v>
      </c>
      <c r="AM331" s="112">
        <v>19</v>
      </c>
      <c r="AN331" s="111" t="s">
        <v>40</v>
      </c>
      <c r="AO331" s="112">
        <v>6</v>
      </c>
      <c r="AP331" s="112">
        <v>14505000</v>
      </c>
      <c r="AQ331" s="112">
        <v>12956000</v>
      </c>
      <c r="AR331" s="112">
        <v>1549000</v>
      </c>
      <c r="AS331" s="112">
        <v>68</v>
      </c>
      <c r="AT331" s="112">
        <v>225958</v>
      </c>
      <c r="AU331" s="112">
        <v>0.21</v>
      </c>
      <c r="AV331" s="112">
        <v>65</v>
      </c>
      <c r="AW331" s="112">
        <v>146873</v>
      </c>
      <c r="AY331" s="111" t="s">
        <v>176</v>
      </c>
      <c r="AZ331" s="112">
        <v>38</v>
      </c>
      <c r="BA331" s="111" t="s">
        <v>44</v>
      </c>
      <c r="BB331" s="112">
        <v>16</v>
      </c>
      <c r="BC331" s="112">
        <v>0</v>
      </c>
      <c r="BD331" s="112">
        <v>7156002</v>
      </c>
      <c r="BE331" s="112">
        <v>1464769</v>
      </c>
    </row>
    <row r="332" spans="38:57">
      <c r="AL332" s="111" t="s">
        <v>168</v>
      </c>
      <c r="AM332" s="112">
        <v>20</v>
      </c>
      <c r="AN332" s="111" t="s">
        <v>40</v>
      </c>
      <c r="AO332" s="112">
        <v>13</v>
      </c>
      <c r="AP332" s="112">
        <v>14171000</v>
      </c>
      <c r="AQ332" s="112">
        <v>12606000</v>
      </c>
      <c r="AR332" s="112">
        <v>1565000</v>
      </c>
      <c r="AS332" s="112">
        <v>67</v>
      </c>
      <c r="AT332" s="112">
        <v>989042</v>
      </c>
      <c r="AU332" s="112">
        <v>0.879</v>
      </c>
      <c r="AV332" s="112">
        <v>69</v>
      </c>
      <c r="AW332" s="112">
        <v>682439</v>
      </c>
      <c r="AY332" s="111" t="s">
        <v>176</v>
      </c>
      <c r="AZ332" s="112">
        <v>39</v>
      </c>
      <c r="BA332" s="111" t="s">
        <v>44</v>
      </c>
      <c r="BB332" s="112">
        <v>23</v>
      </c>
      <c r="BC332" s="112">
        <v>0</v>
      </c>
      <c r="BD332" s="112">
        <v>6881002</v>
      </c>
      <c r="BE332" s="112">
        <v>904777</v>
      </c>
    </row>
    <row r="333" spans="38:57">
      <c r="AL333" s="111" t="s">
        <v>168</v>
      </c>
      <c r="AM333" s="112">
        <v>20</v>
      </c>
      <c r="AN333" s="111" t="s">
        <v>40</v>
      </c>
      <c r="AO333" s="112">
        <v>13</v>
      </c>
      <c r="AP333" s="112">
        <v>14171000</v>
      </c>
      <c r="AQ333" s="112">
        <v>12606000</v>
      </c>
      <c r="AR333" s="112">
        <v>1565000</v>
      </c>
      <c r="AS333" s="112">
        <v>68</v>
      </c>
      <c r="AT333" s="112">
        <v>575958</v>
      </c>
      <c r="AU333" s="112">
        <v>0.53500000000000003</v>
      </c>
      <c r="AV333" s="112">
        <v>69</v>
      </c>
      <c r="AW333" s="112">
        <v>397411</v>
      </c>
      <c r="AY333" s="111" t="s">
        <v>177</v>
      </c>
      <c r="AZ333" s="112">
        <v>10</v>
      </c>
      <c r="BA333" s="111" t="s">
        <v>38</v>
      </c>
      <c r="BB333" s="112">
        <v>4</v>
      </c>
      <c r="BC333" s="112">
        <v>11341000</v>
      </c>
      <c r="BD333" s="112">
        <v>4805000</v>
      </c>
      <c r="BE333" s="112">
        <v>2486867</v>
      </c>
    </row>
    <row r="334" spans="38:57">
      <c r="AL334" s="111" t="s">
        <v>168</v>
      </c>
      <c r="AM334" s="112">
        <v>21</v>
      </c>
      <c r="AN334" s="111" t="s">
        <v>40</v>
      </c>
      <c r="AO334" s="112">
        <v>20</v>
      </c>
      <c r="AP334" s="112">
        <v>13816000</v>
      </c>
      <c r="AQ334" s="112">
        <v>12200000</v>
      </c>
      <c r="AR334" s="112">
        <v>1616000</v>
      </c>
      <c r="AS334" s="112">
        <v>67</v>
      </c>
      <c r="AT334" s="112">
        <v>634042</v>
      </c>
      <c r="AU334" s="112">
        <v>0.56399999999999995</v>
      </c>
      <c r="AV334" s="112">
        <v>72</v>
      </c>
      <c r="AW334" s="112">
        <v>456510</v>
      </c>
      <c r="AY334" s="111" t="s">
        <v>177</v>
      </c>
      <c r="AZ334" s="112">
        <v>11</v>
      </c>
      <c r="BA334" s="111" t="s">
        <v>38</v>
      </c>
      <c r="BB334" s="112">
        <v>11</v>
      </c>
      <c r="BC334" s="112">
        <v>11387000</v>
      </c>
      <c r="BD334" s="112">
        <v>4728000</v>
      </c>
      <c r="BE334" s="112">
        <v>2677012</v>
      </c>
    </row>
    <row r="335" spans="38:57">
      <c r="AL335" s="111" t="s">
        <v>168</v>
      </c>
      <c r="AM335" s="112">
        <v>21</v>
      </c>
      <c r="AN335" s="111" t="s">
        <v>40</v>
      </c>
      <c r="AO335" s="112">
        <v>20</v>
      </c>
      <c r="AP335" s="112">
        <v>13816000</v>
      </c>
      <c r="AQ335" s="112">
        <v>12200000</v>
      </c>
      <c r="AR335" s="112">
        <v>1616000</v>
      </c>
      <c r="AS335" s="112">
        <v>68</v>
      </c>
      <c r="AT335" s="112">
        <v>981958</v>
      </c>
      <c r="AU335" s="112">
        <v>0.91200000000000003</v>
      </c>
      <c r="AV335" s="112">
        <v>73</v>
      </c>
      <c r="AW335" s="112">
        <v>716829</v>
      </c>
      <c r="AY335" s="111" t="s">
        <v>177</v>
      </c>
      <c r="AZ335" s="112">
        <v>12</v>
      </c>
      <c r="BA335" s="111" t="s">
        <v>38</v>
      </c>
      <c r="BB335" s="112">
        <v>18</v>
      </c>
      <c r="BC335" s="112">
        <v>11434000</v>
      </c>
      <c r="BD335" s="112">
        <v>4607000</v>
      </c>
      <c r="BE335" s="112">
        <v>2810271</v>
      </c>
    </row>
    <row r="336" spans="38:57">
      <c r="AL336" s="111" t="s">
        <v>168</v>
      </c>
      <c r="AM336" s="112">
        <v>22</v>
      </c>
      <c r="AN336" s="111" t="s">
        <v>40</v>
      </c>
      <c r="AO336" s="112">
        <v>27</v>
      </c>
      <c r="AP336" s="112">
        <v>13442000</v>
      </c>
      <c r="AQ336" s="112">
        <v>11733000</v>
      </c>
      <c r="AR336" s="112">
        <v>1709000</v>
      </c>
      <c r="AS336" s="112">
        <v>67</v>
      </c>
      <c r="AT336" s="112">
        <v>260042</v>
      </c>
      <c r="AU336" s="112">
        <v>0.23100000000000001</v>
      </c>
      <c r="AV336" s="112">
        <v>75</v>
      </c>
      <c r="AW336" s="112">
        <v>195032</v>
      </c>
      <c r="AY336" s="111" t="s">
        <v>177</v>
      </c>
      <c r="AZ336" s="112">
        <v>13</v>
      </c>
      <c r="BA336" s="111" t="s">
        <v>38</v>
      </c>
      <c r="BB336" s="112">
        <v>25</v>
      </c>
      <c r="BC336" s="112">
        <v>11469000</v>
      </c>
      <c r="BD336" s="112">
        <v>4456000</v>
      </c>
      <c r="BE336" s="112">
        <v>2896401</v>
      </c>
    </row>
    <row r="337" spans="38:57">
      <c r="AL337" s="111" t="s">
        <v>168</v>
      </c>
      <c r="AM337" s="112">
        <v>22</v>
      </c>
      <c r="AN337" s="111" t="s">
        <v>40</v>
      </c>
      <c r="AO337" s="112">
        <v>27</v>
      </c>
      <c r="AP337" s="112">
        <v>13442000</v>
      </c>
      <c r="AQ337" s="112">
        <v>11733000</v>
      </c>
      <c r="AR337" s="112">
        <v>1709000</v>
      </c>
      <c r="AS337" s="112">
        <v>68</v>
      </c>
      <c r="AT337" s="112">
        <v>1077021</v>
      </c>
      <c r="AU337" s="112">
        <v>1</v>
      </c>
      <c r="AV337" s="112">
        <v>76</v>
      </c>
      <c r="AW337" s="112">
        <v>818536</v>
      </c>
      <c r="AY337" s="111" t="s">
        <v>177</v>
      </c>
      <c r="AZ337" s="112">
        <v>14</v>
      </c>
      <c r="BA337" s="111" t="s">
        <v>39</v>
      </c>
      <c r="BB337" s="112">
        <v>1</v>
      </c>
      <c r="BC337" s="112">
        <v>11482000</v>
      </c>
      <c r="BD337" s="112">
        <v>4289000</v>
      </c>
      <c r="BE337" s="112">
        <v>1795723</v>
      </c>
    </row>
    <row r="338" spans="38:57">
      <c r="AL338" s="111" t="s">
        <v>168</v>
      </c>
      <c r="AM338" s="112">
        <v>22</v>
      </c>
      <c r="AN338" s="111" t="s">
        <v>40</v>
      </c>
      <c r="AO338" s="112">
        <v>27</v>
      </c>
      <c r="AP338" s="112">
        <v>13442000</v>
      </c>
      <c r="AQ338" s="112">
        <v>11733000</v>
      </c>
      <c r="AR338" s="112">
        <v>1709000</v>
      </c>
      <c r="AS338" s="112">
        <v>69</v>
      </c>
      <c r="AT338" s="112">
        <v>371937</v>
      </c>
      <c r="AU338" s="112">
        <v>0.36099999999999999</v>
      </c>
      <c r="AV338" s="112">
        <v>76</v>
      </c>
      <c r="AW338" s="112">
        <v>282672</v>
      </c>
      <c r="AY338" s="111" t="s">
        <v>177</v>
      </c>
      <c r="AZ338" s="112">
        <v>15</v>
      </c>
      <c r="BA338" s="111" t="s">
        <v>39</v>
      </c>
      <c r="BB338" s="112">
        <v>8</v>
      </c>
      <c r="BC338" s="112">
        <v>11460000</v>
      </c>
      <c r="BD338" s="112">
        <v>4120000</v>
      </c>
      <c r="BE338" s="112">
        <v>1925466</v>
      </c>
    </row>
    <row r="339" spans="38:57">
      <c r="AL339" s="111" t="s">
        <v>168</v>
      </c>
      <c r="AM339" s="112">
        <v>23</v>
      </c>
      <c r="AN339" s="111" t="s">
        <v>41</v>
      </c>
      <c r="AO339" s="112">
        <v>3</v>
      </c>
      <c r="AP339" s="112">
        <v>13052000</v>
      </c>
      <c r="AQ339" s="112">
        <v>11203000</v>
      </c>
      <c r="AR339" s="112">
        <v>1849000</v>
      </c>
      <c r="AS339" s="112">
        <v>68</v>
      </c>
      <c r="AT339" s="112">
        <v>947063</v>
      </c>
      <c r="AU339" s="112">
        <v>0.879</v>
      </c>
      <c r="AV339" s="112">
        <v>78</v>
      </c>
      <c r="AW339" s="112">
        <v>738709</v>
      </c>
      <c r="AY339" s="111" t="s">
        <v>177</v>
      </c>
      <c r="AZ339" s="112">
        <v>16</v>
      </c>
      <c r="BA339" s="111" t="s">
        <v>39</v>
      </c>
      <c r="BB339" s="112">
        <v>15</v>
      </c>
      <c r="BC339" s="112">
        <v>11391000</v>
      </c>
      <c r="BD339" s="112">
        <v>3965000</v>
      </c>
      <c r="BE339" s="112">
        <v>2043891</v>
      </c>
    </row>
    <row r="340" spans="38:57">
      <c r="AL340" s="111" t="s">
        <v>168</v>
      </c>
      <c r="AM340" s="112">
        <v>23</v>
      </c>
      <c r="AN340" s="111" t="s">
        <v>41</v>
      </c>
      <c r="AO340" s="112">
        <v>3</v>
      </c>
      <c r="AP340" s="112">
        <v>13052000</v>
      </c>
      <c r="AQ340" s="112">
        <v>11203000</v>
      </c>
      <c r="AR340" s="112">
        <v>1849000</v>
      </c>
      <c r="AS340" s="112">
        <v>69</v>
      </c>
      <c r="AT340" s="112">
        <v>901937</v>
      </c>
      <c r="AU340" s="112">
        <v>0.876</v>
      </c>
      <c r="AV340" s="112">
        <v>79</v>
      </c>
      <c r="AW340" s="112">
        <v>712530</v>
      </c>
      <c r="AY340" s="111" t="s">
        <v>177</v>
      </c>
      <c r="AZ340" s="112">
        <v>17</v>
      </c>
      <c r="BA340" s="111" t="s">
        <v>39</v>
      </c>
      <c r="BB340" s="112">
        <v>22</v>
      </c>
      <c r="BC340" s="112">
        <v>11264000</v>
      </c>
      <c r="BD340" s="112">
        <v>3836000</v>
      </c>
      <c r="BE340" s="112">
        <v>2167341</v>
      </c>
    </row>
    <row r="341" spans="38:57">
      <c r="AL341" s="111" t="s">
        <v>168</v>
      </c>
      <c r="AM341" s="112">
        <v>24</v>
      </c>
      <c r="AN341" s="111" t="s">
        <v>41</v>
      </c>
      <c r="AO341" s="112">
        <v>10</v>
      </c>
      <c r="AP341" s="112">
        <v>12648000</v>
      </c>
      <c r="AQ341" s="112">
        <v>10607000</v>
      </c>
      <c r="AR341" s="112">
        <v>2041000</v>
      </c>
      <c r="AS341" s="112">
        <v>68</v>
      </c>
      <c r="AT341" s="112">
        <v>543063</v>
      </c>
      <c r="AU341" s="112">
        <v>0.504</v>
      </c>
      <c r="AV341" s="112">
        <v>80</v>
      </c>
      <c r="AW341" s="112">
        <v>434450</v>
      </c>
      <c r="AY341" s="111" t="s">
        <v>177</v>
      </c>
      <c r="AZ341" s="112">
        <v>18</v>
      </c>
      <c r="BA341" s="111" t="s">
        <v>39</v>
      </c>
      <c r="BB341" s="112">
        <v>29</v>
      </c>
      <c r="BC341" s="112">
        <v>11067000</v>
      </c>
      <c r="BD341" s="112">
        <v>3748999</v>
      </c>
      <c r="BE341" s="112">
        <v>2286802</v>
      </c>
    </row>
    <row r="342" spans="38:57">
      <c r="AL342" s="111" t="s">
        <v>168</v>
      </c>
      <c r="AM342" s="112">
        <v>24</v>
      </c>
      <c r="AN342" s="111" t="s">
        <v>41</v>
      </c>
      <c r="AO342" s="112">
        <v>10</v>
      </c>
      <c r="AP342" s="112">
        <v>12648000</v>
      </c>
      <c r="AQ342" s="112">
        <v>10607000</v>
      </c>
      <c r="AR342" s="112">
        <v>2041000</v>
      </c>
      <c r="AS342" s="112">
        <v>69</v>
      </c>
      <c r="AT342" s="112">
        <v>1029139</v>
      </c>
      <c r="AU342" s="112">
        <v>1</v>
      </c>
      <c r="AV342" s="112">
        <v>81</v>
      </c>
      <c r="AW342" s="112">
        <v>833603</v>
      </c>
      <c r="AY342" s="111" t="s">
        <v>177</v>
      </c>
      <c r="AZ342" s="112">
        <v>19</v>
      </c>
      <c r="BA342" s="111" t="s">
        <v>40</v>
      </c>
      <c r="BB342" s="112">
        <v>6</v>
      </c>
      <c r="BC342" s="112">
        <v>10788000</v>
      </c>
      <c r="BD342" s="112">
        <v>3716999</v>
      </c>
      <c r="BE342" s="112">
        <v>2416050</v>
      </c>
    </row>
    <row r="343" spans="38:57">
      <c r="AL343" s="111" t="s">
        <v>168</v>
      </c>
      <c r="AM343" s="112">
        <v>24</v>
      </c>
      <c r="AN343" s="111" t="s">
        <v>41</v>
      </c>
      <c r="AO343" s="112">
        <v>10</v>
      </c>
      <c r="AP343" s="112">
        <v>12648000</v>
      </c>
      <c r="AQ343" s="112">
        <v>10607000</v>
      </c>
      <c r="AR343" s="112">
        <v>2041000</v>
      </c>
      <c r="AS343" s="112">
        <v>70</v>
      </c>
      <c r="AT343" s="112">
        <v>468797</v>
      </c>
      <c r="AU343" s="112">
        <v>0.47799999999999998</v>
      </c>
      <c r="AV343" s="112">
        <v>82</v>
      </c>
      <c r="AW343" s="112">
        <v>384414</v>
      </c>
      <c r="AY343" s="111" t="s">
        <v>177</v>
      </c>
      <c r="AZ343" s="112">
        <v>20</v>
      </c>
      <c r="BA343" s="111" t="s">
        <v>40</v>
      </c>
      <c r="BB343" s="112">
        <v>13</v>
      </c>
      <c r="BC343" s="112">
        <v>10415000</v>
      </c>
      <c r="BD343" s="112">
        <v>3755999</v>
      </c>
      <c r="BE343" s="112">
        <v>2598247</v>
      </c>
    </row>
    <row r="344" spans="38:57">
      <c r="AL344" s="111" t="s">
        <v>168</v>
      </c>
      <c r="AM344" s="112">
        <v>25</v>
      </c>
      <c r="AN344" s="111" t="s">
        <v>41</v>
      </c>
      <c r="AO344" s="112">
        <v>17</v>
      </c>
      <c r="AP344" s="112">
        <v>12233000</v>
      </c>
      <c r="AQ344" s="112">
        <v>9941000</v>
      </c>
      <c r="AR344" s="112">
        <v>2292000</v>
      </c>
      <c r="AS344" s="112">
        <v>68</v>
      </c>
      <c r="AT344" s="112">
        <v>128063</v>
      </c>
      <c r="AU344" s="112">
        <v>0.11899999999999999</v>
      </c>
      <c r="AV344" s="112">
        <v>81</v>
      </c>
      <c r="AW344" s="112">
        <v>103731</v>
      </c>
      <c r="AY344" s="111" t="s">
        <v>177</v>
      </c>
      <c r="AZ344" s="112">
        <v>21</v>
      </c>
      <c r="BA344" s="111" t="s">
        <v>40</v>
      </c>
      <c r="BB344" s="112">
        <v>20</v>
      </c>
      <c r="BC344" s="112">
        <v>9937000</v>
      </c>
      <c r="BD344" s="112">
        <v>3878999</v>
      </c>
      <c r="BE344" s="112">
        <v>2836716</v>
      </c>
    </row>
    <row r="345" spans="38:57">
      <c r="AL345" s="111" t="s">
        <v>168</v>
      </c>
      <c r="AM345" s="112">
        <v>25</v>
      </c>
      <c r="AN345" s="111" t="s">
        <v>41</v>
      </c>
      <c r="AO345" s="112">
        <v>17</v>
      </c>
      <c r="AP345" s="112">
        <v>12233000</v>
      </c>
      <c r="AQ345" s="112">
        <v>9941000</v>
      </c>
      <c r="AR345" s="112">
        <v>2292000</v>
      </c>
      <c r="AS345" s="112">
        <v>69</v>
      </c>
      <c r="AT345" s="112">
        <v>1029139</v>
      </c>
      <c r="AU345" s="112">
        <v>1</v>
      </c>
      <c r="AV345" s="112">
        <v>82</v>
      </c>
      <c r="AW345" s="112">
        <v>843894</v>
      </c>
      <c r="AY345" s="111" t="s">
        <v>177</v>
      </c>
      <c r="AZ345" s="112">
        <v>22</v>
      </c>
      <c r="BA345" s="111" t="s">
        <v>40</v>
      </c>
      <c r="BB345" s="112">
        <v>27</v>
      </c>
      <c r="BC345" s="112">
        <v>9341000</v>
      </c>
      <c r="BD345" s="112">
        <v>4100999</v>
      </c>
      <c r="BE345" s="112">
        <v>3139046</v>
      </c>
    </row>
    <row r="346" spans="38:57">
      <c r="AL346" s="111" t="s">
        <v>168</v>
      </c>
      <c r="AM346" s="112">
        <v>25</v>
      </c>
      <c r="AN346" s="111" t="s">
        <v>41</v>
      </c>
      <c r="AO346" s="112">
        <v>17</v>
      </c>
      <c r="AP346" s="112">
        <v>12233000</v>
      </c>
      <c r="AQ346" s="112">
        <v>9941000</v>
      </c>
      <c r="AR346" s="112">
        <v>2292000</v>
      </c>
      <c r="AS346" s="112">
        <v>70</v>
      </c>
      <c r="AT346" s="112">
        <v>980944</v>
      </c>
      <c r="AU346" s="112">
        <v>1</v>
      </c>
      <c r="AV346" s="112">
        <v>83</v>
      </c>
      <c r="AW346" s="112">
        <v>814184</v>
      </c>
      <c r="AY346" s="111" t="s">
        <v>177</v>
      </c>
      <c r="AZ346" s="112">
        <v>23</v>
      </c>
      <c r="BA346" s="111" t="s">
        <v>41</v>
      </c>
      <c r="BB346" s="112">
        <v>3</v>
      </c>
      <c r="BC346" s="112">
        <v>8616000</v>
      </c>
      <c r="BD346" s="112">
        <v>4436000</v>
      </c>
      <c r="BE346" s="112">
        <v>3554608</v>
      </c>
    </row>
    <row r="347" spans="38:57">
      <c r="AL347" s="111" t="s">
        <v>168</v>
      </c>
      <c r="AM347" s="112">
        <v>25</v>
      </c>
      <c r="AN347" s="111" t="s">
        <v>41</v>
      </c>
      <c r="AO347" s="112">
        <v>17</v>
      </c>
      <c r="AP347" s="112">
        <v>12233000</v>
      </c>
      <c r="AQ347" s="112">
        <v>9941000</v>
      </c>
      <c r="AR347" s="112">
        <v>2292000</v>
      </c>
      <c r="AS347" s="112">
        <v>71</v>
      </c>
      <c r="AT347" s="112">
        <v>153853</v>
      </c>
      <c r="AU347" s="112">
        <v>0.16500000000000001</v>
      </c>
      <c r="AV347" s="112">
        <v>85</v>
      </c>
      <c r="AW347" s="112">
        <v>130775</v>
      </c>
      <c r="AY347" s="111" t="s">
        <v>177</v>
      </c>
      <c r="AZ347" s="112">
        <v>24</v>
      </c>
      <c r="BA347" s="111" t="s">
        <v>41</v>
      </c>
      <c r="BB347" s="112">
        <v>10</v>
      </c>
      <c r="BC347" s="112">
        <v>7750000</v>
      </c>
      <c r="BD347" s="112">
        <v>4898000</v>
      </c>
      <c r="BE347" s="112">
        <v>4061515</v>
      </c>
    </row>
    <row r="348" spans="38:57">
      <c r="AL348" s="111" t="s">
        <v>168</v>
      </c>
      <c r="AM348" s="112">
        <v>26</v>
      </c>
      <c r="AN348" s="111" t="s">
        <v>41</v>
      </c>
      <c r="AO348" s="112">
        <v>24</v>
      </c>
      <c r="AP348" s="112">
        <v>11810000</v>
      </c>
      <c r="AQ348" s="112">
        <v>9200000</v>
      </c>
      <c r="AR348" s="112">
        <v>2610000</v>
      </c>
      <c r="AS348" s="112">
        <v>69</v>
      </c>
      <c r="AT348" s="112">
        <v>734203</v>
      </c>
      <c r="AU348" s="112">
        <v>0.71299999999999997</v>
      </c>
      <c r="AV348" s="112">
        <v>82</v>
      </c>
      <c r="AW348" s="112">
        <v>602046</v>
      </c>
      <c r="AY348" s="111" t="s">
        <v>177</v>
      </c>
      <c r="AZ348" s="112">
        <v>25</v>
      </c>
      <c r="BA348" s="111" t="s">
        <v>41</v>
      </c>
      <c r="BB348" s="112">
        <v>17</v>
      </c>
      <c r="BC348" s="112">
        <v>6731000</v>
      </c>
      <c r="BD348" s="112">
        <v>5502000</v>
      </c>
      <c r="BE348" s="112">
        <v>4683484</v>
      </c>
    </row>
    <row r="349" spans="38:57">
      <c r="AL349" s="111" t="s">
        <v>168</v>
      </c>
      <c r="AM349" s="112">
        <v>26</v>
      </c>
      <c r="AN349" s="111" t="s">
        <v>41</v>
      </c>
      <c r="AO349" s="112">
        <v>24</v>
      </c>
      <c r="AP349" s="112">
        <v>11810000</v>
      </c>
      <c r="AQ349" s="112">
        <v>9200000</v>
      </c>
      <c r="AR349" s="112">
        <v>2610000</v>
      </c>
      <c r="AS349" s="112">
        <v>70</v>
      </c>
      <c r="AT349" s="112">
        <v>980944</v>
      </c>
      <c r="AU349" s="112">
        <v>1</v>
      </c>
      <c r="AV349" s="112">
        <v>83</v>
      </c>
      <c r="AW349" s="112">
        <v>814184</v>
      </c>
      <c r="AY349" s="111" t="s">
        <v>177</v>
      </c>
      <c r="AZ349" s="112">
        <v>26</v>
      </c>
      <c r="BA349" s="111" t="s">
        <v>41</v>
      </c>
      <c r="BB349" s="112">
        <v>24</v>
      </c>
      <c r="BC349" s="112">
        <v>5548000</v>
      </c>
      <c r="BD349" s="112">
        <v>6262001</v>
      </c>
      <c r="BE349" s="112">
        <v>5405633</v>
      </c>
    </row>
    <row r="350" spans="38:57">
      <c r="AL350" s="111" t="s">
        <v>168</v>
      </c>
      <c r="AM350" s="112">
        <v>26</v>
      </c>
      <c r="AN350" s="111" t="s">
        <v>41</v>
      </c>
      <c r="AO350" s="112">
        <v>24</v>
      </c>
      <c r="AP350" s="112">
        <v>11810000</v>
      </c>
      <c r="AQ350" s="112">
        <v>9200000</v>
      </c>
      <c r="AR350" s="112">
        <v>2610000</v>
      </c>
      <c r="AS350" s="112">
        <v>71</v>
      </c>
      <c r="AT350" s="112">
        <v>894853</v>
      </c>
      <c r="AU350" s="112">
        <v>0.96</v>
      </c>
      <c r="AV350" s="112">
        <v>85</v>
      </c>
      <c r="AW350" s="112">
        <v>760625</v>
      </c>
      <c r="AY350" s="111" t="s">
        <v>177</v>
      </c>
      <c r="AZ350" s="112">
        <v>27</v>
      </c>
      <c r="BA350" s="111" t="s">
        <v>42</v>
      </c>
      <c r="BB350" s="112">
        <v>1</v>
      </c>
      <c r="BC350" s="112">
        <v>4188000</v>
      </c>
      <c r="BD350" s="112">
        <v>7192001</v>
      </c>
      <c r="BE350" s="112">
        <v>6243822</v>
      </c>
    </row>
    <row r="351" spans="38:57">
      <c r="AL351" s="111" t="s">
        <v>168</v>
      </c>
      <c r="AM351" s="112">
        <v>27</v>
      </c>
      <c r="AN351" s="111" t="s">
        <v>42</v>
      </c>
      <c r="AO351" s="112">
        <v>1</v>
      </c>
      <c r="AP351" s="112">
        <v>11380000</v>
      </c>
      <c r="AQ351" s="112">
        <v>8383000</v>
      </c>
      <c r="AR351" s="112">
        <v>2997000</v>
      </c>
      <c r="AS351" s="112">
        <v>69</v>
      </c>
      <c r="AT351" s="112">
        <v>304203</v>
      </c>
      <c r="AU351" s="112">
        <v>0.29599999999999999</v>
      </c>
      <c r="AV351" s="112">
        <v>81</v>
      </c>
      <c r="AW351" s="112">
        <v>246404</v>
      </c>
      <c r="AY351" s="111" t="s">
        <v>177</v>
      </c>
      <c r="AZ351" s="112">
        <v>28</v>
      </c>
      <c r="BA351" s="111" t="s">
        <v>42</v>
      </c>
      <c r="BB351" s="112">
        <v>8</v>
      </c>
      <c r="BC351" s="112">
        <v>2640000</v>
      </c>
      <c r="BD351" s="112">
        <v>8307001</v>
      </c>
      <c r="BE351" s="112">
        <v>7182650</v>
      </c>
    </row>
    <row r="352" spans="38:57">
      <c r="AL352" s="111" t="s">
        <v>168</v>
      </c>
      <c r="AM352" s="112">
        <v>27</v>
      </c>
      <c r="AN352" s="111" t="s">
        <v>42</v>
      </c>
      <c r="AO352" s="112">
        <v>1</v>
      </c>
      <c r="AP352" s="112">
        <v>11380000</v>
      </c>
      <c r="AQ352" s="112">
        <v>8383000</v>
      </c>
      <c r="AR352" s="112">
        <v>2997000</v>
      </c>
      <c r="AS352" s="112">
        <v>70</v>
      </c>
      <c r="AT352" s="112">
        <v>980944</v>
      </c>
      <c r="AU352" s="112">
        <v>1</v>
      </c>
      <c r="AV352" s="112">
        <v>82</v>
      </c>
      <c r="AW352" s="112">
        <v>804374</v>
      </c>
      <c r="AY352" s="111" t="s">
        <v>177</v>
      </c>
      <c r="AZ352" s="112">
        <v>29</v>
      </c>
      <c r="BA352" s="111" t="s">
        <v>42</v>
      </c>
      <c r="BB352" s="112">
        <v>15</v>
      </c>
      <c r="BC352" s="112">
        <v>1545000</v>
      </c>
      <c r="BD352" s="112">
        <v>8972002</v>
      </c>
      <c r="BE352" s="112">
        <v>7595806</v>
      </c>
    </row>
    <row r="353" spans="38:57">
      <c r="AL353" s="111" t="s">
        <v>168</v>
      </c>
      <c r="AM353" s="112">
        <v>27</v>
      </c>
      <c r="AN353" s="111" t="s">
        <v>42</v>
      </c>
      <c r="AO353" s="112">
        <v>1</v>
      </c>
      <c r="AP353" s="112">
        <v>11380000</v>
      </c>
      <c r="AQ353" s="112">
        <v>8383000</v>
      </c>
      <c r="AR353" s="112">
        <v>2997000</v>
      </c>
      <c r="AS353" s="112">
        <v>71</v>
      </c>
      <c r="AT353" s="112">
        <v>932450</v>
      </c>
      <c r="AU353" s="112">
        <v>1</v>
      </c>
      <c r="AV353" s="112">
        <v>84</v>
      </c>
      <c r="AW353" s="112">
        <v>783258</v>
      </c>
      <c r="AY353" s="111" t="s">
        <v>177</v>
      </c>
      <c r="AZ353" s="112">
        <v>30</v>
      </c>
      <c r="BA353" s="111" t="s">
        <v>42</v>
      </c>
      <c r="BB353" s="112">
        <v>23</v>
      </c>
      <c r="BC353" s="112">
        <v>1448000</v>
      </c>
      <c r="BD353" s="112">
        <v>8652002</v>
      </c>
      <c r="BE353" s="112">
        <v>6988643</v>
      </c>
    </row>
    <row r="354" spans="38:57">
      <c r="AL354" s="111" t="s">
        <v>168</v>
      </c>
      <c r="AM354" s="112">
        <v>27</v>
      </c>
      <c r="AN354" s="111" t="s">
        <v>42</v>
      </c>
      <c r="AO354" s="112">
        <v>1</v>
      </c>
      <c r="AP354" s="112">
        <v>11380000</v>
      </c>
      <c r="AQ354" s="112">
        <v>8383000</v>
      </c>
      <c r="AR354" s="112">
        <v>2997000</v>
      </c>
      <c r="AS354" s="112">
        <v>72</v>
      </c>
      <c r="AT354" s="112">
        <v>779404</v>
      </c>
      <c r="AU354" s="112">
        <v>0.88200000000000001</v>
      </c>
      <c r="AV354" s="112">
        <v>85</v>
      </c>
      <c r="AW354" s="112">
        <v>662493</v>
      </c>
      <c r="AY354" s="111" t="s">
        <v>177</v>
      </c>
      <c r="AZ354" s="112">
        <v>31</v>
      </c>
      <c r="BA354" s="111" t="s">
        <v>42</v>
      </c>
      <c r="BB354" s="112">
        <v>29</v>
      </c>
      <c r="BC354" s="112">
        <v>1160000</v>
      </c>
      <c r="BD354" s="112">
        <v>8526001</v>
      </c>
      <c r="BE354" s="112">
        <v>6484755</v>
      </c>
    </row>
    <row r="355" spans="38:57">
      <c r="AL355" s="111" t="s">
        <v>168</v>
      </c>
      <c r="AM355" s="112">
        <v>28</v>
      </c>
      <c r="AN355" s="111" t="s">
        <v>42</v>
      </c>
      <c r="AO355" s="112">
        <v>8</v>
      </c>
      <c r="AP355" s="112">
        <v>10947000</v>
      </c>
      <c r="AQ355" s="112">
        <v>7485000</v>
      </c>
      <c r="AR355" s="112">
        <v>3462000</v>
      </c>
      <c r="AS355" s="112">
        <v>70</v>
      </c>
      <c r="AT355" s="112">
        <v>852147</v>
      </c>
      <c r="AU355" s="112">
        <v>0.86899999999999999</v>
      </c>
      <c r="AV355" s="112">
        <v>80</v>
      </c>
      <c r="AW355" s="112">
        <v>681718</v>
      </c>
      <c r="AY355" s="111" t="s">
        <v>177</v>
      </c>
      <c r="AZ355" s="112">
        <v>32</v>
      </c>
      <c r="BA355" s="111" t="s">
        <v>43</v>
      </c>
      <c r="BB355" s="112">
        <v>5</v>
      </c>
      <c r="BC355" s="112">
        <v>722000</v>
      </c>
      <c r="BD355" s="112">
        <v>8558001</v>
      </c>
      <c r="BE355" s="112">
        <v>6029630</v>
      </c>
    </row>
    <row r="356" spans="38:57">
      <c r="AL356" s="111" t="s">
        <v>168</v>
      </c>
      <c r="AM356" s="112">
        <v>28</v>
      </c>
      <c r="AN356" s="111" t="s">
        <v>42</v>
      </c>
      <c r="AO356" s="112">
        <v>8</v>
      </c>
      <c r="AP356" s="112">
        <v>10947000</v>
      </c>
      <c r="AQ356" s="112">
        <v>7485000</v>
      </c>
      <c r="AR356" s="112">
        <v>3462000</v>
      </c>
      <c r="AS356" s="112">
        <v>71</v>
      </c>
      <c r="AT356" s="112">
        <v>932450</v>
      </c>
      <c r="AU356" s="112">
        <v>1</v>
      </c>
      <c r="AV356" s="112">
        <v>82</v>
      </c>
      <c r="AW356" s="112">
        <v>764609</v>
      </c>
      <c r="AY356" s="111" t="s">
        <v>177</v>
      </c>
      <c r="AZ356" s="112">
        <v>33</v>
      </c>
      <c r="BA356" s="111" t="s">
        <v>43</v>
      </c>
      <c r="BB356" s="112">
        <v>12</v>
      </c>
      <c r="BC356" s="112">
        <v>172000</v>
      </c>
      <c r="BD356" s="112">
        <v>8712002</v>
      </c>
      <c r="BE356" s="112">
        <v>5553600</v>
      </c>
    </row>
    <row r="357" spans="38:57">
      <c r="AL357" s="111" t="s">
        <v>168</v>
      </c>
      <c r="AM357" s="112">
        <v>28</v>
      </c>
      <c r="AN357" s="111" t="s">
        <v>42</v>
      </c>
      <c r="AO357" s="112">
        <v>8</v>
      </c>
      <c r="AP357" s="112">
        <v>10947000</v>
      </c>
      <c r="AQ357" s="112">
        <v>7485000</v>
      </c>
      <c r="AR357" s="112">
        <v>3462000</v>
      </c>
      <c r="AS357" s="112">
        <v>72</v>
      </c>
      <c r="AT357" s="112">
        <v>883671</v>
      </c>
      <c r="AU357" s="112">
        <v>1</v>
      </c>
      <c r="AV357" s="112">
        <v>83</v>
      </c>
      <c r="AW357" s="112">
        <v>733447</v>
      </c>
      <c r="AY357" s="111" t="s">
        <v>177</v>
      </c>
      <c r="AZ357" s="112">
        <v>34</v>
      </c>
      <c r="BA357" s="111" t="s">
        <v>43</v>
      </c>
      <c r="BB357" s="112">
        <v>19</v>
      </c>
      <c r="BC357" s="112">
        <v>0</v>
      </c>
      <c r="BD357" s="112">
        <v>8501002</v>
      </c>
      <c r="BE357" s="112">
        <v>4743764</v>
      </c>
    </row>
    <row r="358" spans="38:57">
      <c r="AL358" s="111" t="s">
        <v>168</v>
      </c>
      <c r="AM358" s="112">
        <v>28</v>
      </c>
      <c r="AN358" s="111" t="s">
        <v>42</v>
      </c>
      <c r="AO358" s="112">
        <v>8</v>
      </c>
      <c r="AP358" s="112">
        <v>10947000</v>
      </c>
      <c r="AQ358" s="112">
        <v>7485000</v>
      </c>
      <c r="AR358" s="112">
        <v>3462000</v>
      </c>
      <c r="AS358" s="112">
        <v>73</v>
      </c>
      <c r="AT358" s="112">
        <v>793733</v>
      </c>
      <c r="AU358" s="112">
        <v>0.95099999999999996</v>
      </c>
      <c r="AV358" s="112">
        <v>84</v>
      </c>
      <c r="AW358" s="112">
        <v>666736</v>
      </c>
      <c r="AY358" s="111" t="s">
        <v>177</v>
      </c>
      <c r="AZ358" s="112">
        <v>35</v>
      </c>
      <c r="BA358" s="111" t="s">
        <v>43</v>
      </c>
      <c r="BB358" s="112">
        <v>26</v>
      </c>
      <c r="BC358" s="112">
        <v>0</v>
      </c>
      <c r="BD358" s="112">
        <v>8133002</v>
      </c>
      <c r="BE358" s="112">
        <v>3816641</v>
      </c>
    </row>
    <row r="359" spans="38:57">
      <c r="AL359" s="111" t="s">
        <v>168</v>
      </c>
      <c r="AM359" s="112">
        <v>29</v>
      </c>
      <c r="AN359" s="111" t="s">
        <v>42</v>
      </c>
      <c r="AO359" s="112">
        <v>15</v>
      </c>
      <c r="AP359" s="112">
        <v>10517000</v>
      </c>
      <c r="AQ359" s="112">
        <v>6779000</v>
      </c>
      <c r="AR359" s="112">
        <v>3738000</v>
      </c>
      <c r="AS359" s="112">
        <v>70</v>
      </c>
      <c r="AT359" s="112">
        <v>422147</v>
      </c>
      <c r="AU359" s="112">
        <v>0.43</v>
      </c>
      <c r="AV359" s="112">
        <v>77</v>
      </c>
      <c r="AW359" s="112">
        <v>325053</v>
      </c>
      <c r="AY359" s="111" t="s">
        <v>177</v>
      </c>
      <c r="AZ359" s="112">
        <v>36</v>
      </c>
      <c r="BA359" s="111" t="s">
        <v>44</v>
      </c>
      <c r="BB359" s="112">
        <v>2</v>
      </c>
      <c r="BC359" s="112">
        <v>0</v>
      </c>
      <c r="BD359" s="112">
        <v>7785002</v>
      </c>
      <c r="BE359" s="112">
        <v>2942010</v>
      </c>
    </row>
    <row r="360" spans="38:57">
      <c r="AL360" s="111" t="s">
        <v>168</v>
      </c>
      <c r="AM360" s="112">
        <v>29</v>
      </c>
      <c r="AN360" s="111" t="s">
        <v>42</v>
      </c>
      <c r="AO360" s="112">
        <v>15</v>
      </c>
      <c r="AP360" s="112">
        <v>10517000</v>
      </c>
      <c r="AQ360" s="112">
        <v>6779000</v>
      </c>
      <c r="AR360" s="112">
        <v>3738000</v>
      </c>
      <c r="AS360" s="112">
        <v>71</v>
      </c>
      <c r="AT360" s="112">
        <v>932450</v>
      </c>
      <c r="AU360" s="112">
        <v>1</v>
      </c>
      <c r="AV360" s="112">
        <v>79</v>
      </c>
      <c r="AW360" s="112">
        <v>736636</v>
      </c>
      <c r="AY360" s="111" t="s">
        <v>177</v>
      </c>
      <c r="AZ360" s="112">
        <v>37</v>
      </c>
      <c r="BA360" s="111" t="s">
        <v>44</v>
      </c>
      <c r="BB360" s="112">
        <v>9</v>
      </c>
      <c r="BC360" s="112">
        <v>0</v>
      </c>
      <c r="BD360" s="112">
        <v>7458002</v>
      </c>
      <c r="BE360" s="112">
        <v>2150866</v>
      </c>
    </row>
    <row r="361" spans="38:57">
      <c r="AL361" s="111" t="s">
        <v>168</v>
      </c>
      <c r="AM361" s="112">
        <v>29</v>
      </c>
      <c r="AN361" s="111" t="s">
        <v>42</v>
      </c>
      <c r="AO361" s="112">
        <v>15</v>
      </c>
      <c r="AP361" s="112">
        <v>10517000</v>
      </c>
      <c r="AQ361" s="112">
        <v>6779000</v>
      </c>
      <c r="AR361" s="112">
        <v>3738000</v>
      </c>
      <c r="AS361" s="112">
        <v>72</v>
      </c>
      <c r="AT361" s="112">
        <v>883671</v>
      </c>
      <c r="AU361" s="112">
        <v>1</v>
      </c>
      <c r="AV361" s="112">
        <v>80</v>
      </c>
      <c r="AW361" s="112">
        <v>706937</v>
      </c>
      <c r="AY361" s="111" t="s">
        <v>177</v>
      </c>
      <c r="AZ361" s="112">
        <v>38</v>
      </c>
      <c r="BA361" s="111" t="s">
        <v>44</v>
      </c>
      <c r="BB361" s="112">
        <v>16</v>
      </c>
      <c r="BC361" s="112">
        <v>0</v>
      </c>
      <c r="BD361" s="112">
        <v>7156002</v>
      </c>
      <c r="BE361" s="112">
        <v>1464769</v>
      </c>
    </row>
    <row r="362" spans="38:57">
      <c r="AL362" s="111" t="s">
        <v>168</v>
      </c>
      <c r="AM362" s="112">
        <v>29</v>
      </c>
      <c r="AN362" s="111" t="s">
        <v>42</v>
      </c>
      <c r="AO362" s="112">
        <v>15</v>
      </c>
      <c r="AP362" s="112">
        <v>10517000</v>
      </c>
      <c r="AQ362" s="112">
        <v>6779000</v>
      </c>
      <c r="AR362" s="112">
        <v>3738000</v>
      </c>
      <c r="AS362" s="112">
        <v>73</v>
      </c>
      <c r="AT362" s="112">
        <v>834624</v>
      </c>
      <c r="AU362" s="112">
        <v>1</v>
      </c>
      <c r="AV362" s="112">
        <v>81</v>
      </c>
      <c r="AW362" s="112">
        <v>676045</v>
      </c>
      <c r="AY362" s="111" t="s">
        <v>177</v>
      </c>
      <c r="AZ362" s="112">
        <v>39</v>
      </c>
      <c r="BA362" s="111" t="s">
        <v>44</v>
      </c>
      <c r="BB362" s="112">
        <v>23</v>
      </c>
      <c r="BC362" s="112">
        <v>0</v>
      </c>
      <c r="BD362" s="112">
        <v>6881002</v>
      </c>
      <c r="BE362" s="112">
        <v>904777</v>
      </c>
    </row>
    <row r="363" spans="38:57">
      <c r="AL363" s="111" t="s">
        <v>168</v>
      </c>
      <c r="AM363" s="112">
        <v>29</v>
      </c>
      <c r="AN363" s="111" t="s">
        <v>42</v>
      </c>
      <c r="AO363" s="112">
        <v>15</v>
      </c>
      <c r="AP363" s="112">
        <v>10517000</v>
      </c>
      <c r="AQ363" s="112">
        <v>6779000</v>
      </c>
      <c r="AR363" s="112">
        <v>3738000</v>
      </c>
      <c r="AS363" s="112">
        <v>74</v>
      </c>
      <c r="AT363" s="112">
        <v>665109</v>
      </c>
      <c r="AU363" s="112">
        <v>0.84699999999999998</v>
      </c>
      <c r="AV363" s="112">
        <v>83</v>
      </c>
      <c r="AW363" s="112">
        <v>552040</v>
      </c>
      <c r="AY363" s="111" t="s">
        <v>178</v>
      </c>
      <c r="AZ363" s="112">
        <v>10</v>
      </c>
      <c r="BA363" s="111" t="s">
        <v>38</v>
      </c>
      <c r="BB363" s="112">
        <v>4</v>
      </c>
      <c r="BC363" s="112">
        <v>0</v>
      </c>
      <c r="BD363" s="112">
        <v>16146002</v>
      </c>
      <c r="BE363" s="112">
        <v>7731296</v>
      </c>
    </row>
    <row r="364" spans="38:57">
      <c r="AL364" s="111" t="s">
        <v>168</v>
      </c>
      <c r="AM364" s="112">
        <v>30</v>
      </c>
      <c r="AN364" s="111" t="s">
        <v>42</v>
      </c>
      <c r="AO364" s="112">
        <v>23</v>
      </c>
      <c r="AP364" s="112">
        <v>10100000</v>
      </c>
      <c r="AQ364" s="112">
        <v>6495000</v>
      </c>
      <c r="AR364" s="112">
        <v>3605000</v>
      </c>
      <c r="AS364" s="112">
        <v>70</v>
      </c>
      <c r="AT364" s="112">
        <v>5147</v>
      </c>
      <c r="AU364" s="112">
        <v>5.0000000000000001E-3</v>
      </c>
      <c r="AV364" s="112">
        <v>74</v>
      </c>
      <c r="AW364" s="112">
        <v>3809</v>
      </c>
      <c r="AY364" s="111" t="s">
        <v>178</v>
      </c>
      <c r="AZ364" s="112">
        <v>11</v>
      </c>
      <c r="BA364" s="111" t="s">
        <v>38</v>
      </c>
      <c r="BB364" s="112">
        <v>11</v>
      </c>
      <c r="BC364" s="112">
        <v>0</v>
      </c>
      <c r="BD364" s="112">
        <v>16115002</v>
      </c>
      <c r="BE364" s="112">
        <v>8877009</v>
      </c>
    </row>
    <row r="365" spans="38:57">
      <c r="AL365" s="111" t="s">
        <v>168</v>
      </c>
      <c r="AM365" s="112">
        <v>30</v>
      </c>
      <c r="AN365" s="111" t="s">
        <v>42</v>
      </c>
      <c r="AO365" s="112">
        <v>23</v>
      </c>
      <c r="AP365" s="112">
        <v>10100000</v>
      </c>
      <c r="AQ365" s="112">
        <v>6495000</v>
      </c>
      <c r="AR365" s="112">
        <v>3605000</v>
      </c>
      <c r="AS365" s="112">
        <v>71</v>
      </c>
      <c r="AT365" s="112">
        <v>932450</v>
      </c>
      <c r="AU365" s="112">
        <v>1</v>
      </c>
      <c r="AV365" s="112">
        <v>75</v>
      </c>
      <c r="AW365" s="112">
        <v>699338</v>
      </c>
      <c r="AY365" s="111" t="s">
        <v>178</v>
      </c>
      <c r="AZ365" s="112">
        <v>12</v>
      </c>
      <c r="BA365" s="111" t="s">
        <v>38</v>
      </c>
      <c r="BB365" s="112">
        <v>18</v>
      </c>
      <c r="BC365" s="112">
        <v>0</v>
      </c>
      <c r="BD365" s="112">
        <v>16041002</v>
      </c>
      <c r="BE365" s="112">
        <v>9896447</v>
      </c>
    </row>
    <row r="366" spans="38:57">
      <c r="AL366" s="111" t="s">
        <v>168</v>
      </c>
      <c r="AM366" s="112">
        <v>30</v>
      </c>
      <c r="AN366" s="111" t="s">
        <v>42</v>
      </c>
      <c r="AO366" s="112">
        <v>23</v>
      </c>
      <c r="AP366" s="112">
        <v>10100000</v>
      </c>
      <c r="AQ366" s="112">
        <v>6495000</v>
      </c>
      <c r="AR366" s="112">
        <v>3605000</v>
      </c>
      <c r="AS366" s="112">
        <v>72</v>
      </c>
      <c r="AT366" s="112">
        <v>883671</v>
      </c>
      <c r="AU366" s="112">
        <v>1</v>
      </c>
      <c r="AV366" s="112">
        <v>76</v>
      </c>
      <c r="AW366" s="112">
        <v>671590</v>
      </c>
      <c r="AY366" s="111" t="s">
        <v>178</v>
      </c>
      <c r="AZ366" s="112">
        <v>13</v>
      </c>
      <c r="BA366" s="111" t="s">
        <v>38</v>
      </c>
      <c r="BB366" s="112">
        <v>25</v>
      </c>
      <c r="BC366" s="112">
        <v>0</v>
      </c>
      <c r="BD366" s="112">
        <v>15925002</v>
      </c>
      <c r="BE366" s="112">
        <v>10831518</v>
      </c>
    </row>
    <row r="367" spans="38:57">
      <c r="AL367" s="111" t="s">
        <v>168</v>
      </c>
      <c r="AM367" s="112">
        <v>30</v>
      </c>
      <c r="AN367" s="111" t="s">
        <v>42</v>
      </c>
      <c r="AO367" s="112">
        <v>23</v>
      </c>
      <c r="AP367" s="112">
        <v>10100000</v>
      </c>
      <c r="AQ367" s="112">
        <v>6495000</v>
      </c>
      <c r="AR367" s="112">
        <v>3605000</v>
      </c>
      <c r="AS367" s="112">
        <v>73</v>
      </c>
      <c r="AT367" s="112">
        <v>834624</v>
      </c>
      <c r="AU367" s="112">
        <v>1</v>
      </c>
      <c r="AV367" s="112">
        <v>77</v>
      </c>
      <c r="AW367" s="112">
        <v>642660</v>
      </c>
      <c r="AY367" s="111" t="s">
        <v>178</v>
      </c>
      <c r="AZ367" s="112">
        <v>14</v>
      </c>
      <c r="BA367" s="111" t="s">
        <v>39</v>
      </c>
      <c r="BB367" s="112">
        <v>1</v>
      </c>
      <c r="BC367" s="112">
        <v>0</v>
      </c>
      <c r="BD367" s="112">
        <v>15771002</v>
      </c>
      <c r="BE367" s="112">
        <v>5297518</v>
      </c>
    </row>
    <row r="368" spans="38:57">
      <c r="AL368" s="111" t="s">
        <v>168</v>
      </c>
      <c r="AM368" s="112">
        <v>30</v>
      </c>
      <c r="AN368" s="111" t="s">
        <v>42</v>
      </c>
      <c r="AO368" s="112">
        <v>23</v>
      </c>
      <c r="AP368" s="112">
        <v>10100000</v>
      </c>
      <c r="AQ368" s="112">
        <v>6495000</v>
      </c>
      <c r="AR368" s="112">
        <v>3605000</v>
      </c>
      <c r="AS368" s="112">
        <v>74</v>
      </c>
      <c r="AT368" s="112">
        <v>785322</v>
      </c>
      <c r="AU368" s="112">
        <v>1</v>
      </c>
      <c r="AV368" s="112">
        <v>78</v>
      </c>
      <c r="AW368" s="112">
        <v>612551</v>
      </c>
      <c r="AY368" s="111" t="s">
        <v>178</v>
      </c>
      <c r="AZ368" s="112">
        <v>15</v>
      </c>
      <c r="BA368" s="111" t="s">
        <v>39</v>
      </c>
      <c r="BB368" s="112">
        <v>8</v>
      </c>
      <c r="BC368" s="112">
        <v>0</v>
      </c>
      <c r="BD368" s="112">
        <v>15580002</v>
      </c>
      <c r="BE368" s="112">
        <v>6325605</v>
      </c>
    </row>
    <row r="369" spans="38:57">
      <c r="AL369" s="111" t="s">
        <v>168</v>
      </c>
      <c r="AM369" s="112">
        <v>30</v>
      </c>
      <c r="AN369" s="111" t="s">
        <v>42</v>
      </c>
      <c r="AO369" s="112">
        <v>23</v>
      </c>
      <c r="AP369" s="112">
        <v>10100000</v>
      </c>
      <c r="AQ369" s="112">
        <v>6495000</v>
      </c>
      <c r="AR369" s="112">
        <v>3605000</v>
      </c>
      <c r="AS369" s="112">
        <v>75</v>
      </c>
      <c r="AT369" s="112">
        <v>163787</v>
      </c>
      <c r="AU369" s="112">
        <v>0.223</v>
      </c>
      <c r="AV369" s="112">
        <v>80</v>
      </c>
      <c r="AW369" s="112">
        <v>131030</v>
      </c>
      <c r="AY369" s="111" t="s">
        <v>178</v>
      </c>
      <c r="AZ369" s="112">
        <v>16</v>
      </c>
      <c r="BA369" s="111" t="s">
        <v>39</v>
      </c>
      <c r="BB369" s="112">
        <v>15</v>
      </c>
      <c r="BC369" s="112">
        <v>0</v>
      </c>
      <c r="BD369" s="112">
        <v>15356002</v>
      </c>
      <c r="BE369" s="112">
        <v>7313820</v>
      </c>
    </row>
    <row r="370" spans="38:57">
      <c r="AL370" s="111" t="s">
        <v>168</v>
      </c>
      <c r="AM370" s="112">
        <v>31</v>
      </c>
      <c r="AN370" s="111" t="s">
        <v>42</v>
      </c>
      <c r="AO370" s="112">
        <v>29</v>
      </c>
      <c r="AP370" s="112">
        <v>9686000</v>
      </c>
      <c r="AQ370" s="112">
        <v>6134000</v>
      </c>
      <c r="AR370" s="112">
        <v>3552000</v>
      </c>
      <c r="AS370" s="112">
        <v>71</v>
      </c>
      <c r="AT370" s="112">
        <v>523596</v>
      </c>
      <c r="AU370" s="112">
        <v>0.56200000000000006</v>
      </c>
      <c r="AV370" s="112">
        <v>70</v>
      </c>
      <c r="AW370" s="112">
        <v>366517</v>
      </c>
      <c r="AY370" s="111" t="s">
        <v>178</v>
      </c>
      <c r="AZ370" s="112">
        <v>17</v>
      </c>
      <c r="BA370" s="111" t="s">
        <v>39</v>
      </c>
      <c r="BB370" s="112">
        <v>22</v>
      </c>
      <c r="BC370" s="112">
        <v>0</v>
      </c>
      <c r="BD370" s="112">
        <v>15100002</v>
      </c>
      <c r="BE370" s="112">
        <v>8298458</v>
      </c>
    </row>
    <row r="371" spans="38:57">
      <c r="AL371" s="111" t="s">
        <v>168</v>
      </c>
      <c r="AM371" s="112">
        <v>31</v>
      </c>
      <c r="AN371" s="111" t="s">
        <v>42</v>
      </c>
      <c r="AO371" s="112">
        <v>29</v>
      </c>
      <c r="AP371" s="112">
        <v>9686000</v>
      </c>
      <c r="AQ371" s="112">
        <v>6134000</v>
      </c>
      <c r="AR371" s="112">
        <v>3552000</v>
      </c>
      <c r="AS371" s="112">
        <v>72</v>
      </c>
      <c r="AT371" s="112">
        <v>883671</v>
      </c>
      <c r="AU371" s="112">
        <v>1</v>
      </c>
      <c r="AV371" s="112">
        <v>71</v>
      </c>
      <c r="AW371" s="112">
        <v>627406</v>
      </c>
      <c r="AY371" s="111" t="s">
        <v>178</v>
      </c>
      <c r="AZ371" s="112">
        <v>18</v>
      </c>
      <c r="BA371" s="111" t="s">
        <v>39</v>
      </c>
      <c r="BB371" s="112">
        <v>29</v>
      </c>
      <c r="BC371" s="112">
        <v>0</v>
      </c>
      <c r="BD371" s="112">
        <v>14816002</v>
      </c>
      <c r="BE371" s="112">
        <v>9149197</v>
      </c>
    </row>
    <row r="372" spans="38:57">
      <c r="AL372" s="111" t="s">
        <v>168</v>
      </c>
      <c r="AM372" s="112">
        <v>31</v>
      </c>
      <c r="AN372" s="111" t="s">
        <v>42</v>
      </c>
      <c r="AO372" s="112">
        <v>29</v>
      </c>
      <c r="AP372" s="112">
        <v>9686000</v>
      </c>
      <c r="AQ372" s="112">
        <v>6134000</v>
      </c>
      <c r="AR372" s="112">
        <v>3552000</v>
      </c>
      <c r="AS372" s="112">
        <v>73</v>
      </c>
      <c r="AT372" s="112">
        <v>834624</v>
      </c>
      <c r="AU372" s="112">
        <v>1</v>
      </c>
      <c r="AV372" s="112">
        <v>72</v>
      </c>
      <c r="AW372" s="112">
        <v>600929</v>
      </c>
      <c r="AY372" s="111" t="s">
        <v>178</v>
      </c>
      <c r="AZ372" s="112">
        <v>19</v>
      </c>
      <c r="BA372" s="111" t="s">
        <v>40</v>
      </c>
      <c r="BB372" s="112">
        <v>6</v>
      </c>
      <c r="BC372" s="112">
        <v>0</v>
      </c>
      <c r="BD372" s="112">
        <v>14505002</v>
      </c>
      <c r="BE372" s="112">
        <v>9908518</v>
      </c>
    </row>
    <row r="373" spans="38:57">
      <c r="AL373" s="111" t="s">
        <v>168</v>
      </c>
      <c r="AM373" s="112">
        <v>31</v>
      </c>
      <c r="AN373" s="111" t="s">
        <v>42</v>
      </c>
      <c r="AO373" s="112">
        <v>29</v>
      </c>
      <c r="AP373" s="112">
        <v>9686000</v>
      </c>
      <c r="AQ373" s="112">
        <v>6134000</v>
      </c>
      <c r="AR373" s="112">
        <v>3552000</v>
      </c>
      <c r="AS373" s="112">
        <v>74</v>
      </c>
      <c r="AT373" s="112">
        <v>785322</v>
      </c>
      <c r="AU373" s="112">
        <v>1</v>
      </c>
      <c r="AV373" s="112">
        <v>73</v>
      </c>
      <c r="AW373" s="112">
        <v>573285</v>
      </c>
      <c r="AY373" s="111" t="s">
        <v>178</v>
      </c>
      <c r="AZ373" s="112">
        <v>20</v>
      </c>
      <c r="BA373" s="111" t="s">
        <v>40</v>
      </c>
      <c r="BB373" s="112">
        <v>13</v>
      </c>
      <c r="BC373" s="112">
        <v>0</v>
      </c>
      <c r="BD373" s="112">
        <v>14171002</v>
      </c>
      <c r="BE373" s="112">
        <v>10506910</v>
      </c>
    </row>
    <row r="374" spans="38:57">
      <c r="AL374" s="111" t="s">
        <v>168</v>
      </c>
      <c r="AM374" s="112">
        <v>31</v>
      </c>
      <c r="AN374" s="111" t="s">
        <v>42</v>
      </c>
      <c r="AO374" s="112">
        <v>29</v>
      </c>
      <c r="AP374" s="112">
        <v>9686000</v>
      </c>
      <c r="AQ374" s="112">
        <v>6134000</v>
      </c>
      <c r="AR374" s="112">
        <v>3552000</v>
      </c>
      <c r="AS374" s="112">
        <v>75</v>
      </c>
      <c r="AT374" s="112">
        <v>524787</v>
      </c>
      <c r="AU374" s="112">
        <v>0.71299999999999997</v>
      </c>
      <c r="AV374" s="112">
        <v>74</v>
      </c>
      <c r="AW374" s="112">
        <v>388342</v>
      </c>
      <c r="AY374" s="111" t="s">
        <v>178</v>
      </c>
      <c r="AZ374" s="112">
        <v>21</v>
      </c>
      <c r="BA374" s="111" t="s">
        <v>40</v>
      </c>
      <c r="BB374" s="112">
        <v>20</v>
      </c>
      <c r="BC374" s="112">
        <v>0</v>
      </c>
      <c r="BD374" s="112">
        <v>13816002</v>
      </c>
      <c r="BE374" s="112">
        <v>10951326</v>
      </c>
    </row>
    <row r="375" spans="38:57">
      <c r="AL375" s="111" t="s">
        <v>168</v>
      </c>
      <c r="AM375" s="112">
        <v>32</v>
      </c>
      <c r="AN375" s="111" t="s">
        <v>43</v>
      </c>
      <c r="AO375" s="112">
        <v>5</v>
      </c>
      <c r="AP375" s="112">
        <v>9280000</v>
      </c>
      <c r="AQ375" s="112">
        <v>5714000</v>
      </c>
      <c r="AR375" s="112">
        <v>3566000</v>
      </c>
      <c r="AS375" s="112">
        <v>71</v>
      </c>
      <c r="AT375" s="112">
        <v>117596</v>
      </c>
      <c r="AU375" s="112">
        <v>0.126</v>
      </c>
      <c r="AV375" s="112">
        <v>66</v>
      </c>
      <c r="AW375" s="112">
        <v>77613</v>
      </c>
      <c r="AY375" s="111" t="s">
        <v>178</v>
      </c>
      <c r="AZ375" s="112">
        <v>22</v>
      </c>
      <c r="BA375" s="111" t="s">
        <v>40</v>
      </c>
      <c r="BB375" s="112">
        <v>27</v>
      </c>
      <c r="BC375" s="112">
        <v>0</v>
      </c>
      <c r="BD375" s="112">
        <v>13442002</v>
      </c>
      <c r="BE375" s="112">
        <v>11220351</v>
      </c>
    </row>
    <row r="376" spans="38:57">
      <c r="AL376" s="111" t="s">
        <v>168</v>
      </c>
      <c r="AM376" s="112">
        <v>32</v>
      </c>
      <c r="AN376" s="111" t="s">
        <v>43</v>
      </c>
      <c r="AO376" s="112">
        <v>5</v>
      </c>
      <c r="AP376" s="112">
        <v>9280000</v>
      </c>
      <c r="AQ376" s="112">
        <v>5714000</v>
      </c>
      <c r="AR376" s="112">
        <v>3566000</v>
      </c>
      <c r="AS376" s="112">
        <v>72</v>
      </c>
      <c r="AT376" s="112">
        <v>883671</v>
      </c>
      <c r="AU376" s="112">
        <v>1</v>
      </c>
      <c r="AV376" s="112">
        <v>66</v>
      </c>
      <c r="AW376" s="112">
        <v>583223</v>
      </c>
      <c r="AY376" s="111" t="s">
        <v>178</v>
      </c>
      <c r="AZ376" s="112">
        <v>23</v>
      </c>
      <c r="BA376" s="111" t="s">
        <v>41</v>
      </c>
      <c r="BB376" s="112">
        <v>3</v>
      </c>
      <c r="BC376" s="112">
        <v>0</v>
      </c>
      <c r="BD376" s="112">
        <v>13052002</v>
      </c>
      <c r="BE376" s="112">
        <v>11348780</v>
      </c>
    </row>
    <row r="377" spans="38:57">
      <c r="AL377" s="111" t="s">
        <v>168</v>
      </c>
      <c r="AM377" s="112">
        <v>32</v>
      </c>
      <c r="AN377" s="111" t="s">
        <v>43</v>
      </c>
      <c r="AO377" s="112">
        <v>5</v>
      </c>
      <c r="AP377" s="112">
        <v>9280000</v>
      </c>
      <c r="AQ377" s="112">
        <v>5714000</v>
      </c>
      <c r="AR377" s="112">
        <v>3566000</v>
      </c>
      <c r="AS377" s="112">
        <v>73</v>
      </c>
      <c r="AT377" s="112">
        <v>834624</v>
      </c>
      <c r="AU377" s="112">
        <v>1</v>
      </c>
      <c r="AV377" s="112">
        <v>66</v>
      </c>
      <c r="AW377" s="112">
        <v>550852</v>
      </c>
      <c r="AY377" s="111" t="s">
        <v>178</v>
      </c>
      <c r="AZ377" s="112">
        <v>24</v>
      </c>
      <c r="BA377" s="111" t="s">
        <v>41</v>
      </c>
      <c r="BB377" s="112">
        <v>10</v>
      </c>
      <c r="BC377" s="112">
        <v>0</v>
      </c>
      <c r="BD377" s="112">
        <v>12648002</v>
      </c>
      <c r="BE377" s="112">
        <v>11292980</v>
      </c>
    </row>
    <row r="378" spans="38:57">
      <c r="AL378" s="111" t="s">
        <v>168</v>
      </c>
      <c r="AM378" s="112">
        <v>32</v>
      </c>
      <c r="AN378" s="111" t="s">
        <v>43</v>
      </c>
      <c r="AO378" s="112">
        <v>5</v>
      </c>
      <c r="AP378" s="112">
        <v>9280000</v>
      </c>
      <c r="AQ378" s="112">
        <v>5714000</v>
      </c>
      <c r="AR378" s="112">
        <v>3566000</v>
      </c>
      <c r="AS378" s="112">
        <v>74</v>
      </c>
      <c r="AT378" s="112">
        <v>785322</v>
      </c>
      <c r="AU378" s="112">
        <v>1</v>
      </c>
      <c r="AV378" s="112">
        <v>67</v>
      </c>
      <c r="AW378" s="112">
        <v>526166</v>
      </c>
      <c r="AY378" s="111" t="s">
        <v>178</v>
      </c>
      <c r="AZ378" s="112">
        <v>25</v>
      </c>
      <c r="BA378" s="111" t="s">
        <v>41</v>
      </c>
      <c r="BB378" s="112">
        <v>17</v>
      </c>
      <c r="BC378" s="112">
        <v>0</v>
      </c>
      <c r="BD378" s="112">
        <v>12233002</v>
      </c>
      <c r="BE378" s="112">
        <v>11087434</v>
      </c>
    </row>
    <row r="379" spans="38:57">
      <c r="AL379" s="111" t="s">
        <v>168</v>
      </c>
      <c r="AM379" s="112">
        <v>32</v>
      </c>
      <c r="AN379" s="111" t="s">
        <v>43</v>
      </c>
      <c r="AO379" s="112">
        <v>5</v>
      </c>
      <c r="AP379" s="112">
        <v>9280000</v>
      </c>
      <c r="AQ379" s="112">
        <v>5714000</v>
      </c>
      <c r="AR379" s="112">
        <v>3566000</v>
      </c>
      <c r="AS379" s="112">
        <v>75</v>
      </c>
      <c r="AT379" s="112">
        <v>735781</v>
      </c>
      <c r="AU379" s="112">
        <v>1</v>
      </c>
      <c r="AV379" s="112">
        <v>68</v>
      </c>
      <c r="AW379" s="112">
        <v>500331</v>
      </c>
      <c r="AY379" s="111" t="s">
        <v>178</v>
      </c>
      <c r="AZ379" s="112">
        <v>26</v>
      </c>
      <c r="BA379" s="111" t="s">
        <v>41</v>
      </c>
      <c r="BB379" s="112">
        <v>24</v>
      </c>
      <c r="BC379" s="112">
        <v>0</v>
      </c>
      <c r="BD379" s="112">
        <v>11810003</v>
      </c>
      <c r="BE379" s="112">
        <v>10741855</v>
      </c>
    </row>
    <row r="380" spans="38:57">
      <c r="AL380" s="111" t="s">
        <v>168</v>
      </c>
      <c r="AM380" s="112">
        <v>32</v>
      </c>
      <c r="AN380" s="111" t="s">
        <v>43</v>
      </c>
      <c r="AO380" s="112">
        <v>5</v>
      </c>
      <c r="AP380" s="112">
        <v>9280000</v>
      </c>
      <c r="AQ380" s="112">
        <v>5714000</v>
      </c>
      <c r="AR380" s="112">
        <v>3566000</v>
      </c>
      <c r="AS380" s="112">
        <v>76</v>
      </c>
      <c r="AT380" s="112">
        <v>209006</v>
      </c>
      <c r="AU380" s="112">
        <v>0.30499999999999999</v>
      </c>
      <c r="AV380" s="112">
        <v>69</v>
      </c>
      <c r="AW380" s="112">
        <v>144214</v>
      </c>
      <c r="AY380" s="111" t="s">
        <v>178</v>
      </c>
      <c r="AZ380" s="112">
        <v>27</v>
      </c>
      <c r="BA380" s="111" t="s">
        <v>42</v>
      </c>
      <c r="BB380" s="112">
        <v>1</v>
      </c>
      <c r="BC380" s="112">
        <v>0</v>
      </c>
      <c r="BD380" s="112">
        <v>11380003</v>
      </c>
      <c r="BE380" s="112">
        <v>10279677</v>
      </c>
    </row>
    <row r="381" spans="38:57">
      <c r="AL381" s="111" t="s">
        <v>168</v>
      </c>
      <c r="AM381" s="112">
        <v>33</v>
      </c>
      <c r="AN381" s="111" t="s">
        <v>43</v>
      </c>
      <c r="AO381" s="112">
        <v>12</v>
      </c>
      <c r="AP381" s="112">
        <v>8884000</v>
      </c>
      <c r="AQ381" s="112">
        <v>5254000</v>
      </c>
      <c r="AR381" s="112">
        <v>3630000</v>
      </c>
      <c r="AS381" s="112">
        <v>72</v>
      </c>
      <c r="AT381" s="112">
        <v>605267</v>
      </c>
      <c r="AU381" s="112">
        <v>0.68500000000000005</v>
      </c>
      <c r="AV381" s="112">
        <v>61</v>
      </c>
      <c r="AW381" s="112">
        <v>369213</v>
      </c>
      <c r="AY381" s="111" t="s">
        <v>178</v>
      </c>
      <c r="AZ381" s="112">
        <v>28</v>
      </c>
      <c r="BA381" s="111" t="s">
        <v>42</v>
      </c>
      <c r="BB381" s="112">
        <v>8</v>
      </c>
      <c r="BC381" s="112">
        <v>0</v>
      </c>
      <c r="BD381" s="112">
        <v>10947003</v>
      </c>
      <c r="BE381" s="112">
        <v>9703066</v>
      </c>
    </row>
    <row r="382" spans="38:57">
      <c r="AL382" s="111" t="s">
        <v>168</v>
      </c>
      <c r="AM382" s="112">
        <v>33</v>
      </c>
      <c r="AN382" s="111" t="s">
        <v>43</v>
      </c>
      <c r="AO382" s="112">
        <v>12</v>
      </c>
      <c r="AP382" s="112">
        <v>8884000</v>
      </c>
      <c r="AQ382" s="112">
        <v>5254000</v>
      </c>
      <c r="AR382" s="112">
        <v>3630000</v>
      </c>
      <c r="AS382" s="112">
        <v>73</v>
      </c>
      <c r="AT382" s="112">
        <v>834624</v>
      </c>
      <c r="AU382" s="112">
        <v>1</v>
      </c>
      <c r="AV382" s="112">
        <v>61</v>
      </c>
      <c r="AW382" s="112">
        <v>509121</v>
      </c>
      <c r="AY382" s="111" t="s">
        <v>178</v>
      </c>
      <c r="AZ382" s="112">
        <v>29</v>
      </c>
      <c r="BA382" s="111" t="s">
        <v>42</v>
      </c>
      <c r="BB382" s="112">
        <v>15</v>
      </c>
      <c r="BC382" s="112">
        <v>0</v>
      </c>
      <c r="BD382" s="112">
        <v>10517003</v>
      </c>
      <c r="BE382" s="112">
        <v>9037196</v>
      </c>
    </row>
    <row r="383" spans="38:57">
      <c r="AL383" s="111" t="s">
        <v>168</v>
      </c>
      <c r="AM383" s="112">
        <v>33</v>
      </c>
      <c r="AN383" s="111" t="s">
        <v>43</v>
      </c>
      <c r="AO383" s="112">
        <v>12</v>
      </c>
      <c r="AP383" s="112">
        <v>8884000</v>
      </c>
      <c r="AQ383" s="112">
        <v>5254000</v>
      </c>
      <c r="AR383" s="112">
        <v>3630000</v>
      </c>
      <c r="AS383" s="112">
        <v>74</v>
      </c>
      <c r="AT383" s="112">
        <v>785322</v>
      </c>
      <c r="AU383" s="112">
        <v>1</v>
      </c>
      <c r="AV383" s="112">
        <v>61</v>
      </c>
      <c r="AW383" s="112">
        <v>479046</v>
      </c>
      <c r="AY383" s="111" t="s">
        <v>178</v>
      </c>
      <c r="AZ383" s="112">
        <v>30</v>
      </c>
      <c r="BA383" s="111" t="s">
        <v>42</v>
      </c>
      <c r="BB383" s="112">
        <v>23</v>
      </c>
      <c r="BC383" s="112">
        <v>0</v>
      </c>
      <c r="BD383" s="112">
        <v>10100003</v>
      </c>
      <c r="BE383" s="112">
        <v>8282871</v>
      </c>
    </row>
    <row r="384" spans="38:57">
      <c r="AL384" s="111" t="s">
        <v>168</v>
      </c>
      <c r="AM384" s="112">
        <v>33</v>
      </c>
      <c r="AN384" s="111" t="s">
        <v>43</v>
      </c>
      <c r="AO384" s="112">
        <v>12</v>
      </c>
      <c r="AP384" s="112">
        <v>8884000</v>
      </c>
      <c r="AQ384" s="112">
        <v>5254000</v>
      </c>
      <c r="AR384" s="112">
        <v>3630000</v>
      </c>
      <c r="AS384" s="112">
        <v>75</v>
      </c>
      <c r="AT384" s="112">
        <v>735781</v>
      </c>
      <c r="AU384" s="112">
        <v>1</v>
      </c>
      <c r="AV384" s="112">
        <v>61</v>
      </c>
      <c r="AW384" s="112">
        <v>448826</v>
      </c>
      <c r="AY384" s="111" t="s">
        <v>178</v>
      </c>
      <c r="AZ384" s="112">
        <v>31</v>
      </c>
      <c r="BA384" s="111" t="s">
        <v>42</v>
      </c>
      <c r="BB384" s="112">
        <v>29</v>
      </c>
      <c r="BC384" s="112">
        <v>0</v>
      </c>
      <c r="BD384" s="112">
        <v>9686002</v>
      </c>
      <c r="BE384" s="112">
        <v>7460628</v>
      </c>
    </row>
    <row r="385" spans="38:57">
      <c r="AL385" s="111" t="s">
        <v>168</v>
      </c>
      <c r="AM385" s="112">
        <v>33</v>
      </c>
      <c r="AN385" s="111" t="s">
        <v>43</v>
      </c>
      <c r="AO385" s="112">
        <v>12</v>
      </c>
      <c r="AP385" s="112">
        <v>8884000</v>
      </c>
      <c r="AQ385" s="112">
        <v>5254000</v>
      </c>
      <c r="AR385" s="112">
        <v>3630000</v>
      </c>
      <c r="AS385" s="112">
        <v>76</v>
      </c>
      <c r="AT385" s="112">
        <v>669006</v>
      </c>
      <c r="AU385" s="112">
        <v>0.97499999999999998</v>
      </c>
      <c r="AV385" s="112">
        <v>61</v>
      </c>
      <c r="AW385" s="112">
        <v>408094</v>
      </c>
      <c r="AY385" s="111" t="s">
        <v>178</v>
      </c>
      <c r="AZ385" s="112">
        <v>32</v>
      </c>
      <c r="BA385" s="111" t="s">
        <v>43</v>
      </c>
      <c r="BB385" s="112">
        <v>5</v>
      </c>
      <c r="BC385" s="112">
        <v>0</v>
      </c>
      <c r="BD385" s="112">
        <v>9280002</v>
      </c>
      <c r="BE385" s="112">
        <v>6592108</v>
      </c>
    </row>
    <row r="386" spans="38:57">
      <c r="AL386" s="111" t="s">
        <v>168</v>
      </c>
      <c r="AM386" s="112">
        <v>34</v>
      </c>
      <c r="AN386" s="111" t="s">
        <v>43</v>
      </c>
      <c r="AO386" s="112">
        <v>19</v>
      </c>
      <c r="AP386" s="112">
        <v>8501000</v>
      </c>
      <c r="AQ386" s="112">
        <v>4772000</v>
      </c>
      <c r="AR386" s="112">
        <v>3729000</v>
      </c>
      <c r="AS386" s="112">
        <v>72</v>
      </c>
      <c r="AT386" s="112">
        <v>222267</v>
      </c>
      <c r="AU386" s="112">
        <v>0.252</v>
      </c>
      <c r="AV386" s="112">
        <v>55</v>
      </c>
      <c r="AW386" s="112">
        <v>122247</v>
      </c>
      <c r="AY386" s="111" t="s">
        <v>178</v>
      </c>
      <c r="AZ386" s="112">
        <v>33</v>
      </c>
      <c r="BA386" s="111" t="s">
        <v>43</v>
      </c>
      <c r="BB386" s="112">
        <v>12</v>
      </c>
      <c r="BC386" s="112">
        <v>0</v>
      </c>
      <c r="BD386" s="112">
        <v>8884002</v>
      </c>
      <c r="BE386" s="112">
        <v>5674000</v>
      </c>
    </row>
    <row r="387" spans="38:57">
      <c r="AL387" s="111" t="s">
        <v>168</v>
      </c>
      <c r="AM387" s="112">
        <v>34</v>
      </c>
      <c r="AN387" s="111" t="s">
        <v>43</v>
      </c>
      <c r="AO387" s="112">
        <v>19</v>
      </c>
      <c r="AP387" s="112">
        <v>8501000</v>
      </c>
      <c r="AQ387" s="112">
        <v>4772000</v>
      </c>
      <c r="AR387" s="112">
        <v>3729000</v>
      </c>
      <c r="AS387" s="112">
        <v>73</v>
      </c>
      <c r="AT387" s="112">
        <v>834624</v>
      </c>
      <c r="AU387" s="112">
        <v>1</v>
      </c>
      <c r="AV387" s="112">
        <v>55</v>
      </c>
      <c r="AW387" s="112">
        <v>459043</v>
      </c>
      <c r="AY387" s="111" t="s">
        <v>178</v>
      </c>
      <c r="AZ387" s="112">
        <v>34</v>
      </c>
      <c r="BA387" s="111" t="s">
        <v>43</v>
      </c>
      <c r="BB387" s="112">
        <v>19</v>
      </c>
      <c r="BC387" s="112">
        <v>0</v>
      </c>
      <c r="BD387" s="112">
        <v>8501002</v>
      </c>
      <c r="BE387" s="112">
        <v>4743764</v>
      </c>
    </row>
    <row r="388" spans="38:57">
      <c r="AL388" s="111" t="s">
        <v>168</v>
      </c>
      <c r="AM388" s="112">
        <v>34</v>
      </c>
      <c r="AN388" s="111" t="s">
        <v>43</v>
      </c>
      <c r="AO388" s="112">
        <v>19</v>
      </c>
      <c r="AP388" s="112">
        <v>8501000</v>
      </c>
      <c r="AQ388" s="112">
        <v>4772000</v>
      </c>
      <c r="AR388" s="112">
        <v>3729000</v>
      </c>
      <c r="AS388" s="112">
        <v>74</v>
      </c>
      <c r="AT388" s="112">
        <v>785322</v>
      </c>
      <c r="AU388" s="112">
        <v>1</v>
      </c>
      <c r="AV388" s="112">
        <v>55</v>
      </c>
      <c r="AW388" s="112">
        <v>431927</v>
      </c>
      <c r="AY388" s="111" t="s">
        <v>178</v>
      </c>
      <c r="AZ388" s="112">
        <v>35</v>
      </c>
      <c r="BA388" s="111" t="s">
        <v>43</v>
      </c>
      <c r="BB388" s="112">
        <v>26</v>
      </c>
      <c r="BC388" s="112">
        <v>0</v>
      </c>
      <c r="BD388" s="112">
        <v>8133002</v>
      </c>
      <c r="BE388" s="112">
        <v>3816641</v>
      </c>
    </row>
    <row r="389" spans="38:57">
      <c r="AL389" s="111" t="s">
        <v>168</v>
      </c>
      <c r="AM389" s="112">
        <v>34</v>
      </c>
      <c r="AN389" s="111" t="s">
        <v>43</v>
      </c>
      <c r="AO389" s="112">
        <v>19</v>
      </c>
      <c r="AP389" s="112">
        <v>8501000</v>
      </c>
      <c r="AQ389" s="112">
        <v>4772000</v>
      </c>
      <c r="AR389" s="112">
        <v>3729000</v>
      </c>
      <c r="AS389" s="112">
        <v>75</v>
      </c>
      <c r="AT389" s="112">
        <v>735781</v>
      </c>
      <c r="AU389" s="112">
        <v>1</v>
      </c>
      <c r="AV389" s="112">
        <v>55</v>
      </c>
      <c r="AW389" s="112">
        <v>404680</v>
      </c>
      <c r="AY389" s="111" t="s">
        <v>178</v>
      </c>
      <c r="AZ389" s="112">
        <v>36</v>
      </c>
      <c r="BA389" s="111" t="s">
        <v>44</v>
      </c>
      <c r="BB389" s="112">
        <v>2</v>
      </c>
      <c r="BC389" s="112">
        <v>0</v>
      </c>
      <c r="BD389" s="112">
        <v>7785002</v>
      </c>
      <c r="BE389" s="112">
        <v>2942010</v>
      </c>
    </row>
    <row r="390" spans="38:57">
      <c r="AL390" s="111" t="s">
        <v>168</v>
      </c>
      <c r="AM390" s="112">
        <v>34</v>
      </c>
      <c r="AN390" s="111" t="s">
        <v>43</v>
      </c>
      <c r="AO390" s="112">
        <v>19</v>
      </c>
      <c r="AP390" s="112">
        <v>8501000</v>
      </c>
      <c r="AQ390" s="112">
        <v>4772000</v>
      </c>
      <c r="AR390" s="112">
        <v>3729000</v>
      </c>
      <c r="AS390" s="112">
        <v>76</v>
      </c>
      <c r="AT390" s="112">
        <v>686016</v>
      </c>
      <c r="AU390" s="112">
        <v>1</v>
      </c>
      <c r="AV390" s="112">
        <v>54</v>
      </c>
      <c r="AW390" s="112">
        <v>370449</v>
      </c>
      <c r="AY390" s="111" t="s">
        <v>178</v>
      </c>
      <c r="AZ390" s="112">
        <v>37</v>
      </c>
      <c r="BA390" s="111" t="s">
        <v>44</v>
      </c>
      <c r="BB390" s="112">
        <v>9</v>
      </c>
      <c r="BC390" s="112">
        <v>0</v>
      </c>
      <c r="BD390" s="112">
        <v>7458002</v>
      </c>
      <c r="BE390" s="112">
        <v>2150866</v>
      </c>
    </row>
    <row r="391" spans="38:57">
      <c r="AL391" s="111" t="s">
        <v>168</v>
      </c>
      <c r="AM391" s="112">
        <v>34</v>
      </c>
      <c r="AN391" s="111" t="s">
        <v>43</v>
      </c>
      <c r="AO391" s="112">
        <v>19</v>
      </c>
      <c r="AP391" s="112">
        <v>8501000</v>
      </c>
      <c r="AQ391" s="112">
        <v>4772000</v>
      </c>
      <c r="AR391" s="112">
        <v>3729000</v>
      </c>
      <c r="AS391" s="112">
        <v>77</v>
      </c>
      <c r="AT391" s="112">
        <v>464990</v>
      </c>
      <c r="AU391" s="112">
        <v>0.73099999999999998</v>
      </c>
      <c r="AV391" s="112">
        <v>54</v>
      </c>
      <c r="AW391" s="112">
        <v>251095</v>
      </c>
      <c r="AY391" s="111" t="s">
        <v>178</v>
      </c>
      <c r="AZ391" s="112">
        <v>38</v>
      </c>
      <c r="BA391" s="111" t="s">
        <v>44</v>
      </c>
      <c r="BB391" s="112">
        <v>16</v>
      </c>
      <c r="BC391" s="112">
        <v>0</v>
      </c>
      <c r="BD391" s="112">
        <v>7156002</v>
      </c>
      <c r="BE391" s="112">
        <v>1464769</v>
      </c>
    </row>
    <row r="392" spans="38:57">
      <c r="AL392" s="111" t="s">
        <v>168</v>
      </c>
      <c r="AM392" s="112">
        <v>35</v>
      </c>
      <c r="AN392" s="111" t="s">
        <v>43</v>
      </c>
      <c r="AO392" s="112">
        <v>26</v>
      </c>
      <c r="AP392" s="112">
        <v>8133000</v>
      </c>
      <c r="AQ392" s="112">
        <v>4285000</v>
      </c>
      <c r="AR392" s="112">
        <v>3848000</v>
      </c>
      <c r="AS392" s="112">
        <v>73</v>
      </c>
      <c r="AT392" s="112">
        <v>688891</v>
      </c>
      <c r="AU392" s="112">
        <v>0.82499999999999996</v>
      </c>
      <c r="AV392" s="112">
        <v>49</v>
      </c>
      <c r="AW392" s="112">
        <v>337557</v>
      </c>
      <c r="AY392" s="111" t="s">
        <v>178</v>
      </c>
      <c r="AZ392" s="112">
        <v>39</v>
      </c>
      <c r="BA392" s="111" t="s">
        <v>44</v>
      </c>
      <c r="BB392" s="112">
        <v>23</v>
      </c>
      <c r="BC392" s="112">
        <v>0</v>
      </c>
      <c r="BD392" s="112">
        <v>6881002</v>
      </c>
      <c r="BE392" s="112">
        <v>904777</v>
      </c>
    </row>
    <row r="393" spans="38:57">
      <c r="AL393" s="111" t="s">
        <v>168</v>
      </c>
      <c r="AM393" s="112">
        <v>35</v>
      </c>
      <c r="AN393" s="111" t="s">
        <v>43</v>
      </c>
      <c r="AO393" s="112">
        <v>26</v>
      </c>
      <c r="AP393" s="112">
        <v>8133000</v>
      </c>
      <c r="AQ393" s="112">
        <v>4285000</v>
      </c>
      <c r="AR393" s="112">
        <v>3848000</v>
      </c>
      <c r="AS393" s="112">
        <v>74</v>
      </c>
      <c r="AT393" s="112">
        <v>785322</v>
      </c>
      <c r="AU393" s="112">
        <v>1</v>
      </c>
      <c r="AV393" s="112">
        <v>48</v>
      </c>
      <c r="AW393" s="112">
        <v>376955</v>
      </c>
    </row>
    <row r="394" spans="38:57">
      <c r="AL394" s="111" t="s">
        <v>168</v>
      </c>
      <c r="AM394" s="112">
        <v>35</v>
      </c>
      <c r="AN394" s="111" t="s">
        <v>43</v>
      </c>
      <c r="AO394" s="112">
        <v>26</v>
      </c>
      <c r="AP394" s="112">
        <v>8133000</v>
      </c>
      <c r="AQ394" s="112">
        <v>4285000</v>
      </c>
      <c r="AR394" s="112">
        <v>3848000</v>
      </c>
      <c r="AS394" s="112">
        <v>75</v>
      </c>
      <c r="AT394" s="112">
        <v>735781</v>
      </c>
      <c r="AU394" s="112">
        <v>1</v>
      </c>
      <c r="AV394" s="112">
        <v>48</v>
      </c>
      <c r="AW394" s="112">
        <v>353175</v>
      </c>
    </row>
    <row r="395" spans="38:57">
      <c r="AL395" s="111" t="s">
        <v>168</v>
      </c>
      <c r="AM395" s="112">
        <v>35</v>
      </c>
      <c r="AN395" s="111" t="s">
        <v>43</v>
      </c>
      <c r="AO395" s="112">
        <v>26</v>
      </c>
      <c r="AP395" s="112">
        <v>8133000</v>
      </c>
      <c r="AQ395" s="112">
        <v>4285000</v>
      </c>
      <c r="AR395" s="112">
        <v>3848000</v>
      </c>
      <c r="AS395" s="112">
        <v>76</v>
      </c>
      <c r="AT395" s="112">
        <v>686016</v>
      </c>
      <c r="AU395" s="112">
        <v>1</v>
      </c>
      <c r="AV395" s="112">
        <v>47</v>
      </c>
      <c r="AW395" s="112">
        <v>322428</v>
      </c>
    </row>
    <row r="396" spans="38:57">
      <c r="AL396" s="111" t="s">
        <v>168</v>
      </c>
      <c r="AM396" s="112">
        <v>35</v>
      </c>
      <c r="AN396" s="111" t="s">
        <v>43</v>
      </c>
      <c r="AO396" s="112">
        <v>26</v>
      </c>
      <c r="AP396" s="112">
        <v>8133000</v>
      </c>
      <c r="AQ396" s="112">
        <v>4285000</v>
      </c>
      <c r="AR396" s="112">
        <v>3848000</v>
      </c>
      <c r="AS396" s="112">
        <v>77</v>
      </c>
      <c r="AT396" s="112">
        <v>636042</v>
      </c>
      <c r="AU396" s="112">
        <v>1</v>
      </c>
      <c r="AV396" s="112">
        <v>47</v>
      </c>
      <c r="AW396" s="112">
        <v>298940</v>
      </c>
    </row>
    <row r="397" spans="38:57">
      <c r="AL397" s="111" t="s">
        <v>168</v>
      </c>
      <c r="AM397" s="112">
        <v>35</v>
      </c>
      <c r="AN397" s="111" t="s">
        <v>43</v>
      </c>
      <c r="AO397" s="112">
        <v>26</v>
      </c>
      <c r="AP397" s="112">
        <v>8133000</v>
      </c>
      <c r="AQ397" s="112">
        <v>4285000</v>
      </c>
      <c r="AR397" s="112">
        <v>3848000</v>
      </c>
      <c r="AS397" s="112">
        <v>78</v>
      </c>
      <c r="AT397" s="112">
        <v>315948</v>
      </c>
      <c r="AU397" s="112">
        <v>0.53900000000000003</v>
      </c>
      <c r="AV397" s="112">
        <v>46</v>
      </c>
      <c r="AW397" s="112">
        <v>145336</v>
      </c>
    </row>
    <row r="398" spans="38:57">
      <c r="AL398" s="111" t="s">
        <v>168</v>
      </c>
      <c r="AM398" s="112">
        <v>36</v>
      </c>
      <c r="AN398" s="111" t="s">
        <v>44</v>
      </c>
      <c r="AO398" s="112">
        <v>2</v>
      </c>
      <c r="AP398" s="112">
        <v>7785000</v>
      </c>
      <c r="AQ398" s="112">
        <v>3814000</v>
      </c>
      <c r="AR398" s="112">
        <v>3971000</v>
      </c>
      <c r="AS398" s="112">
        <v>73</v>
      </c>
      <c r="AT398" s="112">
        <v>340891</v>
      </c>
      <c r="AU398" s="112">
        <v>0.40799999999999997</v>
      </c>
      <c r="AV398" s="112">
        <v>43</v>
      </c>
      <c r="AW398" s="112">
        <v>146583</v>
      </c>
    </row>
    <row r="399" spans="38:57">
      <c r="AL399" s="111" t="s">
        <v>168</v>
      </c>
      <c r="AM399" s="112">
        <v>36</v>
      </c>
      <c r="AN399" s="111" t="s">
        <v>44</v>
      </c>
      <c r="AO399" s="112">
        <v>2</v>
      </c>
      <c r="AP399" s="112">
        <v>7785000</v>
      </c>
      <c r="AQ399" s="112">
        <v>3814000</v>
      </c>
      <c r="AR399" s="112">
        <v>3971000</v>
      </c>
      <c r="AS399" s="112">
        <v>74</v>
      </c>
      <c r="AT399" s="112">
        <v>785322</v>
      </c>
      <c r="AU399" s="112">
        <v>1</v>
      </c>
      <c r="AV399" s="112">
        <v>42</v>
      </c>
      <c r="AW399" s="112">
        <v>329835</v>
      </c>
    </row>
    <row r="400" spans="38:57">
      <c r="AL400" s="111" t="s">
        <v>168</v>
      </c>
      <c r="AM400" s="112">
        <v>36</v>
      </c>
      <c r="AN400" s="111" t="s">
        <v>44</v>
      </c>
      <c r="AO400" s="112">
        <v>2</v>
      </c>
      <c r="AP400" s="112">
        <v>7785000</v>
      </c>
      <c r="AQ400" s="112">
        <v>3814000</v>
      </c>
      <c r="AR400" s="112">
        <v>3971000</v>
      </c>
      <c r="AS400" s="112">
        <v>75</v>
      </c>
      <c r="AT400" s="112">
        <v>735781</v>
      </c>
      <c r="AU400" s="112">
        <v>1</v>
      </c>
      <c r="AV400" s="112">
        <v>41</v>
      </c>
      <c r="AW400" s="112">
        <v>301670</v>
      </c>
    </row>
    <row r="401" spans="38:49">
      <c r="AL401" s="111" t="s">
        <v>168</v>
      </c>
      <c r="AM401" s="112">
        <v>36</v>
      </c>
      <c r="AN401" s="111" t="s">
        <v>44</v>
      </c>
      <c r="AO401" s="112">
        <v>2</v>
      </c>
      <c r="AP401" s="112">
        <v>7785000</v>
      </c>
      <c r="AQ401" s="112">
        <v>3814000</v>
      </c>
      <c r="AR401" s="112">
        <v>3971000</v>
      </c>
      <c r="AS401" s="112">
        <v>76</v>
      </c>
      <c r="AT401" s="112">
        <v>686016</v>
      </c>
      <c r="AU401" s="112">
        <v>1</v>
      </c>
      <c r="AV401" s="112">
        <v>40</v>
      </c>
      <c r="AW401" s="112">
        <v>274406</v>
      </c>
    </row>
    <row r="402" spans="38:49">
      <c r="AL402" s="111" t="s">
        <v>168</v>
      </c>
      <c r="AM402" s="112">
        <v>36</v>
      </c>
      <c r="AN402" s="111" t="s">
        <v>44</v>
      </c>
      <c r="AO402" s="112">
        <v>2</v>
      </c>
      <c r="AP402" s="112">
        <v>7785000</v>
      </c>
      <c r="AQ402" s="112">
        <v>3814000</v>
      </c>
      <c r="AR402" s="112">
        <v>3971000</v>
      </c>
      <c r="AS402" s="112">
        <v>77</v>
      </c>
      <c r="AT402" s="112">
        <v>636042</v>
      </c>
      <c r="AU402" s="112">
        <v>1</v>
      </c>
      <c r="AV402" s="112">
        <v>39</v>
      </c>
      <c r="AW402" s="112">
        <v>248056</v>
      </c>
    </row>
    <row r="403" spans="38:49">
      <c r="AL403" s="111" t="s">
        <v>168</v>
      </c>
      <c r="AM403" s="112">
        <v>36</v>
      </c>
      <c r="AN403" s="111" t="s">
        <v>44</v>
      </c>
      <c r="AO403" s="112">
        <v>2</v>
      </c>
      <c r="AP403" s="112">
        <v>7785000</v>
      </c>
      <c r="AQ403" s="112">
        <v>3814000</v>
      </c>
      <c r="AR403" s="112">
        <v>3971000</v>
      </c>
      <c r="AS403" s="112">
        <v>78</v>
      </c>
      <c r="AT403" s="112">
        <v>585874</v>
      </c>
      <c r="AU403" s="112">
        <v>1</v>
      </c>
      <c r="AV403" s="112">
        <v>39</v>
      </c>
      <c r="AW403" s="112">
        <v>228491</v>
      </c>
    </row>
    <row r="404" spans="38:49">
      <c r="AL404" s="111" t="s">
        <v>168</v>
      </c>
      <c r="AM404" s="112">
        <v>36</v>
      </c>
      <c r="AN404" s="111" t="s">
        <v>44</v>
      </c>
      <c r="AO404" s="112">
        <v>2</v>
      </c>
      <c r="AP404" s="112">
        <v>7785000</v>
      </c>
      <c r="AQ404" s="112">
        <v>3814000</v>
      </c>
      <c r="AR404" s="112">
        <v>3971000</v>
      </c>
      <c r="AS404" s="112">
        <v>79</v>
      </c>
      <c r="AT404" s="112">
        <v>201074</v>
      </c>
      <c r="AU404" s="112">
        <v>0.375</v>
      </c>
      <c r="AV404" s="112">
        <v>38</v>
      </c>
      <c r="AW404" s="112">
        <v>76408</v>
      </c>
    </row>
    <row r="405" spans="38:49">
      <c r="AL405" s="111" t="s">
        <v>168</v>
      </c>
      <c r="AM405" s="112">
        <v>37</v>
      </c>
      <c r="AN405" s="111" t="s">
        <v>44</v>
      </c>
      <c r="AO405" s="112">
        <v>9</v>
      </c>
      <c r="AP405" s="112">
        <v>7458000</v>
      </c>
      <c r="AQ405" s="112">
        <v>3375000</v>
      </c>
      <c r="AR405" s="112">
        <v>4083000</v>
      </c>
      <c r="AS405" s="112">
        <v>73</v>
      </c>
      <c r="AT405" s="112">
        <v>13891</v>
      </c>
      <c r="AU405" s="112">
        <v>1.7000000000000001E-2</v>
      </c>
      <c r="AV405" s="112">
        <v>37</v>
      </c>
      <c r="AW405" s="112">
        <v>5140</v>
      </c>
    </row>
    <row r="406" spans="38:49">
      <c r="AL406" s="111" t="s">
        <v>168</v>
      </c>
      <c r="AM406" s="112">
        <v>37</v>
      </c>
      <c r="AN406" s="111" t="s">
        <v>44</v>
      </c>
      <c r="AO406" s="112">
        <v>9</v>
      </c>
      <c r="AP406" s="112">
        <v>7458000</v>
      </c>
      <c r="AQ406" s="112">
        <v>3375000</v>
      </c>
      <c r="AR406" s="112">
        <v>4083000</v>
      </c>
      <c r="AS406" s="112">
        <v>74</v>
      </c>
      <c r="AT406" s="112">
        <v>785322</v>
      </c>
      <c r="AU406" s="112">
        <v>1</v>
      </c>
      <c r="AV406" s="112">
        <v>36</v>
      </c>
      <c r="AW406" s="112">
        <v>282716</v>
      </c>
    </row>
    <row r="407" spans="38:49">
      <c r="AL407" s="111" t="s">
        <v>168</v>
      </c>
      <c r="AM407" s="112">
        <v>37</v>
      </c>
      <c r="AN407" s="111" t="s">
        <v>44</v>
      </c>
      <c r="AO407" s="112">
        <v>9</v>
      </c>
      <c r="AP407" s="112">
        <v>7458000</v>
      </c>
      <c r="AQ407" s="112">
        <v>3375000</v>
      </c>
      <c r="AR407" s="112">
        <v>4083000</v>
      </c>
      <c r="AS407" s="112">
        <v>75</v>
      </c>
      <c r="AT407" s="112">
        <v>735781</v>
      </c>
      <c r="AU407" s="112">
        <v>1</v>
      </c>
      <c r="AV407" s="112">
        <v>35</v>
      </c>
      <c r="AW407" s="112">
        <v>257523</v>
      </c>
    </row>
    <row r="408" spans="38:49">
      <c r="AL408" s="111" t="s">
        <v>168</v>
      </c>
      <c r="AM408" s="112">
        <v>37</v>
      </c>
      <c r="AN408" s="111" t="s">
        <v>44</v>
      </c>
      <c r="AO408" s="112">
        <v>9</v>
      </c>
      <c r="AP408" s="112">
        <v>7458000</v>
      </c>
      <c r="AQ408" s="112">
        <v>3375000</v>
      </c>
      <c r="AR408" s="112">
        <v>4083000</v>
      </c>
      <c r="AS408" s="112">
        <v>76</v>
      </c>
      <c r="AT408" s="112">
        <v>686016</v>
      </c>
      <c r="AU408" s="112">
        <v>1</v>
      </c>
      <c r="AV408" s="112">
        <v>33</v>
      </c>
      <c r="AW408" s="112">
        <v>226385</v>
      </c>
    </row>
    <row r="409" spans="38:49">
      <c r="AL409" s="111" t="s">
        <v>168</v>
      </c>
      <c r="AM409" s="112">
        <v>37</v>
      </c>
      <c r="AN409" s="111" t="s">
        <v>44</v>
      </c>
      <c r="AO409" s="112">
        <v>9</v>
      </c>
      <c r="AP409" s="112">
        <v>7458000</v>
      </c>
      <c r="AQ409" s="112">
        <v>3375000</v>
      </c>
      <c r="AR409" s="112">
        <v>4083000</v>
      </c>
      <c r="AS409" s="112">
        <v>77</v>
      </c>
      <c r="AT409" s="112">
        <v>636042</v>
      </c>
      <c r="AU409" s="112">
        <v>1</v>
      </c>
      <c r="AV409" s="112">
        <v>32</v>
      </c>
      <c r="AW409" s="112">
        <v>203533</v>
      </c>
    </row>
    <row r="410" spans="38:49">
      <c r="AL410" s="111" t="s">
        <v>168</v>
      </c>
      <c r="AM410" s="112">
        <v>37</v>
      </c>
      <c r="AN410" s="111" t="s">
        <v>44</v>
      </c>
      <c r="AO410" s="112">
        <v>9</v>
      </c>
      <c r="AP410" s="112">
        <v>7458000</v>
      </c>
      <c r="AQ410" s="112">
        <v>3375000</v>
      </c>
      <c r="AR410" s="112">
        <v>4083000</v>
      </c>
      <c r="AS410" s="112">
        <v>78</v>
      </c>
      <c r="AT410" s="112">
        <v>585874</v>
      </c>
      <c r="AU410" s="112">
        <v>1</v>
      </c>
      <c r="AV410" s="112">
        <v>31</v>
      </c>
      <c r="AW410" s="112">
        <v>181621</v>
      </c>
    </row>
    <row r="411" spans="38:49">
      <c r="AL411" s="111" t="s">
        <v>168</v>
      </c>
      <c r="AM411" s="112">
        <v>37</v>
      </c>
      <c r="AN411" s="111" t="s">
        <v>44</v>
      </c>
      <c r="AO411" s="112">
        <v>9</v>
      </c>
      <c r="AP411" s="112">
        <v>7458000</v>
      </c>
      <c r="AQ411" s="112">
        <v>3375000</v>
      </c>
      <c r="AR411" s="112">
        <v>4083000</v>
      </c>
      <c r="AS411" s="112">
        <v>79</v>
      </c>
      <c r="AT411" s="112">
        <v>535528</v>
      </c>
      <c r="AU411" s="112">
        <v>1</v>
      </c>
      <c r="AV411" s="112">
        <v>30</v>
      </c>
      <c r="AW411" s="112">
        <v>160658</v>
      </c>
    </row>
    <row r="412" spans="38:49">
      <c r="AL412" s="111" t="s">
        <v>168</v>
      </c>
      <c r="AM412" s="112">
        <v>37</v>
      </c>
      <c r="AN412" s="111" t="s">
        <v>44</v>
      </c>
      <c r="AO412" s="112">
        <v>9</v>
      </c>
      <c r="AP412" s="112">
        <v>7458000</v>
      </c>
      <c r="AQ412" s="112">
        <v>3375000</v>
      </c>
      <c r="AR412" s="112">
        <v>4083000</v>
      </c>
      <c r="AS412" s="112">
        <v>80</v>
      </c>
      <c r="AT412" s="112">
        <v>104547</v>
      </c>
      <c r="AU412" s="112">
        <v>0.216</v>
      </c>
      <c r="AV412" s="112">
        <v>28</v>
      </c>
      <c r="AW412" s="112">
        <v>29273</v>
      </c>
    </row>
    <row r="413" spans="38:49">
      <c r="AL413" s="111" t="s">
        <v>168</v>
      </c>
      <c r="AM413" s="112">
        <v>38</v>
      </c>
      <c r="AN413" s="111" t="s">
        <v>44</v>
      </c>
      <c r="AO413" s="112">
        <v>16</v>
      </c>
      <c r="AP413" s="112">
        <v>7156000</v>
      </c>
      <c r="AQ413" s="112">
        <v>2988000</v>
      </c>
      <c r="AR413" s="112">
        <v>4168000</v>
      </c>
      <c r="AS413" s="112">
        <v>74</v>
      </c>
      <c r="AT413" s="112">
        <v>497213</v>
      </c>
      <c r="AU413" s="112">
        <v>0.63300000000000001</v>
      </c>
      <c r="AV413" s="112">
        <v>29</v>
      </c>
      <c r="AW413" s="112">
        <v>144192</v>
      </c>
    </row>
    <row r="414" spans="38:49">
      <c r="AL414" s="111" t="s">
        <v>168</v>
      </c>
      <c r="AM414" s="112">
        <v>38</v>
      </c>
      <c r="AN414" s="111" t="s">
        <v>44</v>
      </c>
      <c r="AO414" s="112">
        <v>16</v>
      </c>
      <c r="AP414" s="112">
        <v>7156000</v>
      </c>
      <c r="AQ414" s="112">
        <v>2988000</v>
      </c>
      <c r="AR414" s="112">
        <v>4168000</v>
      </c>
      <c r="AS414" s="112">
        <v>75</v>
      </c>
      <c r="AT414" s="112">
        <v>735781</v>
      </c>
      <c r="AU414" s="112">
        <v>1</v>
      </c>
      <c r="AV414" s="112">
        <v>28</v>
      </c>
      <c r="AW414" s="112">
        <v>206019</v>
      </c>
    </row>
    <row r="415" spans="38:49">
      <c r="AL415" s="111" t="s">
        <v>168</v>
      </c>
      <c r="AM415" s="112">
        <v>38</v>
      </c>
      <c r="AN415" s="111" t="s">
        <v>44</v>
      </c>
      <c r="AO415" s="112">
        <v>16</v>
      </c>
      <c r="AP415" s="112">
        <v>7156000</v>
      </c>
      <c r="AQ415" s="112">
        <v>2988000</v>
      </c>
      <c r="AR415" s="112">
        <v>4168000</v>
      </c>
      <c r="AS415" s="112">
        <v>76</v>
      </c>
      <c r="AT415" s="112">
        <v>686016</v>
      </c>
      <c r="AU415" s="112">
        <v>1</v>
      </c>
      <c r="AV415" s="112">
        <v>27</v>
      </c>
      <c r="AW415" s="112">
        <v>185224</v>
      </c>
    </row>
    <row r="416" spans="38:49">
      <c r="AL416" s="111" t="s">
        <v>168</v>
      </c>
      <c r="AM416" s="112">
        <v>38</v>
      </c>
      <c r="AN416" s="111" t="s">
        <v>44</v>
      </c>
      <c r="AO416" s="112">
        <v>16</v>
      </c>
      <c r="AP416" s="112">
        <v>7156000</v>
      </c>
      <c r="AQ416" s="112">
        <v>2988000</v>
      </c>
      <c r="AR416" s="112">
        <v>4168000</v>
      </c>
      <c r="AS416" s="112">
        <v>77</v>
      </c>
      <c r="AT416" s="112">
        <v>636042</v>
      </c>
      <c r="AU416" s="112">
        <v>1</v>
      </c>
      <c r="AV416" s="112">
        <v>25</v>
      </c>
      <c r="AW416" s="112">
        <v>159010</v>
      </c>
    </row>
    <row r="417" spans="38:49">
      <c r="AL417" s="111" t="s">
        <v>168</v>
      </c>
      <c r="AM417" s="112">
        <v>38</v>
      </c>
      <c r="AN417" s="111" t="s">
        <v>44</v>
      </c>
      <c r="AO417" s="112">
        <v>16</v>
      </c>
      <c r="AP417" s="112">
        <v>7156000</v>
      </c>
      <c r="AQ417" s="112">
        <v>2988000</v>
      </c>
      <c r="AR417" s="112">
        <v>4168000</v>
      </c>
      <c r="AS417" s="112">
        <v>78</v>
      </c>
      <c r="AT417" s="112">
        <v>585874</v>
      </c>
      <c r="AU417" s="112">
        <v>1</v>
      </c>
      <c r="AV417" s="112">
        <v>24</v>
      </c>
      <c r="AW417" s="112">
        <v>140610</v>
      </c>
    </row>
    <row r="418" spans="38:49">
      <c r="AL418" s="111" t="s">
        <v>168</v>
      </c>
      <c r="AM418" s="112">
        <v>38</v>
      </c>
      <c r="AN418" s="111" t="s">
        <v>44</v>
      </c>
      <c r="AO418" s="112">
        <v>16</v>
      </c>
      <c r="AP418" s="112">
        <v>7156000</v>
      </c>
      <c r="AQ418" s="112">
        <v>2988000</v>
      </c>
      <c r="AR418" s="112">
        <v>4168000</v>
      </c>
      <c r="AS418" s="112">
        <v>79</v>
      </c>
      <c r="AT418" s="112">
        <v>535528</v>
      </c>
      <c r="AU418" s="112">
        <v>1</v>
      </c>
      <c r="AV418" s="112">
        <v>22</v>
      </c>
      <c r="AW418" s="112">
        <v>117816</v>
      </c>
    </row>
    <row r="419" spans="38:49">
      <c r="AL419" s="111" t="s">
        <v>168</v>
      </c>
      <c r="AM419" s="112">
        <v>38</v>
      </c>
      <c r="AN419" s="111" t="s">
        <v>44</v>
      </c>
      <c r="AO419" s="112">
        <v>16</v>
      </c>
      <c r="AP419" s="112">
        <v>7156000</v>
      </c>
      <c r="AQ419" s="112">
        <v>2988000</v>
      </c>
      <c r="AR419" s="112">
        <v>4168000</v>
      </c>
      <c r="AS419" s="112">
        <v>80</v>
      </c>
      <c r="AT419" s="112">
        <v>485018</v>
      </c>
      <c r="AU419" s="112">
        <v>1</v>
      </c>
      <c r="AV419" s="112">
        <v>20</v>
      </c>
      <c r="AW419" s="112">
        <v>97004</v>
      </c>
    </row>
    <row r="420" spans="38:49">
      <c r="AL420" s="111" t="s">
        <v>168</v>
      </c>
      <c r="AM420" s="112">
        <v>38</v>
      </c>
      <c r="AN420" s="111" t="s">
        <v>44</v>
      </c>
      <c r="AO420" s="112">
        <v>16</v>
      </c>
      <c r="AP420" s="112">
        <v>7156000</v>
      </c>
      <c r="AQ420" s="112">
        <v>2988000</v>
      </c>
      <c r="AR420" s="112">
        <v>4168000</v>
      </c>
      <c r="AS420" s="112">
        <v>81</v>
      </c>
      <c r="AT420" s="112">
        <v>6528</v>
      </c>
      <c r="AU420" s="112">
        <v>1.2E-2</v>
      </c>
      <c r="AV420" s="112">
        <v>18</v>
      </c>
      <c r="AW420" s="112">
        <v>1175</v>
      </c>
    </row>
    <row r="421" spans="38:49">
      <c r="AL421" s="111" t="s">
        <v>168</v>
      </c>
      <c r="AM421" s="112">
        <v>39</v>
      </c>
      <c r="AN421" s="111" t="s">
        <v>44</v>
      </c>
      <c r="AO421" s="112">
        <v>23</v>
      </c>
      <c r="AP421" s="112">
        <v>6881000</v>
      </c>
      <c r="AQ421" s="112">
        <v>2631000</v>
      </c>
      <c r="AR421" s="112">
        <v>4250000</v>
      </c>
      <c r="AS421" s="112">
        <v>74</v>
      </c>
      <c r="AT421" s="112">
        <v>222213</v>
      </c>
      <c r="AU421" s="112">
        <v>0.28299999999999997</v>
      </c>
      <c r="AV421" s="112">
        <v>23</v>
      </c>
      <c r="AW421" s="112">
        <v>51109</v>
      </c>
    </row>
    <row r="422" spans="38:49">
      <c r="AL422" s="111" t="s">
        <v>168</v>
      </c>
      <c r="AM422" s="112">
        <v>39</v>
      </c>
      <c r="AN422" s="111" t="s">
        <v>44</v>
      </c>
      <c r="AO422" s="112">
        <v>23</v>
      </c>
      <c r="AP422" s="112">
        <v>6881000</v>
      </c>
      <c r="AQ422" s="112">
        <v>2631000</v>
      </c>
      <c r="AR422" s="112">
        <v>4250000</v>
      </c>
      <c r="AS422" s="112">
        <v>75</v>
      </c>
      <c r="AT422" s="112">
        <v>735781</v>
      </c>
      <c r="AU422" s="112">
        <v>1</v>
      </c>
      <c r="AV422" s="112">
        <v>22</v>
      </c>
      <c r="AW422" s="112">
        <v>161872</v>
      </c>
    </row>
    <row r="423" spans="38:49">
      <c r="AL423" s="111" t="s">
        <v>168</v>
      </c>
      <c r="AM423" s="112">
        <v>39</v>
      </c>
      <c r="AN423" s="111" t="s">
        <v>44</v>
      </c>
      <c r="AO423" s="112">
        <v>23</v>
      </c>
      <c r="AP423" s="112">
        <v>6881000</v>
      </c>
      <c r="AQ423" s="112">
        <v>2631000</v>
      </c>
      <c r="AR423" s="112">
        <v>4250000</v>
      </c>
      <c r="AS423" s="112">
        <v>76</v>
      </c>
      <c r="AT423" s="112">
        <v>686016</v>
      </c>
      <c r="AU423" s="112">
        <v>1</v>
      </c>
      <c r="AV423" s="112">
        <v>20</v>
      </c>
      <c r="AW423" s="112">
        <v>137203</v>
      </c>
    </row>
    <row r="424" spans="38:49">
      <c r="AL424" s="111" t="s">
        <v>168</v>
      </c>
      <c r="AM424" s="112">
        <v>39</v>
      </c>
      <c r="AN424" s="111" t="s">
        <v>44</v>
      </c>
      <c r="AO424" s="112">
        <v>23</v>
      </c>
      <c r="AP424" s="112">
        <v>6881000</v>
      </c>
      <c r="AQ424" s="112">
        <v>2631000</v>
      </c>
      <c r="AR424" s="112">
        <v>4250000</v>
      </c>
      <c r="AS424" s="112">
        <v>77</v>
      </c>
      <c r="AT424" s="112">
        <v>636042</v>
      </c>
      <c r="AU424" s="112">
        <v>1</v>
      </c>
      <c r="AV424" s="112">
        <v>18</v>
      </c>
      <c r="AW424" s="112">
        <v>114488</v>
      </c>
    </row>
    <row r="425" spans="38:49">
      <c r="AL425" s="111" t="s">
        <v>168</v>
      </c>
      <c r="AM425" s="112">
        <v>39</v>
      </c>
      <c r="AN425" s="111" t="s">
        <v>44</v>
      </c>
      <c r="AO425" s="112">
        <v>23</v>
      </c>
      <c r="AP425" s="112">
        <v>6881000</v>
      </c>
      <c r="AQ425" s="112">
        <v>2631000</v>
      </c>
      <c r="AR425" s="112">
        <v>4250000</v>
      </c>
      <c r="AS425" s="112">
        <v>78</v>
      </c>
      <c r="AT425" s="112">
        <v>585874</v>
      </c>
      <c r="AU425" s="112">
        <v>1</v>
      </c>
      <c r="AV425" s="112">
        <v>16</v>
      </c>
      <c r="AW425" s="112">
        <v>93740</v>
      </c>
    </row>
    <row r="426" spans="38:49">
      <c r="AL426" s="111" t="s">
        <v>168</v>
      </c>
      <c r="AM426" s="112">
        <v>39</v>
      </c>
      <c r="AN426" s="111" t="s">
        <v>44</v>
      </c>
      <c r="AO426" s="112">
        <v>23</v>
      </c>
      <c r="AP426" s="112">
        <v>6881000</v>
      </c>
      <c r="AQ426" s="112">
        <v>2631000</v>
      </c>
      <c r="AR426" s="112">
        <v>4250000</v>
      </c>
      <c r="AS426" s="112">
        <v>79</v>
      </c>
      <c r="AT426" s="112">
        <v>535528</v>
      </c>
      <c r="AU426" s="112">
        <v>1</v>
      </c>
      <c r="AV426" s="112">
        <v>15</v>
      </c>
      <c r="AW426" s="112">
        <v>80329</v>
      </c>
    </row>
    <row r="427" spans="38:49">
      <c r="AL427" s="111" t="s">
        <v>168</v>
      </c>
      <c r="AM427" s="112">
        <v>39</v>
      </c>
      <c r="AN427" s="111" t="s">
        <v>44</v>
      </c>
      <c r="AO427" s="112">
        <v>23</v>
      </c>
      <c r="AP427" s="112">
        <v>6881000</v>
      </c>
      <c r="AQ427" s="112">
        <v>2631000</v>
      </c>
      <c r="AR427" s="112">
        <v>4250000</v>
      </c>
      <c r="AS427" s="112">
        <v>80</v>
      </c>
      <c r="AT427" s="112">
        <v>485018</v>
      </c>
      <c r="AU427" s="112">
        <v>1</v>
      </c>
      <c r="AV427" s="112">
        <v>13</v>
      </c>
      <c r="AW427" s="112">
        <v>63052</v>
      </c>
    </row>
    <row r="428" spans="38:49">
      <c r="AL428" s="111" t="s">
        <v>168</v>
      </c>
      <c r="AM428" s="112">
        <v>39</v>
      </c>
      <c r="AN428" s="111" t="s">
        <v>44</v>
      </c>
      <c r="AO428" s="112">
        <v>23</v>
      </c>
      <c r="AP428" s="112">
        <v>6881000</v>
      </c>
      <c r="AQ428" s="112">
        <v>2631000</v>
      </c>
      <c r="AR428" s="112">
        <v>4250000</v>
      </c>
      <c r="AS428" s="112">
        <v>81</v>
      </c>
      <c r="AT428" s="112">
        <v>363528</v>
      </c>
      <c r="AU428" s="112">
        <v>0.67700000000000005</v>
      </c>
      <c r="AV428" s="112">
        <v>11</v>
      </c>
      <c r="AW428" s="112">
        <v>39988</v>
      </c>
    </row>
    <row r="429" spans="38:49">
      <c r="AL429" s="111" t="s">
        <v>171</v>
      </c>
      <c r="AM429" s="112">
        <v>10</v>
      </c>
      <c r="AN429" s="111" t="s">
        <v>38</v>
      </c>
      <c r="AO429" s="112">
        <v>4</v>
      </c>
      <c r="AP429" s="112">
        <v>16146000</v>
      </c>
      <c r="AQ429" s="112">
        <v>13744000</v>
      </c>
      <c r="AR429" s="112">
        <v>2402000</v>
      </c>
      <c r="AS429" s="112">
        <v>65</v>
      </c>
      <c r="AT429" s="112">
        <v>667680</v>
      </c>
      <c r="AU429" s="112">
        <v>0.54800000000000004</v>
      </c>
      <c r="AV429" s="112">
        <v>53</v>
      </c>
      <c r="AW429" s="112">
        <v>353870</v>
      </c>
    </row>
    <row r="430" spans="38:49">
      <c r="AL430" s="111" t="s">
        <v>171</v>
      </c>
      <c r="AM430" s="112">
        <v>10</v>
      </c>
      <c r="AN430" s="111" t="s">
        <v>38</v>
      </c>
      <c r="AO430" s="112">
        <v>4</v>
      </c>
      <c r="AP430" s="112">
        <v>16146000</v>
      </c>
      <c r="AQ430" s="112">
        <v>13744000</v>
      </c>
      <c r="AR430" s="112">
        <v>2402000</v>
      </c>
      <c r="AS430" s="112">
        <v>66</v>
      </c>
      <c r="AT430" s="112">
        <v>1171787</v>
      </c>
      <c r="AU430" s="112">
        <v>1</v>
      </c>
      <c r="AV430" s="112">
        <v>52</v>
      </c>
      <c r="AW430" s="112">
        <v>609329</v>
      </c>
    </row>
    <row r="431" spans="38:49">
      <c r="AL431" s="111" t="s">
        <v>171</v>
      </c>
      <c r="AM431" s="112">
        <v>10</v>
      </c>
      <c r="AN431" s="111" t="s">
        <v>38</v>
      </c>
      <c r="AO431" s="112">
        <v>4</v>
      </c>
      <c r="AP431" s="112">
        <v>16146000</v>
      </c>
      <c r="AQ431" s="112">
        <v>13744000</v>
      </c>
      <c r="AR431" s="112">
        <v>2402000</v>
      </c>
      <c r="AS431" s="112">
        <v>67</v>
      </c>
      <c r="AT431" s="112">
        <v>562533</v>
      </c>
      <c r="AU431" s="112">
        <v>0.5</v>
      </c>
      <c r="AV431" s="112">
        <v>52</v>
      </c>
      <c r="AW431" s="112">
        <v>292517</v>
      </c>
    </row>
    <row r="432" spans="38:49">
      <c r="AL432" s="111" t="s">
        <v>171</v>
      </c>
      <c r="AM432" s="112">
        <v>11</v>
      </c>
      <c r="AN432" s="111" t="s">
        <v>38</v>
      </c>
      <c r="AO432" s="112">
        <v>11</v>
      </c>
      <c r="AP432" s="112">
        <v>16115000</v>
      </c>
      <c r="AQ432" s="112">
        <v>13751000</v>
      </c>
      <c r="AR432" s="112">
        <v>2364000</v>
      </c>
      <c r="AS432" s="112">
        <v>65</v>
      </c>
      <c r="AT432" s="112">
        <v>636680</v>
      </c>
      <c r="AU432" s="112">
        <v>0.52200000000000002</v>
      </c>
      <c r="AV432" s="112">
        <v>57</v>
      </c>
      <c r="AW432" s="112">
        <v>362908</v>
      </c>
    </row>
    <row r="433" spans="38:49">
      <c r="AL433" s="111" t="s">
        <v>171</v>
      </c>
      <c r="AM433" s="112">
        <v>11</v>
      </c>
      <c r="AN433" s="111" t="s">
        <v>38</v>
      </c>
      <c r="AO433" s="112">
        <v>11</v>
      </c>
      <c r="AP433" s="112">
        <v>16115000</v>
      </c>
      <c r="AQ433" s="112">
        <v>13751000</v>
      </c>
      <c r="AR433" s="112">
        <v>2364000</v>
      </c>
      <c r="AS433" s="112">
        <v>66</v>
      </c>
      <c r="AT433" s="112">
        <v>1171787</v>
      </c>
      <c r="AU433" s="112">
        <v>1</v>
      </c>
      <c r="AV433" s="112">
        <v>57</v>
      </c>
      <c r="AW433" s="112">
        <v>667919</v>
      </c>
    </row>
    <row r="434" spans="38:49">
      <c r="AL434" s="111" t="s">
        <v>171</v>
      </c>
      <c r="AM434" s="112">
        <v>11</v>
      </c>
      <c r="AN434" s="111" t="s">
        <v>38</v>
      </c>
      <c r="AO434" s="112">
        <v>11</v>
      </c>
      <c r="AP434" s="112">
        <v>16115000</v>
      </c>
      <c r="AQ434" s="112">
        <v>13751000</v>
      </c>
      <c r="AR434" s="112">
        <v>2364000</v>
      </c>
      <c r="AS434" s="112">
        <v>67</v>
      </c>
      <c r="AT434" s="112">
        <v>555533</v>
      </c>
      <c r="AU434" s="112">
        <v>0.49399999999999999</v>
      </c>
      <c r="AV434" s="112">
        <v>57</v>
      </c>
      <c r="AW434" s="112">
        <v>316654</v>
      </c>
    </row>
    <row r="435" spans="38:49">
      <c r="AL435" s="111" t="s">
        <v>171</v>
      </c>
      <c r="AM435" s="112">
        <v>12</v>
      </c>
      <c r="AN435" s="111" t="s">
        <v>38</v>
      </c>
      <c r="AO435" s="112">
        <v>18</v>
      </c>
      <c r="AP435" s="112">
        <v>16041000</v>
      </c>
      <c r="AQ435" s="112">
        <v>13737000</v>
      </c>
      <c r="AR435" s="112">
        <v>2304000</v>
      </c>
      <c r="AS435" s="112">
        <v>65</v>
      </c>
      <c r="AT435" s="112">
        <v>562680</v>
      </c>
      <c r="AU435" s="112">
        <v>0.46200000000000002</v>
      </c>
      <c r="AV435" s="112">
        <v>61</v>
      </c>
      <c r="AW435" s="112">
        <v>343235</v>
      </c>
    </row>
    <row r="436" spans="38:49">
      <c r="AL436" s="111" t="s">
        <v>171</v>
      </c>
      <c r="AM436" s="112">
        <v>12</v>
      </c>
      <c r="AN436" s="111" t="s">
        <v>38</v>
      </c>
      <c r="AO436" s="112">
        <v>18</v>
      </c>
      <c r="AP436" s="112">
        <v>16041000</v>
      </c>
      <c r="AQ436" s="112">
        <v>13737000</v>
      </c>
      <c r="AR436" s="112">
        <v>2304000</v>
      </c>
      <c r="AS436" s="112">
        <v>66</v>
      </c>
      <c r="AT436" s="112">
        <v>1171787</v>
      </c>
      <c r="AU436" s="112">
        <v>1</v>
      </c>
      <c r="AV436" s="112">
        <v>61</v>
      </c>
      <c r="AW436" s="112">
        <v>714790</v>
      </c>
    </row>
    <row r="437" spans="38:49">
      <c r="AL437" s="111" t="s">
        <v>171</v>
      </c>
      <c r="AM437" s="112">
        <v>12</v>
      </c>
      <c r="AN437" s="111" t="s">
        <v>38</v>
      </c>
      <c r="AO437" s="112">
        <v>18</v>
      </c>
      <c r="AP437" s="112">
        <v>16041000</v>
      </c>
      <c r="AQ437" s="112">
        <v>13737000</v>
      </c>
      <c r="AR437" s="112">
        <v>2304000</v>
      </c>
      <c r="AS437" s="112">
        <v>67</v>
      </c>
      <c r="AT437" s="112">
        <v>569533</v>
      </c>
      <c r="AU437" s="112">
        <v>0.50600000000000001</v>
      </c>
      <c r="AV437" s="112">
        <v>61</v>
      </c>
      <c r="AW437" s="112">
        <v>347415</v>
      </c>
    </row>
    <row r="438" spans="38:49">
      <c r="AL438" s="111" t="s">
        <v>171</v>
      </c>
      <c r="AM438" s="112">
        <v>13</v>
      </c>
      <c r="AN438" s="111" t="s">
        <v>38</v>
      </c>
      <c r="AO438" s="112">
        <v>25</v>
      </c>
      <c r="AP438" s="112">
        <v>15925000</v>
      </c>
      <c r="AQ438" s="112">
        <v>13697000</v>
      </c>
      <c r="AR438" s="112">
        <v>2228000</v>
      </c>
      <c r="AS438" s="112">
        <v>65</v>
      </c>
      <c r="AT438" s="112">
        <v>446680</v>
      </c>
      <c r="AU438" s="112">
        <v>0.36699999999999999</v>
      </c>
      <c r="AV438" s="112">
        <v>65</v>
      </c>
      <c r="AW438" s="112">
        <v>290342</v>
      </c>
    </row>
    <row r="439" spans="38:49">
      <c r="AL439" s="111" t="s">
        <v>171</v>
      </c>
      <c r="AM439" s="112">
        <v>13</v>
      </c>
      <c r="AN439" s="111" t="s">
        <v>38</v>
      </c>
      <c r="AO439" s="112">
        <v>25</v>
      </c>
      <c r="AP439" s="112">
        <v>15925000</v>
      </c>
      <c r="AQ439" s="112">
        <v>13697000</v>
      </c>
      <c r="AR439" s="112">
        <v>2228000</v>
      </c>
      <c r="AS439" s="112">
        <v>66</v>
      </c>
      <c r="AT439" s="112">
        <v>1171787</v>
      </c>
      <c r="AU439" s="112">
        <v>1</v>
      </c>
      <c r="AV439" s="112">
        <v>65</v>
      </c>
      <c r="AW439" s="112">
        <v>761662</v>
      </c>
    </row>
    <row r="440" spans="38:49">
      <c r="AL440" s="111" t="s">
        <v>171</v>
      </c>
      <c r="AM440" s="112">
        <v>13</v>
      </c>
      <c r="AN440" s="111" t="s">
        <v>38</v>
      </c>
      <c r="AO440" s="112">
        <v>25</v>
      </c>
      <c r="AP440" s="112">
        <v>15925000</v>
      </c>
      <c r="AQ440" s="112">
        <v>13697000</v>
      </c>
      <c r="AR440" s="112">
        <v>2228000</v>
      </c>
      <c r="AS440" s="112">
        <v>67</v>
      </c>
      <c r="AT440" s="112">
        <v>609533</v>
      </c>
      <c r="AU440" s="112">
        <v>0.54200000000000004</v>
      </c>
      <c r="AV440" s="112">
        <v>65</v>
      </c>
      <c r="AW440" s="112">
        <v>396196</v>
      </c>
    </row>
    <row r="441" spans="38:49">
      <c r="AL441" s="111" t="s">
        <v>171</v>
      </c>
      <c r="AM441" s="112">
        <v>14</v>
      </c>
      <c r="AN441" s="111" t="s">
        <v>39</v>
      </c>
      <c r="AO441" s="112">
        <v>1</v>
      </c>
      <c r="AP441" s="112">
        <v>15771000</v>
      </c>
      <c r="AQ441" s="112">
        <v>13626000</v>
      </c>
      <c r="AR441" s="112">
        <v>2145000</v>
      </c>
      <c r="AS441" s="112">
        <v>65</v>
      </c>
      <c r="AT441" s="112">
        <v>292680</v>
      </c>
      <c r="AU441" s="112">
        <v>0.24</v>
      </c>
      <c r="AV441" s="112">
        <v>44</v>
      </c>
      <c r="AW441" s="112">
        <v>128779</v>
      </c>
    </row>
    <row r="442" spans="38:49">
      <c r="AL442" s="111" t="s">
        <v>171</v>
      </c>
      <c r="AM442" s="112">
        <v>14</v>
      </c>
      <c r="AN442" s="111" t="s">
        <v>39</v>
      </c>
      <c r="AO442" s="112">
        <v>1</v>
      </c>
      <c r="AP442" s="112">
        <v>15771000</v>
      </c>
      <c r="AQ442" s="112">
        <v>13626000</v>
      </c>
      <c r="AR442" s="112">
        <v>2145000</v>
      </c>
      <c r="AS442" s="112">
        <v>66</v>
      </c>
      <c r="AT442" s="112">
        <v>1171787</v>
      </c>
      <c r="AU442" s="112">
        <v>1</v>
      </c>
      <c r="AV442" s="112">
        <v>43</v>
      </c>
      <c r="AW442" s="112">
        <v>503868</v>
      </c>
    </row>
    <row r="443" spans="38:49">
      <c r="AL443" s="111" t="s">
        <v>171</v>
      </c>
      <c r="AM443" s="112">
        <v>14</v>
      </c>
      <c r="AN443" s="111" t="s">
        <v>39</v>
      </c>
      <c r="AO443" s="112">
        <v>1</v>
      </c>
      <c r="AP443" s="112">
        <v>15771000</v>
      </c>
      <c r="AQ443" s="112">
        <v>13626000</v>
      </c>
      <c r="AR443" s="112">
        <v>2145000</v>
      </c>
      <c r="AS443" s="112">
        <v>67</v>
      </c>
      <c r="AT443" s="112">
        <v>680533</v>
      </c>
      <c r="AU443" s="112">
        <v>0.60499999999999998</v>
      </c>
      <c r="AV443" s="112">
        <v>42</v>
      </c>
      <c r="AW443" s="112">
        <v>285824</v>
      </c>
    </row>
    <row r="444" spans="38:49">
      <c r="AL444" s="111" t="s">
        <v>171</v>
      </c>
      <c r="AM444" s="112">
        <v>15</v>
      </c>
      <c r="AN444" s="111" t="s">
        <v>39</v>
      </c>
      <c r="AO444" s="112">
        <v>8</v>
      </c>
      <c r="AP444" s="112">
        <v>15580000</v>
      </c>
      <c r="AQ444" s="112">
        <v>13520000</v>
      </c>
      <c r="AR444" s="112">
        <v>2060000</v>
      </c>
      <c r="AS444" s="112">
        <v>65</v>
      </c>
      <c r="AT444" s="112">
        <v>101680</v>
      </c>
      <c r="AU444" s="112">
        <v>8.3000000000000004E-2</v>
      </c>
      <c r="AV444" s="112">
        <v>48</v>
      </c>
      <c r="AW444" s="112">
        <v>48806</v>
      </c>
    </row>
    <row r="445" spans="38:49">
      <c r="AL445" s="111" t="s">
        <v>171</v>
      </c>
      <c r="AM445" s="112">
        <v>15</v>
      </c>
      <c r="AN445" s="111" t="s">
        <v>39</v>
      </c>
      <c r="AO445" s="112">
        <v>8</v>
      </c>
      <c r="AP445" s="112">
        <v>15580000</v>
      </c>
      <c r="AQ445" s="112">
        <v>13520000</v>
      </c>
      <c r="AR445" s="112">
        <v>2060000</v>
      </c>
      <c r="AS445" s="112">
        <v>66</v>
      </c>
      <c r="AT445" s="112">
        <v>1171787</v>
      </c>
      <c r="AU445" s="112">
        <v>1</v>
      </c>
      <c r="AV445" s="112">
        <v>48</v>
      </c>
      <c r="AW445" s="112">
        <v>562458</v>
      </c>
    </row>
    <row r="446" spans="38:49">
      <c r="AL446" s="111" t="s">
        <v>171</v>
      </c>
      <c r="AM446" s="112">
        <v>15</v>
      </c>
      <c r="AN446" s="111" t="s">
        <v>39</v>
      </c>
      <c r="AO446" s="112">
        <v>8</v>
      </c>
      <c r="AP446" s="112">
        <v>15580000</v>
      </c>
      <c r="AQ446" s="112">
        <v>13520000</v>
      </c>
      <c r="AR446" s="112">
        <v>2060000</v>
      </c>
      <c r="AS446" s="112">
        <v>67</v>
      </c>
      <c r="AT446" s="112">
        <v>786533</v>
      </c>
      <c r="AU446" s="112">
        <v>0.69899999999999995</v>
      </c>
      <c r="AV446" s="112">
        <v>47</v>
      </c>
      <c r="AW446" s="112">
        <v>369671</v>
      </c>
    </row>
    <row r="447" spans="38:49">
      <c r="AL447" s="111" t="s">
        <v>171</v>
      </c>
      <c r="AM447" s="112">
        <v>16</v>
      </c>
      <c r="AN447" s="111" t="s">
        <v>39</v>
      </c>
      <c r="AO447" s="112">
        <v>15</v>
      </c>
      <c r="AP447" s="112">
        <v>15356000</v>
      </c>
      <c r="AQ447" s="112">
        <v>13373000</v>
      </c>
      <c r="AR447" s="112">
        <v>1983000</v>
      </c>
      <c r="AS447" s="112">
        <v>66</v>
      </c>
      <c r="AT447" s="112">
        <v>1049467</v>
      </c>
      <c r="AU447" s="112">
        <v>0.89600000000000002</v>
      </c>
      <c r="AV447" s="112">
        <v>52</v>
      </c>
      <c r="AW447" s="112">
        <v>545723</v>
      </c>
    </row>
    <row r="448" spans="38:49">
      <c r="AL448" s="111" t="s">
        <v>171</v>
      </c>
      <c r="AM448" s="112">
        <v>16</v>
      </c>
      <c r="AN448" s="111" t="s">
        <v>39</v>
      </c>
      <c r="AO448" s="112">
        <v>15</v>
      </c>
      <c r="AP448" s="112">
        <v>15356000</v>
      </c>
      <c r="AQ448" s="112">
        <v>13373000</v>
      </c>
      <c r="AR448" s="112">
        <v>1983000</v>
      </c>
      <c r="AS448" s="112">
        <v>67</v>
      </c>
      <c r="AT448" s="112">
        <v>933533</v>
      </c>
      <c r="AU448" s="112">
        <v>0.83</v>
      </c>
      <c r="AV448" s="112">
        <v>52</v>
      </c>
      <c r="AW448" s="112">
        <v>485437</v>
      </c>
    </row>
    <row r="449" spans="38:49">
      <c r="AL449" s="111" t="s">
        <v>171</v>
      </c>
      <c r="AM449" s="112">
        <v>17</v>
      </c>
      <c r="AN449" s="111" t="s">
        <v>39</v>
      </c>
      <c r="AO449" s="112">
        <v>22</v>
      </c>
      <c r="AP449" s="112">
        <v>15100000</v>
      </c>
      <c r="AQ449" s="112">
        <v>13182000</v>
      </c>
      <c r="AR449" s="112">
        <v>1918000</v>
      </c>
      <c r="AS449" s="112">
        <v>66</v>
      </c>
      <c r="AT449" s="112">
        <v>793467</v>
      </c>
      <c r="AU449" s="112">
        <v>0.67700000000000005</v>
      </c>
      <c r="AV449" s="112">
        <v>57</v>
      </c>
      <c r="AW449" s="112">
        <v>452276</v>
      </c>
    </row>
    <row r="450" spans="38:49">
      <c r="AL450" s="111" t="s">
        <v>171</v>
      </c>
      <c r="AM450" s="112">
        <v>17</v>
      </c>
      <c r="AN450" s="111" t="s">
        <v>39</v>
      </c>
      <c r="AO450" s="112">
        <v>22</v>
      </c>
      <c r="AP450" s="112">
        <v>15100000</v>
      </c>
      <c r="AQ450" s="112">
        <v>13182000</v>
      </c>
      <c r="AR450" s="112">
        <v>1918000</v>
      </c>
      <c r="AS450" s="112">
        <v>67</v>
      </c>
      <c r="AT450" s="112">
        <v>1124533</v>
      </c>
      <c r="AU450" s="112">
        <v>1</v>
      </c>
      <c r="AV450" s="112">
        <v>57</v>
      </c>
      <c r="AW450" s="112">
        <v>640984</v>
      </c>
    </row>
    <row r="451" spans="38:49">
      <c r="AL451" s="111" t="s">
        <v>171</v>
      </c>
      <c r="AM451" s="112">
        <v>18</v>
      </c>
      <c r="AN451" s="111" t="s">
        <v>39</v>
      </c>
      <c r="AO451" s="112">
        <v>29</v>
      </c>
      <c r="AP451" s="112">
        <v>14816000</v>
      </c>
      <c r="AQ451" s="112">
        <v>12941000</v>
      </c>
      <c r="AR451" s="112">
        <v>1875000</v>
      </c>
      <c r="AS451" s="112">
        <v>66</v>
      </c>
      <c r="AT451" s="112">
        <v>509467</v>
      </c>
      <c r="AU451" s="112">
        <v>0.435</v>
      </c>
      <c r="AV451" s="112">
        <v>61</v>
      </c>
      <c r="AW451" s="112">
        <v>310775</v>
      </c>
    </row>
    <row r="452" spans="38:49">
      <c r="AL452" s="111" t="s">
        <v>171</v>
      </c>
      <c r="AM452" s="112">
        <v>18</v>
      </c>
      <c r="AN452" s="111" t="s">
        <v>39</v>
      </c>
      <c r="AO452" s="112">
        <v>29</v>
      </c>
      <c r="AP452" s="112">
        <v>14816000</v>
      </c>
      <c r="AQ452" s="112">
        <v>12941000</v>
      </c>
      <c r="AR452" s="112">
        <v>1875000</v>
      </c>
      <c r="AS452" s="112">
        <v>67</v>
      </c>
      <c r="AT452" s="112">
        <v>1124575</v>
      </c>
      <c r="AU452" s="112">
        <v>1</v>
      </c>
      <c r="AV452" s="112">
        <v>61</v>
      </c>
      <c r="AW452" s="112">
        <v>685991</v>
      </c>
    </row>
    <row r="453" spans="38:49">
      <c r="AL453" s="111" t="s">
        <v>171</v>
      </c>
      <c r="AM453" s="112">
        <v>18</v>
      </c>
      <c r="AN453" s="111" t="s">
        <v>39</v>
      </c>
      <c r="AO453" s="112">
        <v>29</v>
      </c>
      <c r="AP453" s="112">
        <v>14816000</v>
      </c>
      <c r="AQ453" s="112">
        <v>12941000</v>
      </c>
      <c r="AR453" s="112">
        <v>1875000</v>
      </c>
      <c r="AS453" s="112">
        <v>68</v>
      </c>
      <c r="AT453" s="112">
        <v>240958</v>
      </c>
      <c r="AU453" s="112">
        <v>0.224</v>
      </c>
      <c r="AV453" s="112">
        <v>61</v>
      </c>
      <c r="AW453" s="112">
        <v>146984</v>
      </c>
    </row>
    <row r="454" spans="38:49">
      <c r="AL454" s="111" t="s">
        <v>171</v>
      </c>
      <c r="AM454" s="112">
        <v>19</v>
      </c>
      <c r="AN454" s="111" t="s">
        <v>40</v>
      </c>
      <c r="AO454" s="112">
        <v>6</v>
      </c>
      <c r="AP454" s="112">
        <v>14505000</v>
      </c>
      <c r="AQ454" s="112">
        <v>12647000</v>
      </c>
      <c r="AR454" s="112">
        <v>1858000</v>
      </c>
      <c r="AS454" s="112">
        <v>66</v>
      </c>
      <c r="AT454" s="112">
        <v>198467</v>
      </c>
      <c r="AU454" s="112">
        <v>0.16900000000000001</v>
      </c>
      <c r="AV454" s="112">
        <v>65</v>
      </c>
      <c r="AW454" s="112">
        <v>129004</v>
      </c>
    </row>
    <row r="455" spans="38:49">
      <c r="AL455" s="111" t="s">
        <v>171</v>
      </c>
      <c r="AM455" s="112">
        <v>19</v>
      </c>
      <c r="AN455" s="111" t="s">
        <v>40</v>
      </c>
      <c r="AO455" s="112">
        <v>6</v>
      </c>
      <c r="AP455" s="112">
        <v>14505000</v>
      </c>
      <c r="AQ455" s="112">
        <v>12647000</v>
      </c>
      <c r="AR455" s="112">
        <v>1858000</v>
      </c>
      <c r="AS455" s="112">
        <v>67</v>
      </c>
      <c r="AT455" s="112">
        <v>1124575</v>
      </c>
      <c r="AU455" s="112">
        <v>1</v>
      </c>
      <c r="AV455" s="112">
        <v>65</v>
      </c>
      <c r="AW455" s="112">
        <v>730974</v>
      </c>
    </row>
    <row r="456" spans="38:49">
      <c r="AL456" s="111" t="s">
        <v>171</v>
      </c>
      <c r="AM456" s="112">
        <v>19</v>
      </c>
      <c r="AN456" s="111" t="s">
        <v>40</v>
      </c>
      <c r="AO456" s="112">
        <v>6</v>
      </c>
      <c r="AP456" s="112">
        <v>14505000</v>
      </c>
      <c r="AQ456" s="112">
        <v>12647000</v>
      </c>
      <c r="AR456" s="112">
        <v>1858000</v>
      </c>
      <c r="AS456" s="112">
        <v>68</v>
      </c>
      <c r="AT456" s="112">
        <v>534958</v>
      </c>
      <c r="AU456" s="112">
        <v>0.497</v>
      </c>
      <c r="AV456" s="112">
        <v>65</v>
      </c>
      <c r="AW456" s="112">
        <v>347723</v>
      </c>
    </row>
    <row r="457" spans="38:49">
      <c r="AL457" s="111" t="s">
        <v>171</v>
      </c>
      <c r="AM457" s="112">
        <v>20</v>
      </c>
      <c r="AN457" s="111" t="s">
        <v>40</v>
      </c>
      <c r="AO457" s="112">
        <v>13</v>
      </c>
      <c r="AP457" s="112">
        <v>14171000</v>
      </c>
      <c r="AQ457" s="112">
        <v>12293000</v>
      </c>
      <c r="AR457" s="112">
        <v>1878000</v>
      </c>
      <c r="AS457" s="112">
        <v>67</v>
      </c>
      <c r="AT457" s="112">
        <v>989042</v>
      </c>
      <c r="AU457" s="112">
        <v>0.879</v>
      </c>
      <c r="AV457" s="112">
        <v>69</v>
      </c>
      <c r="AW457" s="112">
        <v>682439</v>
      </c>
    </row>
    <row r="458" spans="38:49">
      <c r="AL458" s="111" t="s">
        <v>171</v>
      </c>
      <c r="AM458" s="112">
        <v>20</v>
      </c>
      <c r="AN458" s="111" t="s">
        <v>40</v>
      </c>
      <c r="AO458" s="112">
        <v>13</v>
      </c>
      <c r="AP458" s="112">
        <v>14171000</v>
      </c>
      <c r="AQ458" s="112">
        <v>12293000</v>
      </c>
      <c r="AR458" s="112">
        <v>1878000</v>
      </c>
      <c r="AS458" s="112">
        <v>68</v>
      </c>
      <c r="AT458" s="112">
        <v>888958</v>
      </c>
      <c r="AU458" s="112">
        <v>0.82499999999999996</v>
      </c>
      <c r="AV458" s="112">
        <v>69</v>
      </c>
      <c r="AW458" s="112">
        <v>613381</v>
      </c>
    </row>
    <row r="459" spans="38:49">
      <c r="AL459" s="111" t="s">
        <v>171</v>
      </c>
      <c r="AM459" s="112">
        <v>21</v>
      </c>
      <c r="AN459" s="111" t="s">
        <v>40</v>
      </c>
      <c r="AO459" s="112">
        <v>20</v>
      </c>
      <c r="AP459" s="112">
        <v>13816000</v>
      </c>
      <c r="AQ459" s="112">
        <v>11876000</v>
      </c>
      <c r="AR459" s="112">
        <v>1940000</v>
      </c>
      <c r="AS459" s="112">
        <v>67</v>
      </c>
      <c r="AT459" s="112">
        <v>634042</v>
      </c>
      <c r="AU459" s="112">
        <v>0.56399999999999995</v>
      </c>
      <c r="AV459" s="112">
        <v>72</v>
      </c>
      <c r="AW459" s="112">
        <v>456510</v>
      </c>
    </row>
    <row r="460" spans="38:49">
      <c r="AL460" s="111" t="s">
        <v>171</v>
      </c>
      <c r="AM460" s="112">
        <v>21</v>
      </c>
      <c r="AN460" s="111" t="s">
        <v>40</v>
      </c>
      <c r="AO460" s="112">
        <v>20</v>
      </c>
      <c r="AP460" s="112">
        <v>13816000</v>
      </c>
      <c r="AQ460" s="112">
        <v>11876000</v>
      </c>
      <c r="AR460" s="112">
        <v>1940000</v>
      </c>
      <c r="AS460" s="112">
        <v>68</v>
      </c>
      <c r="AT460" s="112">
        <v>1077021</v>
      </c>
      <c r="AU460" s="112">
        <v>1</v>
      </c>
      <c r="AV460" s="112">
        <v>73</v>
      </c>
      <c r="AW460" s="112">
        <v>786225</v>
      </c>
    </row>
    <row r="461" spans="38:49">
      <c r="AL461" s="111" t="s">
        <v>171</v>
      </c>
      <c r="AM461" s="112">
        <v>21</v>
      </c>
      <c r="AN461" s="111" t="s">
        <v>40</v>
      </c>
      <c r="AO461" s="112">
        <v>20</v>
      </c>
      <c r="AP461" s="112">
        <v>13816000</v>
      </c>
      <c r="AQ461" s="112">
        <v>11876000</v>
      </c>
      <c r="AR461" s="112">
        <v>1940000</v>
      </c>
      <c r="AS461" s="112">
        <v>69</v>
      </c>
      <c r="AT461" s="112">
        <v>228937</v>
      </c>
      <c r="AU461" s="112">
        <v>0.222</v>
      </c>
      <c r="AV461" s="112">
        <v>73</v>
      </c>
      <c r="AW461" s="112">
        <v>167124</v>
      </c>
    </row>
    <row r="462" spans="38:49">
      <c r="AL462" s="111" t="s">
        <v>171</v>
      </c>
      <c r="AM462" s="112">
        <v>22</v>
      </c>
      <c r="AN462" s="111" t="s">
        <v>40</v>
      </c>
      <c r="AO462" s="112">
        <v>27</v>
      </c>
      <c r="AP462" s="112">
        <v>13442000</v>
      </c>
      <c r="AQ462" s="112">
        <v>11391000</v>
      </c>
      <c r="AR462" s="112">
        <v>2051000</v>
      </c>
      <c r="AS462" s="112">
        <v>67</v>
      </c>
      <c r="AT462" s="112">
        <v>260042</v>
      </c>
      <c r="AU462" s="112">
        <v>0.23100000000000001</v>
      </c>
      <c r="AV462" s="112">
        <v>75</v>
      </c>
      <c r="AW462" s="112">
        <v>195032</v>
      </c>
    </row>
    <row r="463" spans="38:49">
      <c r="AL463" s="111" t="s">
        <v>171</v>
      </c>
      <c r="AM463" s="112">
        <v>22</v>
      </c>
      <c r="AN463" s="111" t="s">
        <v>40</v>
      </c>
      <c r="AO463" s="112">
        <v>27</v>
      </c>
      <c r="AP463" s="112">
        <v>13442000</v>
      </c>
      <c r="AQ463" s="112">
        <v>11391000</v>
      </c>
      <c r="AR463" s="112">
        <v>2051000</v>
      </c>
      <c r="AS463" s="112">
        <v>68</v>
      </c>
      <c r="AT463" s="112">
        <v>1077021</v>
      </c>
      <c r="AU463" s="112">
        <v>1</v>
      </c>
      <c r="AV463" s="112">
        <v>76</v>
      </c>
      <c r="AW463" s="112">
        <v>818536</v>
      </c>
    </row>
    <row r="464" spans="38:49">
      <c r="AL464" s="111" t="s">
        <v>171</v>
      </c>
      <c r="AM464" s="112">
        <v>22</v>
      </c>
      <c r="AN464" s="111" t="s">
        <v>40</v>
      </c>
      <c r="AO464" s="112">
        <v>27</v>
      </c>
      <c r="AP464" s="112">
        <v>13442000</v>
      </c>
      <c r="AQ464" s="112">
        <v>11391000</v>
      </c>
      <c r="AR464" s="112">
        <v>2051000</v>
      </c>
      <c r="AS464" s="112">
        <v>69</v>
      </c>
      <c r="AT464" s="112">
        <v>713937</v>
      </c>
      <c r="AU464" s="112">
        <v>0.69399999999999995</v>
      </c>
      <c r="AV464" s="112">
        <v>76</v>
      </c>
      <c r="AW464" s="112">
        <v>542592</v>
      </c>
    </row>
    <row r="465" spans="38:49">
      <c r="AL465" s="111" t="s">
        <v>171</v>
      </c>
      <c r="AM465" s="112">
        <v>23</v>
      </c>
      <c r="AN465" s="111" t="s">
        <v>41</v>
      </c>
      <c r="AO465" s="112">
        <v>3</v>
      </c>
      <c r="AP465" s="112">
        <v>13052000</v>
      </c>
      <c r="AQ465" s="112">
        <v>10834000</v>
      </c>
      <c r="AR465" s="112">
        <v>2218000</v>
      </c>
      <c r="AS465" s="112">
        <v>68</v>
      </c>
      <c r="AT465" s="112">
        <v>947063</v>
      </c>
      <c r="AU465" s="112">
        <v>0.879</v>
      </c>
      <c r="AV465" s="112">
        <v>78</v>
      </c>
      <c r="AW465" s="112">
        <v>738709</v>
      </c>
    </row>
    <row r="466" spans="38:49">
      <c r="AL466" s="111" t="s">
        <v>171</v>
      </c>
      <c r="AM466" s="112">
        <v>23</v>
      </c>
      <c r="AN466" s="111" t="s">
        <v>41</v>
      </c>
      <c r="AO466" s="112">
        <v>3</v>
      </c>
      <c r="AP466" s="112">
        <v>13052000</v>
      </c>
      <c r="AQ466" s="112">
        <v>10834000</v>
      </c>
      <c r="AR466" s="112">
        <v>2218000</v>
      </c>
      <c r="AS466" s="112">
        <v>69</v>
      </c>
      <c r="AT466" s="112">
        <v>1029139</v>
      </c>
      <c r="AU466" s="112">
        <v>1</v>
      </c>
      <c r="AV466" s="112">
        <v>79</v>
      </c>
      <c r="AW466" s="112">
        <v>813020</v>
      </c>
    </row>
    <row r="467" spans="38:49">
      <c r="AL467" s="111" t="s">
        <v>171</v>
      </c>
      <c r="AM467" s="112">
        <v>23</v>
      </c>
      <c r="AN467" s="111" t="s">
        <v>41</v>
      </c>
      <c r="AO467" s="112">
        <v>3</v>
      </c>
      <c r="AP467" s="112">
        <v>13052000</v>
      </c>
      <c r="AQ467" s="112">
        <v>10834000</v>
      </c>
      <c r="AR467" s="112">
        <v>2218000</v>
      </c>
      <c r="AS467" s="112">
        <v>70</v>
      </c>
      <c r="AT467" s="112">
        <v>241797</v>
      </c>
      <c r="AU467" s="112">
        <v>0.246</v>
      </c>
      <c r="AV467" s="112">
        <v>80</v>
      </c>
      <c r="AW467" s="112">
        <v>193438</v>
      </c>
    </row>
    <row r="468" spans="38:49">
      <c r="AL468" s="111" t="s">
        <v>171</v>
      </c>
      <c r="AM468" s="112">
        <v>24</v>
      </c>
      <c r="AN468" s="111" t="s">
        <v>41</v>
      </c>
      <c r="AO468" s="112">
        <v>10</v>
      </c>
      <c r="AP468" s="112">
        <v>12648000</v>
      </c>
      <c r="AQ468" s="112">
        <v>10199000</v>
      </c>
      <c r="AR468" s="112">
        <v>2449000</v>
      </c>
      <c r="AS468" s="112">
        <v>68</v>
      </c>
      <c r="AT468" s="112">
        <v>543063</v>
      </c>
      <c r="AU468" s="112">
        <v>0.504</v>
      </c>
      <c r="AV468" s="112">
        <v>80</v>
      </c>
      <c r="AW468" s="112">
        <v>434450</v>
      </c>
    </row>
    <row r="469" spans="38:49">
      <c r="AL469" s="111" t="s">
        <v>171</v>
      </c>
      <c r="AM469" s="112">
        <v>24</v>
      </c>
      <c r="AN469" s="111" t="s">
        <v>41</v>
      </c>
      <c r="AO469" s="112">
        <v>10</v>
      </c>
      <c r="AP469" s="112">
        <v>12648000</v>
      </c>
      <c r="AQ469" s="112">
        <v>10199000</v>
      </c>
      <c r="AR469" s="112">
        <v>2449000</v>
      </c>
      <c r="AS469" s="112">
        <v>69</v>
      </c>
      <c r="AT469" s="112">
        <v>1029139</v>
      </c>
      <c r="AU469" s="112">
        <v>1</v>
      </c>
      <c r="AV469" s="112">
        <v>81</v>
      </c>
      <c r="AW469" s="112">
        <v>833603</v>
      </c>
    </row>
    <row r="470" spans="38:49">
      <c r="AL470" s="111" t="s">
        <v>171</v>
      </c>
      <c r="AM470" s="112">
        <v>24</v>
      </c>
      <c r="AN470" s="111" t="s">
        <v>41</v>
      </c>
      <c r="AO470" s="112">
        <v>10</v>
      </c>
      <c r="AP470" s="112">
        <v>12648000</v>
      </c>
      <c r="AQ470" s="112">
        <v>10199000</v>
      </c>
      <c r="AR470" s="112">
        <v>2449000</v>
      </c>
      <c r="AS470" s="112">
        <v>70</v>
      </c>
      <c r="AT470" s="112">
        <v>876797</v>
      </c>
      <c r="AU470" s="112">
        <v>0.89400000000000002</v>
      </c>
      <c r="AV470" s="112">
        <v>82</v>
      </c>
      <c r="AW470" s="112">
        <v>718974</v>
      </c>
    </row>
    <row r="471" spans="38:49">
      <c r="AL471" s="111" t="s">
        <v>171</v>
      </c>
      <c r="AM471" s="112">
        <v>25</v>
      </c>
      <c r="AN471" s="111" t="s">
        <v>41</v>
      </c>
      <c r="AO471" s="112">
        <v>17</v>
      </c>
      <c r="AP471" s="112">
        <v>12233000</v>
      </c>
      <c r="AQ471" s="112">
        <v>9482000</v>
      </c>
      <c r="AR471" s="112">
        <v>2751000</v>
      </c>
      <c r="AS471" s="112">
        <v>68</v>
      </c>
      <c r="AT471" s="112">
        <v>128063</v>
      </c>
      <c r="AU471" s="112">
        <v>0.11899999999999999</v>
      </c>
      <c r="AV471" s="112">
        <v>81</v>
      </c>
      <c r="AW471" s="112">
        <v>103731</v>
      </c>
    </row>
    <row r="472" spans="38:49">
      <c r="AL472" s="111" t="s">
        <v>171</v>
      </c>
      <c r="AM472" s="112">
        <v>25</v>
      </c>
      <c r="AN472" s="111" t="s">
        <v>41</v>
      </c>
      <c r="AO472" s="112">
        <v>17</v>
      </c>
      <c r="AP472" s="112">
        <v>12233000</v>
      </c>
      <c r="AQ472" s="112">
        <v>9482000</v>
      </c>
      <c r="AR472" s="112">
        <v>2751000</v>
      </c>
      <c r="AS472" s="112">
        <v>69</v>
      </c>
      <c r="AT472" s="112">
        <v>1029139</v>
      </c>
      <c r="AU472" s="112">
        <v>1</v>
      </c>
      <c r="AV472" s="112">
        <v>82</v>
      </c>
      <c r="AW472" s="112">
        <v>843894</v>
      </c>
    </row>
    <row r="473" spans="38:49">
      <c r="AL473" s="111" t="s">
        <v>171</v>
      </c>
      <c r="AM473" s="112">
        <v>25</v>
      </c>
      <c r="AN473" s="111" t="s">
        <v>41</v>
      </c>
      <c r="AO473" s="112">
        <v>17</v>
      </c>
      <c r="AP473" s="112">
        <v>12233000</v>
      </c>
      <c r="AQ473" s="112">
        <v>9482000</v>
      </c>
      <c r="AR473" s="112">
        <v>2751000</v>
      </c>
      <c r="AS473" s="112">
        <v>70</v>
      </c>
      <c r="AT473" s="112">
        <v>980944</v>
      </c>
      <c r="AU473" s="112">
        <v>1</v>
      </c>
      <c r="AV473" s="112">
        <v>83</v>
      </c>
      <c r="AW473" s="112">
        <v>814184</v>
      </c>
    </row>
    <row r="474" spans="38:49">
      <c r="AL474" s="111" t="s">
        <v>171</v>
      </c>
      <c r="AM474" s="112">
        <v>25</v>
      </c>
      <c r="AN474" s="111" t="s">
        <v>41</v>
      </c>
      <c r="AO474" s="112">
        <v>17</v>
      </c>
      <c r="AP474" s="112">
        <v>12233000</v>
      </c>
      <c r="AQ474" s="112">
        <v>9482000</v>
      </c>
      <c r="AR474" s="112">
        <v>2751000</v>
      </c>
      <c r="AS474" s="112">
        <v>71</v>
      </c>
      <c r="AT474" s="112">
        <v>612853</v>
      </c>
      <c r="AU474" s="112">
        <v>0.65700000000000003</v>
      </c>
      <c r="AV474" s="112">
        <v>85</v>
      </c>
      <c r="AW474" s="112">
        <v>520925</v>
      </c>
    </row>
    <row r="475" spans="38:49">
      <c r="AL475" s="111" t="s">
        <v>171</v>
      </c>
      <c r="AM475" s="112">
        <v>26</v>
      </c>
      <c r="AN475" s="111" t="s">
        <v>41</v>
      </c>
      <c r="AO475" s="112">
        <v>24</v>
      </c>
      <c r="AP475" s="112">
        <v>11810000</v>
      </c>
      <c r="AQ475" s="112">
        <v>8679000</v>
      </c>
      <c r="AR475" s="112">
        <v>3131000</v>
      </c>
      <c r="AS475" s="112">
        <v>69</v>
      </c>
      <c r="AT475" s="112">
        <v>734203</v>
      </c>
      <c r="AU475" s="112">
        <v>0.71299999999999997</v>
      </c>
      <c r="AV475" s="112">
        <v>82</v>
      </c>
      <c r="AW475" s="112">
        <v>602046</v>
      </c>
    </row>
    <row r="476" spans="38:49">
      <c r="AL476" s="111" t="s">
        <v>171</v>
      </c>
      <c r="AM476" s="112">
        <v>26</v>
      </c>
      <c r="AN476" s="111" t="s">
        <v>41</v>
      </c>
      <c r="AO476" s="112">
        <v>24</v>
      </c>
      <c r="AP476" s="112">
        <v>11810000</v>
      </c>
      <c r="AQ476" s="112">
        <v>8679000</v>
      </c>
      <c r="AR476" s="112">
        <v>3131000</v>
      </c>
      <c r="AS476" s="112">
        <v>70</v>
      </c>
      <c r="AT476" s="112">
        <v>980944</v>
      </c>
      <c r="AU476" s="112">
        <v>1</v>
      </c>
      <c r="AV476" s="112">
        <v>83</v>
      </c>
      <c r="AW476" s="112">
        <v>814184</v>
      </c>
    </row>
    <row r="477" spans="38:49">
      <c r="AL477" s="111" t="s">
        <v>171</v>
      </c>
      <c r="AM477" s="112">
        <v>26</v>
      </c>
      <c r="AN477" s="111" t="s">
        <v>41</v>
      </c>
      <c r="AO477" s="112">
        <v>24</v>
      </c>
      <c r="AP477" s="112">
        <v>11810000</v>
      </c>
      <c r="AQ477" s="112">
        <v>8679000</v>
      </c>
      <c r="AR477" s="112">
        <v>3131000</v>
      </c>
      <c r="AS477" s="112">
        <v>71</v>
      </c>
      <c r="AT477" s="112">
        <v>932450</v>
      </c>
      <c r="AU477" s="112">
        <v>1</v>
      </c>
      <c r="AV477" s="112">
        <v>85</v>
      </c>
      <c r="AW477" s="112">
        <v>792582</v>
      </c>
    </row>
    <row r="478" spans="38:49">
      <c r="AL478" s="111" t="s">
        <v>171</v>
      </c>
      <c r="AM478" s="112">
        <v>26</v>
      </c>
      <c r="AN478" s="111" t="s">
        <v>41</v>
      </c>
      <c r="AO478" s="112">
        <v>24</v>
      </c>
      <c r="AP478" s="112">
        <v>11810000</v>
      </c>
      <c r="AQ478" s="112">
        <v>8679000</v>
      </c>
      <c r="AR478" s="112">
        <v>3131000</v>
      </c>
      <c r="AS478" s="112">
        <v>72</v>
      </c>
      <c r="AT478" s="112">
        <v>483404</v>
      </c>
      <c r="AU478" s="112">
        <v>0.54700000000000004</v>
      </c>
      <c r="AV478" s="112">
        <v>86</v>
      </c>
      <c r="AW478" s="112">
        <v>415727</v>
      </c>
    </row>
    <row r="479" spans="38:49">
      <c r="AL479" s="111" t="s">
        <v>171</v>
      </c>
      <c r="AM479" s="112">
        <v>27</v>
      </c>
      <c r="AN479" s="111" t="s">
        <v>42</v>
      </c>
      <c r="AO479" s="112">
        <v>1</v>
      </c>
      <c r="AP479" s="112">
        <v>11380000</v>
      </c>
      <c r="AQ479" s="112">
        <v>7784000</v>
      </c>
      <c r="AR479" s="112">
        <v>3596000</v>
      </c>
      <c r="AS479" s="112">
        <v>69</v>
      </c>
      <c r="AT479" s="112">
        <v>304203</v>
      </c>
      <c r="AU479" s="112">
        <v>0.29599999999999999</v>
      </c>
      <c r="AV479" s="112">
        <v>81</v>
      </c>
      <c r="AW479" s="112">
        <v>246404</v>
      </c>
    </row>
    <row r="480" spans="38:49">
      <c r="AL480" s="111" t="s">
        <v>171</v>
      </c>
      <c r="AM480" s="112">
        <v>27</v>
      </c>
      <c r="AN480" s="111" t="s">
        <v>42</v>
      </c>
      <c r="AO480" s="112">
        <v>1</v>
      </c>
      <c r="AP480" s="112">
        <v>11380000</v>
      </c>
      <c r="AQ480" s="112">
        <v>7784000</v>
      </c>
      <c r="AR480" s="112">
        <v>3596000</v>
      </c>
      <c r="AS480" s="112">
        <v>70</v>
      </c>
      <c r="AT480" s="112">
        <v>980944</v>
      </c>
      <c r="AU480" s="112">
        <v>1</v>
      </c>
      <c r="AV480" s="112">
        <v>82</v>
      </c>
      <c r="AW480" s="112">
        <v>804374</v>
      </c>
    </row>
    <row r="481" spans="38:49">
      <c r="AL481" s="111" t="s">
        <v>171</v>
      </c>
      <c r="AM481" s="112">
        <v>27</v>
      </c>
      <c r="AN481" s="111" t="s">
        <v>42</v>
      </c>
      <c r="AO481" s="112">
        <v>1</v>
      </c>
      <c r="AP481" s="112">
        <v>11380000</v>
      </c>
      <c r="AQ481" s="112">
        <v>7784000</v>
      </c>
      <c r="AR481" s="112">
        <v>3596000</v>
      </c>
      <c r="AS481" s="112">
        <v>71</v>
      </c>
      <c r="AT481" s="112">
        <v>932450</v>
      </c>
      <c r="AU481" s="112">
        <v>1</v>
      </c>
      <c r="AV481" s="112">
        <v>84</v>
      </c>
      <c r="AW481" s="112">
        <v>783258</v>
      </c>
    </row>
    <row r="482" spans="38:49">
      <c r="AL482" s="111" t="s">
        <v>171</v>
      </c>
      <c r="AM482" s="112">
        <v>27</v>
      </c>
      <c r="AN482" s="111" t="s">
        <v>42</v>
      </c>
      <c r="AO482" s="112">
        <v>1</v>
      </c>
      <c r="AP482" s="112">
        <v>11380000</v>
      </c>
      <c r="AQ482" s="112">
        <v>7784000</v>
      </c>
      <c r="AR482" s="112">
        <v>3596000</v>
      </c>
      <c r="AS482" s="112">
        <v>72</v>
      </c>
      <c r="AT482" s="112">
        <v>883671</v>
      </c>
      <c r="AU482" s="112">
        <v>1</v>
      </c>
      <c r="AV482" s="112">
        <v>85</v>
      </c>
      <c r="AW482" s="112">
        <v>751120</v>
      </c>
    </row>
    <row r="483" spans="38:49">
      <c r="AL483" s="111" t="s">
        <v>171</v>
      </c>
      <c r="AM483" s="112">
        <v>27</v>
      </c>
      <c r="AN483" s="111" t="s">
        <v>42</v>
      </c>
      <c r="AO483" s="112">
        <v>1</v>
      </c>
      <c r="AP483" s="112">
        <v>11380000</v>
      </c>
      <c r="AQ483" s="112">
        <v>7784000</v>
      </c>
      <c r="AR483" s="112">
        <v>3596000</v>
      </c>
      <c r="AS483" s="112">
        <v>73</v>
      </c>
      <c r="AT483" s="112">
        <v>494733</v>
      </c>
      <c r="AU483" s="112">
        <v>0.59299999999999997</v>
      </c>
      <c r="AV483" s="112">
        <v>87</v>
      </c>
      <c r="AW483" s="112">
        <v>430418</v>
      </c>
    </row>
    <row r="484" spans="38:49">
      <c r="AL484" s="111" t="s">
        <v>171</v>
      </c>
      <c r="AM484" s="112">
        <v>28</v>
      </c>
      <c r="AN484" s="111" t="s">
        <v>42</v>
      </c>
      <c r="AO484" s="112">
        <v>8</v>
      </c>
      <c r="AP484" s="112">
        <v>10947000</v>
      </c>
      <c r="AQ484" s="112">
        <v>6793000</v>
      </c>
      <c r="AR484" s="112">
        <v>4154000</v>
      </c>
      <c r="AS484" s="112">
        <v>70</v>
      </c>
      <c r="AT484" s="112">
        <v>852147</v>
      </c>
      <c r="AU484" s="112">
        <v>0.86899999999999999</v>
      </c>
      <c r="AV484" s="112">
        <v>80</v>
      </c>
      <c r="AW484" s="112">
        <v>681718</v>
      </c>
    </row>
    <row r="485" spans="38:49">
      <c r="AL485" s="111" t="s">
        <v>171</v>
      </c>
      <c r="AM485" s="112">
        <v>28</v>
      </c>
      <c r="AN485" s="111" t="s">
        <v>42</v>
      </c>
      <c r="AO485" s="112">
        <v>8</v>
      </c>
      <c r="AP485" s="112">
        <v>10947000</v>
      </c>
      <c r="AQ485" s="112">
        <v>6793000</v>
      </c>
      <c r="AR485" s="112">
        <v>4154000</v>
      </c>
      <c r="AS485" s="112">
        <v>71</v>
      </c>
      <c r="AT485" s="112">
        <v>932450</v>
      </c>
      <c r="AU485" s="112">
        <v>1</v>
      </c>
      <c r="AV485" s="112">
        <v>82</v>
      </c>
      <c r="AW485" s="112">
        <v>764609</v>
      </c>
    </row>
    <row r="486" spans="38:49">
      <c r="AL486" s="111" t="s">
        <v>171</v>
      </c>
      <c r="AM486" s="112">
        <v>28</v>
      </c>
      <c r="AN486" s="111" t="s">
        <v>42</v>
      </c>
      <c r="AO486" s="112">
        <v>8</v>
      </c>
      <c r="AP486" s="112">
        <v>10947000</v>
      </c>
      <c r="AQ486" s="112">
        <v>6793000</v>
      </c>
      <c r="AR486" s="112">
        <v>4154000</v>
      </c>
      <c r="AS486" s="112">
        <v>72</v>
      </c>
      <c r="AT486" s="112">
        <v>883671</v>
      </c>
      <c r="AU486" s="112">
        <v>1</v>
      </c>
      <c r="AV486" s="112">
        <v>83</v>
      </c>
      <c r="AW486" s="112">
        <v>733447</v>
      </c>
    </row>
    <row r="487" spans="38:49">
      <c r="AL487" s="111" t="s">
        <v>171</v>
      </c>
      <c r="AM487" s="112">
        <v>28</v>
      </c>
      <c r="AN487" s="111" t="s">
        <v>42</v>
      </c>
      <c r="AO487" s="112">
        <v>8</v>
      </c>
      <c r="AP487" s="112">
        <v>10947000</v>
      </c>
      <c r="AQ487" s="112">
        <v>6793000</v>
      </c>
      <c r="AR487" s="112">
        <v>4154000</v>
      </c>
      <c r="AS487" s="112">
        <v>73</v>
      </c>
      <c r="AT487" s="112">
        <v>834624</v>
      </c>
      <c r="AU487" s="112">
        <v>1</v>
      </c>
      <c r="AV487" s="112">
        <v>84</v>
      </c>
      <c r="AW487" s="112">
        <v>701084</v>
      </c>
    </row>
    <row r="488" spans="38:49">
      <c r="AL488" s="111" t="s">
        <v>171</v>
      </c>
      <c r="AM488" s="112">
        <v>28</v>
      </c>
      <c r="AN488" s="111" t="s">
        <v>42</v>
      </c>
      <c r="AO488" s="112">
        <v>8</v>
      </c>
      <c r="AP488" s="112">
        <v>10947000</v>
      </c>
      <c r="AQ488" s="112">
        <v>6793000</v>
      </c>
      <c r="AR488" s="112">
        <v>4154000</v>
      </c>
      <c r="AS488" s="112">
        <v>74</v>
      </c>
      <c r="AT488" s="112">
        <v>651109</v>
      </c>
      <c r="AU488" s="112">
        <v>0.82899999999999996</v>
      </c>
      <c r="AV488" s="112">
        <v>86</v>
      </c>
      <c r="AW488" s="112">
        <v>559954</v>
      </c>
    </row>
    <row r="489" spans="38:49">
      <c r="AL489" s="111" t="s">
        <v>171</v>
      </c>
      <c r="AM489" s="112">
        <v>29</v>
      </c>
      <c r="AN489" s="111" t="s">
        <v>42</v>
      </c>
      <c r="AO489" s="112">
        <v>15</v>
      </c>
      <c r="AP489" s="112">
        <v>10517000</v>
      </c>
      <c r="AQ489" s="112">
        <v>6031000</v>
      </c>
      <c r="AR489" s="112">
        <v>4486000</v>
      </c>
      <c r="AS489" s="112">
        <v>70</v>
      </c>
      <c r="AT489" s="112">
        <v>422147</v>
      </c>
      <c r="AU489" s="112">
        <v>0.43</v>
      </c>
      <c r="AV489" s="112">
        <v>77</v>
      </c>
      <c r="AW489" s="112">
        <v>325053</v>
      </c>
    </row>
    <row r="490" spans="38:49">
      <c r="AL490" s="111" t="s">
        <v>171</v>
      </c>
      <c r="AM490" s="112">
        <v>29</v>
      </c>
      <c r="AN490" s="111" t="s">
        <v>42</v>
      </c>
      <c r="AO490" s="112">
        <v>15</v>
      </c>
      <c r="AP490" s="112">
        <v>10517000</v>
      </c>
      <c r="AQ490" s="112">
        <v>6031000</v>
      </c>
      <c r="AR490" s="112">
        <v>4486000</v>
      </c>
      <c r="AS490" s="112">
        <v>71</v>
      </c>
      <c r="AT490" s="112">
        <v>932450</v>
      </c>
      <c r="AU490" s="112">
        <v>1</v>
      </c>
      <c r="AV490" s="112">
        <v>79</v>
      </c>
      <c r="AW490" s="112">
        <v>736636</v>
      </c>
    </row>
    <row r="491" spans="38:49">
      <c r="AL491" s="111" t="s">
        <v>171</v>
      </c>
      <c r="AM491" s="112">
        <v>29</v>
      </c>
      <c r="AN491" s="111" t="s">
        <v>42</v>
      </c>
      <c r="AO491" s="112">
        <v>15</v>
      </c>
      <c r="AP491" s="112">
        <v>10517000</v>
      </c>
      <c r="AQ491" s="112">
        <v>6031000</v>
      </c>
      <c r="AR491" s="112">
        <v>4486000</v>
      </c>
      <c r="AS491" s="112">
        <v>72</v>
      </c>
      <c r="AT491" s="112">
        <v>883671</v>
      </c>
      <c r="AU491" s="112">
        <v>1</v>
      </c>
      <c r="AV491" s="112">
        <v>80</v>
      </c>
      <c r="AW491" s="112">
        <v>706937</v>
      </c>
    </row>
    <row r="492" spans="38:49">
      <c r="AL492" s="111" t="s">
        <v>171</v>
      </c>
      <c r="AM492" s="112">
        <v>29</v>
      </c>
      <c r="AN492" s="111" t="s">
        <v>42</v>
      </c>
      <c r="AO492" s="112">
        <v>15</v>
      </c>
      <c r="AP492" s="112">
        <v>10517000</v>
      </c>
      <c r="AQ492" s="112">
        <v>6031000</v>
      </c>
      <c r="AR492" s="112">
        <v>4486000</v>
      </c>
      <c r="AS492" s="112">
        <v>73</v>
      </c>
      <c r="AT492" s="112">
        <v>834624</v>
      </c>
      <c r="AU492" s="112">
        <v>1</v>
      </c>
      <c r="AV492" s="112">
        <v>81</v>
      </c>
      <c r="AW492" s="112">
        <v>676045</v>
      </c>
    </row>
    <row r="493" spans="38:49">
      <c r="AL493" s="111" t="s">
        <v>171</v>
      </c>
      <c r="AM493" s="112">
        <v>29</v>
      </c>
      <c r="AN493" s="111" t="s">
        <v>42</v>
      </c>
      <c r="AO493" s="112">
        <v>15</v>
      </c>
      <c r="AP493" s="112">
        <v>10517000</v>
      </c>
      <c r="AQ493" s="112">
        <v>6031000</v>
      </c>
      <c r="AR493" s="112">
        <v>4486000</v>
      </c>
      <c r="AS493" s="112">
        <v>74</v>
      </c>
      <c r="AT493" s="112">
        <v>785322</v>
      </c>
      <c r="AU493" s="112">
        <v>1</v>
      </c>
      <c r="AV493" s="112">
        <v>83</v>
      </c>
      <c r="AW493" s="112">
        <v>651817</v>
      </c>
    </row>
    <row r="494" spans="38:49">
      <c r="AL494" s="111" t="s">
        <v>171</v>
      </c>
      <c r="AM494" s="112">
        <v>29</v>
      </c>
      <c r="AN494" s="111" t="s">
        <v>42</v>
      </c>
      <c r="AO494" s="112">
        <v>15</v>
      </c>
      <c r="AP494" s="112">
        <v>10517000</v>
      </c>
      <c r="AQ494" s="112">
        <v>6031000</v>
      </c>
      <c r="AR494" s="112">
        <v>4486000</v>
      </c>
      <c r="AS494" s="112">
        <v>75</v>
      </c>
      <c r="AT494" s="112">
        <v>627787</v>
      </c>
      <c r="AU494" s="112">
        <v>0.85299999999999998</v>
      </c>
      <c r="AV494" s="112">
        <v>84</v>
      </c>
      <c r="AW494" s="112">
        <v>527341</v>
      </c>
    </row>
    <row r="495" spans="38:49">
      <c r="AL495" s="111" t="s">
        <v>171</v>
      </c>
      <c r="AM495" s="112">
        <v>30</v>
      </c>
      <c r="AN495" s="111" t="s">
        <v>42</v>
      </c>
      <c r="AO495" s="112">
        <v>23</v>
      </c>
      <c r="AP495" s="112">
        <v>10100000</v>
      </c>
      <c r="AQ495" s="112">
        <v>5774000</v>
      </c>
      <c r="AR495" s="112">
        <v>4326000</v>
      </c>
      <c r="AS495" s="112">
        <v>70</v>
      </c>
      <c r="AT495" s="112">
        <v>5147</v>
      </c>
      <c r="AU495" s="112">
        <v>5.0000000000000001E-3</v>
      </c>
      <c r="AV495" s="112">
        <v>74</v>
      </c>
      <c r="AW495" s="112">
        <v>3809</v>
      </c>
    </row>
    <row r="496" spans="38:49">
      <c r="AL496" s="111" t="s">
        <v>171</v>
      </c>
      <c r="AM496" s="112">
        <v>30</v>
      </c>
      <c r="AN496" s="111" t="s">
        <v>42</v>
      </c>
      <c r="AO496" s="112">
        <v>23</v>
      </c>
      <c r="AP496" s="112">
        <v>10100000</v>
      </c>
      <c r="AQ496" s="112">
        <v>5774000</v>
      </c>
      <c r="AR496" s="112">
        <v>4326000</v>
      </c>
      <c r="AS496" s="112">
        <v>71</v>
      </c>
      <c r="AT496" s="112">
        <v>932450</v>
      </c>
      <c r="AU496" s="112">
        <v>1</v>
      </c>
      <c r="AV496" s="112">
        <v>75</v>
      </c>
      <c r="AW496" s="112">
        <v>699338</v>
      </c>
    </row>
    <row r="497" spans="38:49">
      <c r="AL497" s="111" t="s">
        <v>171</v>
      </c>
      <c r="AM497" s="112">
        <v>30</v>
      </c>
      <c r="AN497" s="111" t="s">
        <v>42</v>
      </c>
      <c r="AO497" s="112">
        <v>23</v>
      </c>
      <c r="AP497" s="112">
        <v>10100000</v>
      </c>
      <c r="AQ497" s="112">
        <v>5774000</v>
      </c>
      <c r="AR497" s="112">
        <v>4326000</v>
      </c>
      <c r="AS497" s="112">
        <v>72</v>
      </c>
      <c r="AT497" s="112">
        <v>883671</v>
      </c>
      <c r="AU497" s="112">
        <v>1</v>
      </c>
      <c r="AV497" s="112">
        <v>76</v>
      </c>
      <c r="AW497" s="112">
        <v>671590</v>
      </c>
    </row>
    <row r="498" spans="38:49">
      <c r="AL498" s="111" t="s">
        <v>171</v>
      </c>
      <c r="AM498" s="112">
        <v>30</v>
      </c>
      <c r="AN498" s="111" t="s">
        <v>42</v>
      </c>
      <c r="AO498" s="112">
        <v>23</v>
      </c>
      <c r="AP498" s="112">
        <v>10100000</v>
      </c>
      <c r="AQ498" s="112">
        <v>5774000</v>
      </c>
      <c r="AR498" s="112">
        <v>4326000</v>
      </c>
      <c r="AS498" s="112">
        <v>73</v>
      </c>
      <c r="AT498" s="112">
        <v>834624</v>
      </c>
      <c r="AU498" s="112">
        <v>1</v>
      </c>
      <c r="AV498" s="112">
        <v>77</v>
      </c>
      <c r="AW498" s="112">
        <v>642660</v>
      </c>
    </row>
    <row r="499" spans="38:49">
      <c r="AL499" s="111" t="s">
        <v>171</v>
      </c>
      <c r="AM499" s="112">
        <v>30</v>
      </c>
      <c r="AN499" s="111" t="s">
        <v>42</v>
      </c>
      <c r="AO499" s="112">
        <v>23</v>
      </c>
      <c r="AP499" s="112">
        <v>10100000</v>
      </c>
      <c r="AQ499" s="112">
        <v>5774000</v>
      </c>
      <c r="AR499" s="112">
        <v>4326000</v>
      </c>
      <c r="AS499" s="112">
        <v>74</v>
      </c>
      <c r="AT499" s="112">
        <v>785322</v>
      </c>
      <c r="AU499" s="112">
        <v>1</v>
      </c>
      <c r="AV499" s="112">
        <v>78</v>
      </c>
      <c r="AW499" s="112">
        <v>612551</v>
      </c>
    </row>
    <row r="500" spans="38:49">
      <c r="AL500" s="111" t="s">
        <v>171</v>
      </c>
      <c r="AM500" s="112">
        <v>30</v>
      </c>
      <c r="AN500" s="111" t="s">
        <v>42</v>
      </c>
      <c r="AO500" s="112">
        <v>23</v>
      </c>
      <c r="AP500" s="112">
        <v>10100000</v>
      </c>
      <c r="AQ500" s="112">
        <v>5774000</v>
      </c>
      <c r="AR500" s="112">
        <v>4326000</v>
      </c>
      <c r="AS500" s="112">
        <v>75</v>
      </c>
      <c r="AT500" s="112">
        <v>735781</v>
      </c>
      <c r="AU500" s="112">
        <v>1</v>
      </c>
      <c r="AV500" s="112">
        <v>80</v>
      </c>
      <c r="AW500" s="112">
        <v>588625</v>
      </c>
    </row>
    <row r="501" spans="38:49">
      <c r="AL501" s="111" t="s">
        <v>171</v>
      </c>
      <c r="AM501" s="112">
        <v>30</v>
      </c>
      <c r="AN501" s="111" t="s">
        <v>42</v>
      </c>
      <c r="AO501" s="112">
        <v>23</v>
      </c>
      <c r="AP501" s="112">
        <v>10100000</v>
      </c>
      <c r="AQ501" s="112">
        <v>5774000</v>
      </c>
      <c r="AR501" s="112">
        <v>4326000</v>
      </c>
      <c r="AS501" s="112">
        <v>76</v>
      </c>
      <c r="AT501" s="112">
        <v>149006</v>
      </c>
      <c r="AU501" s="112">
        <v>0.217</v>
      </c>
      <c r="AV501" s="112">
        <v>81</v>
      </c>
      <c r="AW501" s="112">
        <v>120695</v>
      </c>
    </row>
    <row r="502" spans="38:49">
      <c r="AL502" s="111" t="s">
        <v>171</v>
      </c>
      <c r="AM502" s="112">
        <v>31</v>
      </c>
      <c r="AN502" s="111" t="s">
        <v>42</v>
      </c>
      <c r="AO502" s="112">
        <v>29</v>
      </c>
      <c r="AP502" s="112">
        <v>9686000</v>
      </c>
      <c r="AQ502" s="112">
        <v>5423000</v>
      </c>
      <c r="AR502" s="112">
        <v>4263000</v>
      </c>
      <c r="AS502" s="112">
        <v>71</v>
      </c>
      <c r="AT502" s="112">
        <v>523596</v>
      </c>
      <c r="AU502" s="112">
        <v>0.56200000000000006</v>
      </c>
      <c r="AV502" s="112">
        <v>70</v>
      </c>
      <c r="AW502" s="112">
        <v>366517</v>
      </c>
    </row>
    <row r="503" spans="38:49">
      <c r="AL503" s="111" t="s">
        <v>171</v>
      </c>
      <c r="AM503" s="112">
        <v>31</v>
      </c>
      <c r="AN503" s="111" t="s">
        <v>42</v>
      </c>
      <c r="AO503" s="112">
        <v>29</v>
      </c>
      <c r="AP503" s="112">
        <v>9686000</v>
      </c>
      <c r="AQ503" s="112">
        <v>5423000</v>
      </c>
      <c r="AR503" s="112">
        <v>4263000</v>
      </c>
      <c r="AS503" s="112">
        <v>72</v>
      </c>
      <c r="AT503" s="112">
        <v>883671</v>
      </c>
      <c r="AU503" s="112">
        <v>1</v>
      </c>
      <c r="AV503" s="112">
        <v>71</v>
      </c>
      <c r="AW503" s="112">
        <v>627406</v>
      </c>
    </row>
    <row r="504" spans="38:49">
      <c r="AL504" s="111" t="s">
        <v>171</v>
      </c>
      <c r="AM504" s="112">
        <v>31</v>
      </c>
      <c r="AN504" s="111" t="s">
        <v>42</v>
      </c>
      <c r="AO504" s="112">
        <v>29</v>
      </c>
      <c r="AP504" s="112">
        <v>9686000</v>
      </c>
      <c r="AQ504" s="112">
        <v>5423000</v>
      </c>
      <c r="AR504" s="112">
        <v>4263000</v>
      </c>
      <c r="AS504" s="112">
        <v>73</v>
      </c>
      <c r="AT504" s="112">
        <v>834624</v>
      </c>
      <c r="AU504" s="112">
        <v>1</v>
      </c>
      <c r="AV504" s="112">
        <v>72</v>
      </c>
      <c r="AW504" s="112">
        <v>600929</v>
      </c>
    </row>
    <row r="505" spans="38:49">
      <c r="AL505" s="111" t="s">
        <v>171</v>
      </c>
      <c r="AM505" s="112">
        <v>31</v>
      </c>
      <c r="AN505" s="111" t="s">
        <v>42</v>
      </c>
      <c r="AO505" s="112">
        <v>29</v>
      </c>
      <c r="AP505" s="112">
        <v>9686000</v>
      </c>
      <c r="AQ505" s="112">
        <v>5423000</v>
      </c>
      <c r="AR505" s="112">
        <v>4263000</v>
      </c>
      <c r="AS505" s="112">
        <v>74</v>
      </c>
      <c r="AT505" s="112">
        <v>785322</v>
      </c>
      <c r="AU505" s="112">
        <v>1</v>
      </c>
      <c r="AV505" s="112">
        <v>73</v>
      </c>
      <c r="AW505" s="112">
        <v>573285</v>
      </c>
    </row>
    <row r="506" spans="38:49">
      <c r="AL506" s="111" t="s">
        <v>171</v>
      </c>
      <c r="AM506" s="112">
        <v>31</v>
      </c>
      <c r="AN506" s="111" t="s">
        <v>42</v>
      </c>
      <c r="AO506" s="112">
        <v>29</v>
      </c>
      <c r="AP506" s="112">
        <v>9686000</v>
      </c>
      <c r="AQ506" s="112">
        <v>5423000</v>
      </c>
      <c r="AR506" s="112">
        <v>4263000</v>
      </c>
      <c r="AS506" s="112">
        <v>75</v>
      </c>
      <c r="AT506" s="112">
        <v>735781</v>
      </c>
      <c r="AU506" s="112">
        <v>1</v>
      </c>
      <c r="AV506" s="112">
        <v>74</v>
      </c>
      <c r="AW506" s="112">
        <v>544478</v>
      </c>
    </row>
    <row r="507" spans="38:49">
      <c r="AL507" s="111" t="s">
        <v>171</v>
      </c>
      <c r="AM507" s="112">
        <v>31</v>
      </c>
      <c r="AN507" s="111" t="s">
        <v>42</v>
      </c>
      <c r="AO507" s="112">
        <v>29</v>
      </c>
      <c r="AP507" s="112">
        <v>9686000</v>
      </c>
      <c r="AQ507" s="112">
        <v>5423000</v>
      </c>
      <c r="AR507" s="112">
        <v>4263000</v>
      </c>
      <c r="AS507" s="112">
        <v>76</v>
      </c>
      <c r="AT507" s="112">
        <v>500006</v>
      </c>
      <c r="AU507" s="112">
        <v>0.72899999999999998</v>
      </c>
      <c r="AV507" s="112">
        <v>75</v>
      </c>
      <c r="AW507" s="112">
        <v>375004</v>
      </c>
    </row>
    <row r="508" spans="38:49">
      <c r="AL508" s="111" t="s">
        <v>171</v>
      </c>
      <c r="AM508" s="112">
        <v>32</v>
      </c>
      <c r="AN508" s="111" t="s">
        <v>43</v>
      </c>
      <c r="AO508" s="112">
        <v>5</v>
      </c>
      <c r="AP508" s="112">
        <v>9280000</v>
      </c>
      <c r="AQ508" s="112">
        <v>5001000</v>
      </c>
      <c r="AR508" s="112">
        <v>4279000</v>
      </c>
      <c r="AS508" s="112">
        <v>71</v>
      </c>
      <c r="AT508" s="112">
        <v>117596</v>
      </c>
      <c r="AU508" s="112">
        <v>0.126</v>
      </c>
      <c r="AV508" s="112">
        <v>66</v>
      </c>
      <c r="AW508" s="112">
        <v>77613</v>
      </c>
    </row>
    <row r="509" spans="38:49">
      <c r="AL509" s="111" t="s">
        <v>171</v>
      </c>
      <c r="AM509" s="112">
        <v>32</v>
      </c>
      <c r="AN509" s="111" t="s">
        <v>43</v>
      </c>
      <c r="AO509" s="112">
        <v>5</v>
      </c>
      <c r="AP509" s="112">
        <v>9280000</v>
      </c>
      <c r="AQ509" s="112">
        <v>5001000</v>
      </c>
      <c r="AR509" s="112">
        <v>4279000</v>
      </c>
      <c r="AS509" s="112">
        <v>72</v>
      </c>
      <c r="AT509" s="112">
        <v>883671</v>
      </c>
      <c r="AU509" s="112">
        <v>1</v>
      </c>
      <c r="AV509" s="112">
        <v>66</v>
      </c>
      <c r="AW509" s="112">
        <v>583223</v>
      </c>
    </row>
    <row r="510" spans="38:49">
      <c r="AL510" s="111" t="s">
        <v>171</v>
      </c>
      <c r="AM510" s="112">
        <v>32</v>
      </c>
      <c r="AN510" s="111" t="s">
        <v>43</v>
      </c>
      <c r="AO510" s="112">
        <v>5</v>
      </c>
      <c r="AP510" s="112">
        <v>9280000</v>
      </c>
      <c r="AQ510" s="112">
        <v>5001000</v>
      </c>
      <c r="AR510" s="112">
        <v>4279000</v>
      </c>
      <c r="AS510" s="112">
        <v>73</v>
      </c>
      <c r="AT510" s="112">
        <v>834624</v>
      </c>
      <c r="AU510" s="112">
        <v>1</v>
      </c>
      <c r="AV510" s="112">
        <v>66</v>
      </c>
      <c r="AW510" s="112">
        <v>550852</v>
      </c>
    </row>
    <row r="511" spans="38:49">
      <c r="AL511" s="111" t="s">
        <v>171</v>
      </c>
      <c r="AM511" s="112">
        <v>32</v>
      </c>
      <c r="AN511" s="111" t="s">
        <v>43</v>
      </c>
      <c r="AO511" s="112">
        <v>5</v>
      </c>
      <c r="AP511" s="112">
        <v>9280000</v>
      </c>
      <c r="AQ511" s="112">
        <v>5001000</v>
      </c>
      <c r="AR511" s="112">
        <v>4279000</v>
      </c>
      <c r="AS511" s="112">
        <v>74</v>
      </c>
      <c r="AT511" s="112">
        <v>785322</v>
      </c>
      <c r="AU511" s="112">
        <v>1</v>
      </c>
      <c r="AV511" s="112">
        <v>67</v>
      </c>
      <c r="AW511" s="112">
        <v>526166</v>
      </c>
    </row>
    <row r="512" spans="38:49">
      <c r="AL512" s="111" t="s">
        <v>171</v>
      </c>
      <c r="AM512" s="112">
        <v>32</v>
      </c>
      <c r="AN512" s="111" t="s">
        <v>43</v>
      </c>
      <c r="AO512" s="112">
        <v>5</v>
      </c>
      <c r="AP512" s="112">
        <v>9280000</v>
      </c>
      <c r="AQ512" s="112">
        <v>5001000</v>
      </c>
      <c r="AR512" s="112">
        <v>4279000</v>
      </c>
      <c r="AS512" s="112">
        <v>75</v>
      </c>
      <c r="AT512" s="112">
        <v>735781</v>
      </c>
      <c r="AU512" s="112">
        <v>1</v>
      </c>
      <c r="AV512" s="112">
        <v>68</v>
      </c>
      <c r="AW512" s="112">
        <v>500331</v>
      </c>
    </row>
    <row r="513" spans="38:49">
      <c r="AL513" s="111" t="s">
        <v>171</v>
      </c>
      <c r="AM513" s="112">
        <v>32</v>
      </c>
      <c r="AN513" s="111" t="s">
        <v>43</v>
      </c>
      <c r="AO513" s="112">
        <v>5</v>
      </c>
      <c r="AP513" s="112">
        <v>9280000</v>
      </c>
      <c r="AQ513" s="112">
        <v>5001000</v>
      </c>
      <c r="AR513" s="112">
        <v>4279000</v>
      </c>
      <c r="AS513" s="112">
        <v>76</v>
      </c>
      <c r="AT513" s="112">
        <v>686016</v>
      </c>
      <c r="AU513" s="112">
        <v>1</v>
      </c>
      <c r="AV513" s="112">
        <v>69</v>
      </c>
      <c r="AW513" s="112">
        <v>473351</v>
      </c>
    </row>
    <row r="514" spans="38:49">
      <c r="AL514" s="111" t="s">
        <v>171</v>
      </c>
      <c r="AM514" s="112">
        <v>32</v>
      </c>
      <c r="AN514" s="111" t="s">
        <v>43</v>
      </c>
      <c r="AO514" s="112">
        <v>5</v>
      </c>
      <c r="AP514" s="112">
        <v>9280000</v>
      </c>
      <c r="AQ514" s="112">
        <v>5001000</v>
      </c>
      <c r="AR514" s="112">
        <v>4279000</v>
      </c>
      <c r="AS514" s="112">
        <v>77</v>
      </c>
      <c r="AT514" s="112">
        <v>235990</v>
      </c>
      <c r="AU514" s="112">
        <v>0.371</v>
      </c>
      <c r="AV514" s="112">
        <v>70</v>
      </c>
      <c r="AW514" s="112">
        <v>165193</v>
      </c>
    </row>
    <row r="515" spans="38:49">
      <c r="AL515" s="111" t="s">
        <v>171</v>
      </c>
      <c r="AM515" s="112">
        <v>33</v>
      </c>
      <c r="AN515" s="111" t="s">
        <v>43</v>
      </c>
      <c r="AO515" s="112">
        <v>12</v>
      </c>
      <c r="AP515" s="112">
        <v>8884000</v>
      </c>
      <c r="AQ515" s="112">
        <v>4528000</v>
      </c>
      <c r="AR515" s="112">
        <v>4356000</v>
      </c>
      <c r="AS515" s="112">
        <v>72</v>
      </c>
      <c r="AT515" s="112">
        <v>605267</v>
      </c>
      <c r="AU515" s="112">
        <v>0.68500000000000005</v>
      </c>
      <c r="AV515" s="112">
        <v>61</v>
      </c>
      <c r="AW515" s="112">
        <v>369213</v>
      </c>
    </row>
    <row r="516" spans="38:49">
      <c r="AL516" s="111" t="s">
        <v>171</v>
      </c>
      <c r="AM516" s="112">
        <v>33</v>
      </c>
      <c r="AN516" s="111" t="s">
        <v>43</v>
      </c>
      <c r="AO516" s="112">
        <v>12</v>
      </c>
      <c r="AP516" s="112">
        <v>8884000</v>
      </c>
      <c r="AQ516" s="112">
        <v>4528000</v>
      </c>
      <c r="AR516" s="112">
        <v>4356000</v>
      </c>
      <c r="AS516" s="112">
        <v>73</v>
      </c>
      <c r="AT516" s="112">
        <v>834624</v>
      </c>
      <c r="AU516" s="112">
        <v>1</v>
      </c>
      <c r="AV516" s="112">
        <v>61</v>
      </c>
      <c r="AW516" s="112">
        <v>509121</v>
      </c>
    </row>
    <row r="517" spans="38:49">
      <c r="AL517" s="111" t="s">
        <v>171</v>
      </c>
      <c r="AM517" s="112">
        <v>33</v>
      </c>
      <c r="AN517" s="111" t="s">
        <v>43</v>
      </c>
      <c r="AO517" s="112">
        <v>12</v>
      </c>
      <c r="AP517" s="112">
        <v>8884000</v>
      </c>
      <c r="AQ517" s="112">
        <v>4528000</v>
      </c>
      <c r="AR517" s="112">
        <v>4356000</v>
      </c>
      <c r="AS517" s="112">
        <v>74</v>
      </c>
      <c r="AT517" s="112">
        <v>785322</v>
      </c>
      <c r="AU517" s="112">
        <v>1</v>
      </c>
      <c r="AV517" s="112">
        <v>61</v>
      </c>
      <c r="AW517" s="112">
        <v>479046</v>
      </c>
    </row>
    <row r="518" spans="38:49">
      <c r="AL518" s="111" t="s">
        <v>171</v>
      </c>
      <c r="AM518" s="112">
        <v>33</v>
      </c>
      <c r="AN518" s="111" t="s">
        <v>43</v>
      </c>
      <c r="AO518" s="112">
        <v>12</v>
      </c>
      <c r="AP518" s="112">
        <v>8884000</v>
      </c>
      <c r="AQ518" s="112">
        <v>4528000</v>
      </c>
      <c r="AR518" s="112">
        <v>4356000</v>
      </c>
      <c r="AS518" s="112">
        <v>75</v>
      </c>
      <c r="AT518" s="112">
        <v>735781</v>
      </c>
      <c r="AU518" s="112">
        <v>1</v>
      </c>
      <c r="AV518" s="112">
        <v>61</v>
      </c>
      <c r="AW518" s="112">
        <v>448826</v>
      </c>
    </row>
    <row r="519" spans="38:49">
      <c r="AL519" s="111" t="s">
        <v>171</v>
      </c>
      <c r="AM519" s="112">
        <v>33</v>
      </c>
      <c r="AN519" s="111" t="s">
        <v>43</v>
      </c>
      <c r="AO519" s="112">
        <v>12</v>
      </c>
      <c r="AP519" s="112">
        <v>8884000</v>
      </c>
      <c r="AQ519" s="112">
        <v>4528000</v>
      </c>
      <c r="AR519" s="112">
        <v>4356000</v>
      </c>
      <c r="AS519" s="112">
        <v>76</v>
      </c>
      <c r="AT519" s="112">
        <v>686016</v>
      </c>
      <c r="AU519" s="112">
        <v>1</v>
      </c>
      <c r="AV519" s="112">
        <v>61</v>
      </c>
      <c r="AW519" s="112">
        <v>418470</v>
      </c>
    </row>
    <row r="520" spans="38:49">
      <c r="AL520" s="111" t="s">
        <v>171</v>
      </c>
      <c r="AM520" s="112">
        <v>33</v>
      </c>
      <c r="AN520" s="111" t="s">
        <v>43</v>
      </c>
      <c r="AO520" s="112">
        <v>12</v>
      </c>
      <c r="AP520" s="112">
        <v>8884000</v>
      </c>
      <c r="AQ520" s="112">
        <v>4528000</v>
      </c>
      <c r="AR520" s="112">
        <v>4356000</v>
      </c>
      <c r="AS520" s="112">
        <v>77</v>
      </c>
      <c r="AT520" s="112">
        <v>636042</v>
      </c>
      <c r="AU520" s="112">
        <v>1</v>
      </c>
      <c r="AV520" s="112">
        <v>62</v>
      </c>
      <c r="AW520" s="112">
        <v>394346</v>
      </c>
    </row>
    <row r="521" spans="38:49">
      <c r="AL521" s="111" t="s">
        <v>171</v>
      </c>
      <c r="AM521" s="112">
        <v>33</v>
      </c>
      <c r="AN521" s="111" t="s">
        <v>43</v>
      </c>
      <c r="AO521" s="112">
        <v>12</v>
      </c>
      <c r="AP521" s="112">
        <v>8884000</v>
      </c>
      <c r="AQ521" s="112">
        <v>4528000</v>
      </c>
      <c r="AR521" s="112">
        <v>4356000</v>
      </c>
      <c r="AS521" s="112">
        <v>78</v>
      </c>
      <c r="AT521" s="112">
        <v>72948</v>
      </c>
      <c r="AU521" s="112">
        <v>0.125</v>
      </c>
      <c r="AV521" s="112">
        <v>63</v>
      </c>
      <c r="AW521" s="112">
        <v>45957</v>
      </c>
    </row>
    <row r="522" spans="38:49">
      <c r="AL522" s="111" t="s">
        <v>171</v>
      </c>
      <c r="AM522" s="112">
        <v>34</v>
      </c>
      <c r="AN522" s="111" t="s">
        <v>43</v>
      </c>
      <c r="AO522" s="112">
        <v>19</v>
      </c>
      <c r="AP522" s="112">
        <v>8501000</v>
      </c>
      <c r="AQ522" s="112">
        <v>4026000</v>
      </c>
      <c r="AR522" s="112">
        <v>4475000</v>
      </c>
      <c r="AS522" s="112">
        <v>72</v>
      </c>
      <c r="AT522" s="112">
        <v>222267</v>
      </c>
      <c r="AU522" s="112">
        <v>0.252</v>
      </c>
      <c r="AV522" s="112">
        <v>55</v>
      </c>
      <c r="AW522" s="112">
        <v>122247</v>
      </c>
    </row>
    <row r="523" spans="38:49">
      <c r="AL523" s="111" t="s">
        <v>171</v>
      </c>
      <c r="AM523" s="112">
        <v>34</v>
      </c>
      <c r="AN523" s="111" t="s">
        <v>43</v>
      </c>
      <c r="AO523" s="112">
        <v>19</v>
      </c>
      <c r="AP523" s="112">
        <v>8501000</v>
      </c>
      <c r="AQ523" s="112">
        <v>4026000</v>
      </c>
      <c r="AR523" s="112">
        <v>4475000</v>
      </c>
      <c r="AS523" s="112">
        <v>73</v>
      </c>
      <c r="AT523" s="112">
        <v>834624</v>
      </c>
      <c r="AU523" s="112">
        <v>1</v>
      </c>
      <c r="AV523" s="112">
        <v>55</v>
      </c>
      <c r="AW523" s="112">
        <v>459043</v>
      </c>
    </row>
    <row r="524" spans="38:49">
      <c r="AL524" s="111" t="s">
        <v>171</v>
      </c>
      <c r="AM524" s="112">
        <v>34</v>
      </c>
      <c r="AN524" s="111" t="s">
        <v>43</v>
      </c>
      <c r="AO524" s="112">
        <v>19</v>
      </c>
      <c r="AP524" s="112">
        <v>8501000</v>
      </c>
      <c r="AQ524" s="112">
        <v>4026000</v>
      </c>
      <c r="AR524" s="112">
        <v>4475000</v>
      </c>
      <c r="AS524" s="112">
        <v>74</v>
      </c>
      <c r="AT524" s="112">
        <v>785322</v>
      </c>
      <c r="AU524" s="112">
        <v>1</v>
      </c>
      <c r="AV524" s="112">
        <v>55</v>
      </c>
      <c r="AW524" s="112">
        <v>431927</v>
      </c>
    </row>
    <row r="525" spans="38:49">
      <c r="AL525" s="111" t="s">
        <v>171</v>
      </c>
      <c r="AM525" s="112">
        <v>34</v>
      </c>
      <c r="AN525" s="111" t="s">
        <v>43</v>
      </c>
      <c r="AO525" s="112">
        <v>19</v>
      </c>
      <c r="AP525" s="112">
        <v>8501000</v>
      </c>
      <c r="AQ525" s="112">
        <v>4026000</v>
      </c>
      <c r="AR525" s="112">
        <v>4475000</v>
      </c>
      <c r="AS525" s="112">
        <v>75</v>
      </c>
      <c r="AT525" s="112">
        <v>735781</v>
      </c>
      <c r="AU525" s="112">
        <v>1</v>
      </c>
      <c r="AV525" s="112">
        <v>55</v>
      </c>
      <c r="AW525" s="112">
        <v>404680</v>
      </c>
    </row>
    <row r="526" spans="38:49">
      <c r="AL526" s="111" t="s">
        <v>171</v>
      </c>
      <c r="AM526" s="112">
        <v>34</v>
      </c>
      <c r="AN526" s="111" t="s">
        <v>43</v>
      </c>
      <c r="AO526" s="112">
        <v>19</v>
      </c>
      <c r="AP526" s="112">
        <v>8501000</v>
      </c>
      <c r="AQ526" s="112">
        <v>4026000</v>
      </c>
      <c r="AR526" s="112">
        <v>4475000</v>
      </c>
      <c r="AS526" s="112">
        <v>76</v>
      </c>
      <c r="AT526" s="112">
        <v>686016</v>
      </c>
      <c r="AU526" s="112">
        <v>1</v>
      </c>
      <c r="AV526" s="112">
        <v>54</v>
      </c>
      <c r="AW526" s="112">
        <v>370449</v>
      </c>
    </row>
    <row r="527" spans="38:49">
      <c r="AL527" s="111" t="s">
        <v>171</v>
      </c>
      <c r="AM527" s="112">
        <v>34</v>
      </c>
      <c r="AN527" s="111" t="s">
        <v>43</v>
      </c>
      <c r="AO527" s="112">
        <v>19</v>
      </c>
      <c r="AP527" s="112">
        <v>8501000</v>
      </c>
      <c r="AQ527" s="112">
        <v>4026000</v>
      </c>
      <c r="AR527" s="112">
        <v>4475000</v>
      </c>
      <c r="AS527" s="112">
        <v>77</v>
      </c>
      <c r="AT527" s="112">
        <v>636042</v>
      </c>
      <c r="AU527" s="112">
        <v>1</v>
      </c>
      <c r="AV527" s="112">
        <v>54</v>
      </c>
      <c r="AW527" s="112">
        <v>343463</v>
      </c>
    </row>
    <row r="528" spans="38:49">
      <c r="AL528" s="111" t="s">
        <v>171</v>
      </c>
      <c r="AM528" s="112">
        <v>34</v>
      </c>
      <c r="AN528" s="111" t="s">
        <v>43</v>
      </c>
      <c r="AO528" s="112">
        <v>19</v>
      </c>
      <c r="AP528" s="112">
        <v>8501000</v>
      </c>
      <c r="AQ528" s="112">
        <v>4026000</v>
      </c>
      <c r="AR528" s="112">
        <v>4475000</v>
      </c>
      <c r="AS528" s="112">
        <v>78</v>
      </c>
      <c r="AT528" s="112">
        <v>574948</v>
      </c>
      <c r="AU528" s="112">
        <v>0.98099999999999998</v>
      </c>
      <c r="AV528" s="112">
        <v>55</v>
      </c>
      <c r="AW528" s="112">
        <v>316221</v>
      </c>
    </row>
    <row r="529" spans="38:49">
      <c r="AL529" s="111" t="s">
        <v>171</v>
      </c>
      <c r="AM529" s="112">
        <v>35</v>
      </c>
      <c r="AN529" s="111" t="s">
        <v>43</v>
      </c>
      <c r="AO529" s="112">
        <v>26</v>
      </c>
      <c r="AP529" s="112">
        <v>8133000</v>
      </c>
      <c r="AQ529" s="112">
        <v>3516000</v>
      </c>
      <c r="AR529" s="112">
        <v>4617000</v>
      </c>
      <c r="AS529" s="112">
        <v>73</v>
      </c>
      <c r="AT529" s="112">
        <v>688891</v>
      </c>
      <c r="AU529" s="112">
        <v>0.82499999999999996</v>
      </c>
      <c r="AV529" s="112">
        <v>49</v>
      </c>
      <c r="AW529" s="112">
        <v>337557</v>
      </c>
    </row>
    <row r="530" spans="38:49">
      <c r="AL530" s="111" t="s">
        <v>171</v>
      </c>
      <c r="AM530" s="112">
        <v>35</v>
      </c>
      <c r="AN530" s="111" t="s">
        <v>43</v>
      </c>
      <c r="AO530" s="112">
        <v>26</v>
      </c>
      <c r="AP530" s="112">
        <v>8133000</v>
      </c>
      <c r="AQ530" s="112">
        <v>3516000</v>
      </c>
      <c r="AR530" s="112">
        <v>4617000</v>
      </c>
      <c r="AS530" s="112">
        <v>74</v>
      </c>
      <c r="AT530" s="112">
        <v>785322</v>
      </c>
      <c r="AU530" s="112">
        <v>1</v>
      </c>
      <c r="AV530" s="112">
        <v>48</v>
      </c>
      <c r="AW530" s="112">
        <v>376955</v>
      </c>
    </row>
    <row r="531" spans="38:49">
      <c r="AL531" s="111" t="s">
        <v>171</v>
      </c>
      <c r="AM531" s="112">
        <v>35</v>
      </c>
      <c r="AN531" s="111" t="s">
        <v>43</v>
      </c>
      <c r="AO531" s="112">
        <v>26</v>
      </c>
      <c r="AP531" s="112">
        <v>8133000</v>
      </c>
      <c r="AQ531" s="112">
        <v>3516000</v>
      </c>
      <c r="AR531" s="112">
        <v>4617000</v>
      </c>
      <c r="AS531" s="112">
        <v>75</v>
      </c>
      <c r="AT531" s="112">
        <v>735781</v>
      </c>
      <c r="AU531" s="112">
        <v>1</v>
      </c>
      <c r="AV531" s="112">
        <v>48</v>
      </c>
      <c r="AW531" s="112">
        <v>353175</v>
      </c>
    </row>
    <row r="532" spans="38:49">
      <c r="AL532" s="111" t="s">
        <v>171</v>
      </c>
      <c r="AM532" s="112">
        <v>35</v>
      </c>
      <c r="AN532" s="111" t="s">
        <v>43</v>
      </c>
      <c r="AO532" s="112">
        <v>26</v>
      </c>
      <c r="AP532" s="112">
        <v>8133000</v>
      </c>
      <c r="AQ532" s="112">
        <v>3516000</v>
      </c>
      <c r="AR532" s="112">
        <v>4617000</v>
      </c>
      <c r="AS532" s="112">
        <v>76</v>
      </c>
      <c r="AT532" s="112">
        <v>686016</v>
      </c>
      <c r="AU532" s="112">
        <v>1</v>
      </c>
      <c r="AV532" s="112">
        <v>47</v>
      </c>
      <c r="AW532" s="112">
        <v>322428</v>
      </c>
    </row>
    <row r="533" spans="38:49">
      <c r="AL533" s="111" t="s">
        <v>171</v>
      </c>
      <c r="AM533" s="112">
        <v>35</v>
      </c>
      <c r="AN533" s="111" t="s">
        <v>43</v>
      </c>
      <c r="AO533" s="112">
        <v>26</v>
      </c>
      <c r="AP533" s="112">
        <v>8133000</v>
      </c>
      <c r="AQ533" s="112">
        <v>3516000</v>
      </c>
      <c r="AR533" s="112">
        <v>4617000</v>
      </c>
      <c r="AS533" s="112">
        <v>77</v>
      </c>
      <c r="AT533" s="112">
        <v>636042</v>
      </c>
      <c r="AU533" s="112">
        <v>1</v>
      </c>
      <c r="AV533" s="112">
        <v>47</v>
      </c>
      <c r="AW533" s="112">
        <v>298940</v>
      </c>
    </row>
    <row r="534" spans="38:49">
      <c r="AL534" s="111" t="s">
        <v>171</v>
      </c>
      <c r="AM534" s="112">
        <v>35</v>
      </c>
      <c r="AN534" s="111" t="s">
        <v>43</v>
      </c>
      <c r="AO534" s="112">
        <v>26</v>
      </c>
      <c r="AP534" s="112">
        <v>8133000</v>
      </c>
      <c r="AQ534" s="112">
        <v>3516000</v>
      </c>
      <c r="AR534" s="112">
        <v>4617000</v>
      </c>
      <c r="AS534" s="112">
        <v>78</v>
      </c>
      <c r="AT534" s="112">
        <v>585874</v>
      </c>
      <c r="AU534" s="112">
        <v>1</v>
      </c>
      <c r="AV534" s="112">
        <v>46</v>
      </c>
      <c r="AW534" s="112">
        <v>269502</v>
      </c>
    </row>
    <row r="535" spans="38:49">
      <c r="AL535" s="111" t="s">
        <v>171</v>
      </c>
      <c r="AM535" s="112">
        <v>35</v>
      </c>
      <c r="AN535" s="111" t="s">
        <v>43</v>
      </c>
      <c r="AO535" s="112">
        <v>26</v>
      </c>
      <c r="AP535" s="112">
        <v>8133000</v>
      </c>
      <c r="AQ535" s="112">
        <v>3516000</v>
      </c>
      <c r="AR535" s="112">
        <v>4617000</v>
      </c>
      <c r="AS535" s="112">
        <v>79</v>
      </c>
      <c r="AT535" s="112">
        <v>499074</v>
      </c>
      <c r="AU535" s="112">
        <v>0.93200000000000005</v>
      </c>
      <c r="AV535" s="112">
        <v>46</v>
      </c>
      <c r="AW535" s="112">
        <v>229574</v>
      </c>
    </row>
    <row r="536" spans="38:49">
      <c r="AL536" s="111" t="s">
        <v>171</v>
      </c>
      <c r="AM536" s="112">
        <v>36</v>
      </c>
      <c r="AN536" s="111" t="s">
        <v>44</v>
      </c>
      <c r="AO536" s="112">
        <v>2</v>
      </c>
      <c r="AP536" s="112">
        <v>7785000</v>
      </c>
      <c r="AQ536" s="112">
        <v>3020000</v>
      </c>
      <c r="AR536" s="112">
        <v>4765000</v>
      </c>
      <c r="AS536" s="112">
        <v>73</v>
      </c>
      <c r="AT536" s="112">
        <v>340891</v>
      </c>
      <c r="AU536" s="112">
        <v>0.40799999999999997</v>
      </c>
      <c r="AV536" s="112">
        <v>43</v>
      </c>
      <c r="AW536" s="112">
        <v>146583</v>
      </c>
    </row>
    <row r="537" spans="38:49">
      <c r="AL537" s="111" t="s">
        <v>171</v>
      </c>
      <c r="AM537" s="112">
        <v>36</v>
      </c>
      <c r="AN537" s="111" t="s">
        <v>44</v>
      </c>
      <c r="AO537" s="112">
        <v>2</v>
      </c>
      <c r="AP537" s="112">
        <v>7785000</v>
      </c>
      <c r="AQ537" s="112">
        <v>3020000</v>
      </c>
      <c r="AR537" s="112">
        <v>4765000</v>
      </c>
      <c r="AS537" s="112">
        <v>74</v>
      </c>
      <c r="AT537" s="112">
        <v>785322</v>
      </c>
      <c r="AU537" s="112">
        <v>1</v>
      </c>
      <c r="AV537" s="112">
        <v>42</v>
      </c>
      <c r="AW537" s="112">
        <v>329835</v>
      </c>
    </row>
    <row r="538" spans="38:49">
      <c r="AL538" s="111" t="s">
        <v>171</v>
      </c>
      <c r="AM538" s="112">
        <v>36</v>
      </c>
      <c r="AN538" s="111" t="s">
        <v>44</v>
      </c>
      <c r="AO538" s="112">
        <v>2</v>
      </c>
      <c r="AP538" s="112">
        <v>7785000</v>
      </c>
      <c r="AQ538" s="112">
        <v>3020000</v>
      </c>
      <c r="AR538" s="112">
        <v>4765000</v>
      </c>
      <c r="AS538" s="112">
        <v>75</v>
      </c>
      <c r="AT538" s="112">
        <v>735781</v>
      </c>
      <c r="AU538" s="112">
        <v>1</v>
      </c>
      <c r="AV538" s="112">
        <v>41</v>
      </c>
      <c r="AW538" s="112">
        <v>301670</v>
      </c>
    </row>
    <row r="539" spans="38:49">
      <c r="AL539" s="111" t="s">
        <v>171</v>
      </c>
      <c r="AM539" s="112">
        <v>36</v>
      </c>
      <c r="AN539" s="111" t="s">
        <v>44</v>
      </c>
      <c r="AO539" s="112">
        <v>2</v>
      </c>
      <c r="AP539" s="112">
        <v>7785000</v>
      </c>
      <c r="AQ539" s="112">
        <v>3020000</v>
      </c>
      <c r="AR539" s="112">
        <v>4765000</v>
      </c>
      <c r="AS539" s="112">
        <v>76</v>
      </c>
      <c r="AT539" s="112">
        <v>686016</v>
      </c>
      <c r="AU539" s="112">
        <v>1</v>
      </c>
      <c r="AV539" s="112">
        <v>40</v>
      </c>
      <c r="AW539" s="112">
        <v>274406</v>
      </c>
    </row>
    <row r="540" spans="38:49">
      <c r="AL540" s="111" t="s">
        <v>171</v>
      </c>
      <c r="AM540" s="112">
        <v>36</v>
      </c>
      <c r="AN540" s="111" t="s">
        <v>44</v>
      </c>
      <c r="AO540" s="112">
        <v>2</v>
      </c>
      <c r="AP540" s="112">
        <v>7785000</v>
      </c>
      <c r="AQ540" s="112">
        <v>3020000</v>
      </c>
      <c r="AR540" s="112">
        <v>4765000</v>
      </c>
      <c r="AS540" s="112">
        <v>77</v>
      </c>
      <c r="AT540" s="112">
        <v>636042</v>
      </c>
      <c r="AU540" s="112">
        <v>1</v>
      </c>
      <c r="AV540" s="112">
        <v>39</v>
      </c>
      <c r="AW540" s="112">
        <v>248056</v>
      </c>
    </row>
    <row r="541" spans="38:49">
      <c r="AL541" s="111" t="s">
        <v>171</v>
      </c>
      <c r="AM541" s="112">
        <v>36</v>
      </c>
      <c r="AN541" s="111" t="s">
        <v>44</v>
      </c>
      <c r="AO541" s="112">
        <v>2</v>
      </c>
      <c r="AP541" s="112">
        <v>7785000</v>
      </c>
      <c r="AQ541" s="112">
        <v>3020000</v>
      </c>
      <c r="AR541" s="112">
        <v>4765000</v>
      </c>
      <c r="AS541" s="112">
        <v>78</v>
      </c>
      <c r="AT541" s="112">
        <v>585874</v>
      </c>
      <c r="AU541" s="112">
        <v>1</v>
      </c>
      <c r="AV541" s="112">
        <v>39</v>
      </c>
      <c r="AW541" s="112">
        <v>228491</v>
      </c>
    </row>
    <row r="542" spans="38:49">
      <c r="AL542" s="111" t="s">
        <v>171</v>
      </c>
      <c r="AM542" s="112">
        <v>36</v>
      </c>
      <c r="AN542" s="111" t="s">
        <v>44</v>
      </c>
      <c r="AO542" s="112">
        <v>2</v>
      </c>
      <c r="AP542" s="112">
        <v>7785000</v>
      </c>
      <c r="AQ542" s="112">
        <v>3020000</v>
      </c>
      <c r="AR542" s="112">
        <v>4765000</v>
      </c>
      <c r="AS542" s="112">
        <v>79</v>
      </c>
      <c r="AT542" s="112">
        <v>535528</v>
      </c>
      <c r="AU542" s="112">
        <v>1</v>
      </c>
      <c r="AV542" s="112">
        <v>38</v>
      </c>
      <c r="AW542" s="112">
        <v>203501</v>
      </c>
    </row>
    <row r="543" spans="38:49">
      <c r="AL543" s="111" t="s">
        <v>171</v>
      </c>
      <c r="AM543" s="112">
        <v>36</v>
      </c>
      <c r="AN543" s="111" t="s">
        <v>44</v>
      </c>
      <c r="AO543" s="112">
        <v>2</v>
      </c>
      <c r="AP543" s="112">
        <v>7785000</v>
      </c>
      <c r="AQ543" s="112">
        <v>3020000</v>
      </c>
      <c r="AR543" s="112">
        <v>4765000</v>
      </c>
      <c r="AS543" s="112">
        <v>80</v>
      </c>
      <c r="AT543" s="112">
        <v>459547</v>
      </c>
      <c r="AU543" s="112">
        <v>0.94699999999999995</v>
      </c>
      <c r="AV543" s="112">
        <v>37</v>
      </c>
      <c r="AW543" s="112">
        <v>170032</v>
      </c>
    </row>
    <row r="544" spans="38:49">
      <c r="AL544" s="111" t="s">
        <v>171</v>
      </c>
      <c r="AM544" s="112">
        <v>37</v>
      </c>
      <c r="AN544" s="111" t="s">
        <v>44</v>
      </c>
      <c r="AO544" s="112">
        <v>9</v>
      </c>
      <c r="AP544" s="112">
        <v>7458000</v>
      </c>
      <c r="AQ544" s="112">
        <v>2559000</v>
      </c>
      <c r="AR544" s="112">
        <v>4899000</v>
      </c>
      <c r="AS544" s="112">
        <v>73</v>
      </c>
      <c r="AT544" s="112">
        <v>13891</v>
      </c>
      <c r="AU544" s="112">
        <v>1.7000000000000001E-2</v>
      </c>
      <c r="AV544" s="112">
        <v>37</v>
      </c>
      <c r="AW544" s="112">
        <v>5140</v>
      </c>
    </row>
    <row r="545" spans="38:49">
      <c r="AL545" s="111" t="s">
        <v>171</v>
      </c>
      <c r="AM545" s="112">
        <v>37</v>
      </c>
      <c r="AN545" s="111" t="s">
        <v>44</v>
      </c>
      <c r="AO545" s="112">
        <v>9</v>
      </c>
      <c r="AP545" s="112">
        <v>7458000</v>
      </c>
      <c r="AQ545" s="112">
        <v>2559000</v>
      </c>
      <c r="AR545" s="112">
        <v>4899000</v>
      </c>
      <c r="AS545" s="112">
        <v>74</v>
      </c>
      <c r="AT545" s="112">
        <v>785322</v>
      </c>
      <c r="AU545" s="112">
        <v>1</v>
      </c>
      <c r="AV545" s="112">
        <v>36</v>
      </c>
      <c r="AW545" s="112">
        <v>282716</v>
      </c>
    </row>
    <row r="546" spans="38:49">
      <c r="AL546" s="111" t="s">
        <v>171</v>
      </c>
      <c r="AM546" s="112">
        <v>37</v>
      </c>
      <c r="AN546" s="111" t="s">
        <v>44</v>
      </c>
      <c r="AO546" s="112">
        <v>9</v>
      </c>
      <c r="AP546" s="112">
        <v>7458000</v>
      </c>
      <c r="AQ546" s="112">
        <v>2559000</v>
      </c>
      <c r="AR546" s="112">
        <v>4899000</v>
      </c>
      <c r="AS546" s="112">
        <v>75</v>
      </c>
      <c r="AT546" s="112">
        <v>735781</v>
      </c>
      <c r="AU546" s="112">
        <v>1</v>
      </c>
      <c r="AV546" s="112">
        <v>35</v>
      </c>
      <c r="AW546" s="112">
        <v>257523</v>
      </c>
    </row>
    <row r="547" spans="38:49">
      <c r="AL547" s="111" t="s">
        <v>171</v>
      </c>
      <c r="AM547" s="112">
        <v>37</v>
      </c>
      <c r="AN547" s="111" t="s">
        <v>44</v>
      </c>
      <c r="AO547" s="112">
        <v>9</v>
      </c>
      <c r="AP547" s="112">
        <v>7458000</v>
      </c>
      <c r="AQ547" s="112">
        <v>2559000</v>
      </c>
      <c r="AR547" s="112">
        <v>4899000</v>
      </c>
      <c r="AS547" s="112">
        <v>76</v>
      </c>
      <c r="AT547" s="112">
        <v>686016</v>
      </c>
      <c r="AU547" s="112">
        <v>1</v>
      </c>
      <c r="AV547" s="112">
        <v>33</v>
      </c>
      <c r="AW547" s="112">
        <v>226385</v>
      </c>
    </row>
    <row r="548" spans="38:49">
      <c r="AL548" s="111" t="s">
        <v>171</v>
      </c>
      <c r="AM548" s="112">
        <v>37</v>
      </c>
      <c r="AN548" s="111" t="s">
        <v>44</v>
      </c>
      <c r="AO548" s="112">
        <v>9</v>
      </c>
      <c r="AP548" s="112">
        <v>7458000</v>
      </c>
      <c r="AQ548" s="112">
        <v>2559000</v>
      </c>
      <c r="AR548" s="112">
        <v>4899000</v>
      </c>
      <c r="AS548" s="112">
        <v>77</v>
      </c>
      <c r="AT548" s="112">
        <v>636042</v>
      </c>
      <c r="AU548" s="112">
        <v>1</v>
      </c>
      <c r="AV548" s="112">
        <v>32</v>
      </c>
      <c r="AW548" s="112">
        <v>203533</v>
      </c>
    </row>
    <row r="549" spans="38:49">
      <c r="AL549" s="111" t="s">
        <v>171</v>
      </c>
      <c r="AM549" s="112">
        <v>37</v>
      </c>
      <c r="AN549" s="111" t="s">
        <v>44</v>
      </c>
      <c r="AO549" s="112">
        <v>9</v>
      </c>
      <c r="AP549" s="112">
        <v>7458000</v>
      </c>
      <c r="AQ549" s="112">
        <v>2559000</v>
      </c>
      <c r="AR549" s="112">
        <v>4899000</v>
      </c>
      <c r="AS549" s="112">
        <v>78</v>
      </c>
      <c r="AT549" s="112">
        <v>585874</v>
      </c>
      <c r="AU549" s="112">
        <v>1</v>
      </c>
      <c r="AV549" s="112">
        <v>31</v>
      </c>
      <c r="AW549" s="112">
        <v>181621</v>
      </c>
    </row>
    <row r="550" spans="38:49">
      <c r="AL550" s="111" t="s">
        <v>171</v>
      </c>
      <c r="AM550" s="112">
        <v>37</v>
      </c>
      <c r="AN550" s="111" t="s">
        <v>44</v>
      </c>
      <c r="AO550" s="112">
        <v>9</v>
      </c>
      <c r="AP550" s="112">
        <v>7458000</v>
      </c>
      <c r="AQ550" s="112">
        <v>2559000</v>
      </c>
      <c r="AR550" s="112">
        <v>4899000</v>
      </c>
      <c r="AS550" s="112">
        <v>79</v>
      </c>
      <c r="AT550" s="112">
        <v>535528</v>
      </c>
      <c r="AU550" s="112">
        <v>1</v>
      </c>
      <c r="AV550" s="112">
        <v>30</v>
      </c>
      <c r="AW550" s="112">
        <v>160658</v>
      </c>
    </row>
    <row r="551" spans="38:49">
      <c r="AL551" s="111" t="s">
        <v>171</v>
      </c>
      <c r="AM551" s="112">
        <v>37</v>
      </c>
      <c r="AN551" s="111" t="s">
        <v>44</v>
      </c>
      <c r="AO551" s="112">
        <v>9</v>
      </c>
      <c r="AP551" s="112">
        <v>7458000</v>
      </c>
      <c r="AQ551" s="112">
        <v>2559000</v>
      </c>
      <c r="AR551" s="112">
        <v>4899000</v>
      </c>
      <c r="AS551" s="112">
        <v>80</v>
      </c>
      <c r="AT551" s="112">
        <v>485018</v>
      </c>
      <c r="AU551" s="112">
        <v>1</v>
      </c>
      <c r="AV551" s="112">
        <v>28</v>
      </c>
      <c r="AW551" s="112">
        <v>135805</v>
      </c>
    </row>
    <row r="552" spans="38:49">
      <c r="AL552" s="111" t="s">
        <v>171</v>
      </c>
      <c r="AM552" s="112">
        <v>37</v>
      </c>
      <c r="AN552" s="111" t="s">
        <v>44</v>
      </c>
      <c r="AO552" s="112">
        <v>9</v>
      </c>
      <c r="AP552" s="112">
        <v>7458000</v>
      </c>
      <c r="AQ552" s="112">
        <v>2559000</v>
      </c>
      <c r="AR552" s="112">
        <v>4899000</v>
      </c>
      <c r="AS552" s="112">
        <v>81</v>
      </c>
      <c r="AT552" s="112">
        <v>435528</v>
      </c>
      <c r="AU552" s="112">
        <v>0.81200000000000006</v>
      </c>
      <c r="AV552" s="112">
        <v>27</v>
      </c>
      <c r="AW552" s="112">
        <v>117593</v>
      </c>
    </row>
    <row r="553" spans="38:49">
      <c r="AL553" s="111" t="s">
        <v>171</v>
      </c>
      <c r="AM553" s="112">
        <v>38</v>
      </c>
      <c r="AN553" s="111" t="s">
        <v>44</v>
      </c>
      <c r="AO553" s="112">
        <v>16</v>
      </c>
      <c r="AP553" s="112">
        <v>7156000</v>
      </c>
      <c r="AQ553" s="112">
        <v>2154000</v>
      </c>
      <c r="AR553" s="112">
        <v>5002000</v>
      </c>
      <c r="AS553" s="112">
        <v>74</v>
      </c>
      <c r="AT553" s="112">
        <v>497213</v>
      </c>
      <c r="AU553" s="112">
        <v>0.63300000000000001</v>
      </c>
      <c r="AV553" s="112">
        <v>29</v>
      </c>
      <c r="AW553" s="112">
        <v>144192</v>
      </c>
    </row>
    <row r="554" spans="38:49">
      <c r="AL554" s="111" t="s">
        <v>171</v>
      </c>
      <c r="AM554" s="112">
        <v>38</v>
      </c>
      <c r="AN554" s="111" t="s">
        <v>44</v>
      </c>
      <c r="AO554" s="112">
        <v>16</v>
      </c>
      <c r="AP554" s="112">
        <v>7156000</v>
      </c>
      <c r="AQ554" s="112">
        <v>2154000</v>
      </c>
      <c r="AR554" s="112">
        <v>5002000</v>
      </c>
      <c r="AS554" s="112">
        <v>75</v>
      </c>
      <c r="AT554" s="112">
        <v>735781</v>
      </c>
      <c r="AU554" s="112">
        <v>1</v>
      </c>
      <c r="AV554" s="112">
        <v>28</v>
      </c>
      <c r="AW554" s="112">
        <v>206019</v>
      </c>
    </row>
    <row r="555" spans="38:49">
      <c r="AL555" s="111" t="s">
        <v>171</v>
      </c>
      <c r="AM555" s="112">
        <v>38</v>
      </c>
      <c r="AN555" s="111" t="s">
        <v>44</v>
      </c>
      <c r="AO555" s="112">
        <v>16</v>
      </c>
      <c r="AP555" s="112">
        <v>7156000</v>
      </c>
      <c r="AQ555" s="112">
        <v>2154000</v>
      </c>
      <c r="AR555" s="112">
        <v>5002000</v>
      </c>
      <c r="AS555" s="112">
        <v>76</v>
      </c>
      <c r="AT555" s="112">
        <v>686016</v>
      </c>
      <c r="AU555" s="112">
        <v>1</v>
      </c>
      <c r="AV555" s="112">
        <v>27</v>
      </c>
      <c r="AW555" s="112">
        <v>185224</v>
      </c>
    </row>
    <row r="556" spans="38:49">
      <c r="AL556" s="111" t="s">
        <v>171</v>
      </c>
      <c r="AM556" s="112">
        <v>38</v>
      </c>
      <c r="AN556" s="111" t="s">
        <v>44</v>
      </c>
      <c r="AO556" s="112">
        <v>16</v>
      </c>
      <c r="AP556" s="112">
        <v>7156000</v>
      </c>
      <c r="AQ556" s="112">
        <v>2154000</v>
      </c>
      <c r="AR556" s="112">
        <v>5002000</v>
      </c>
      <c r="AS556" s="112">
        <v>77</v>
      </c>
      <c r="AT556" s="112">
        <v>636042</v>
      </c>
      <c r="AU556" s="112">
        <v>1</v>
      </c>
      <c r="AV556" s="112">
        <v>25</v>
      </c>
      <c r="AW556" s="112">
        <v>159010</v>
      </c>
    </row>
    <row r="557" spans="38:49">
      <c r="AL557" s="111" t="s">
        <v>171</v>
      </c>
      <c r="AM557" s="112">
        <v>38</v>
      </c>
      <c r="AN557" s="111" t="s">
        <v>44</v>
      </c>
      <c r="AO557" s="112">
        <v>16</v>
      </c>
      <c r="AP557" s="112">
        <v>7156000</v>
      </c>
      <c r="AQ557" s="112">
        <v>2154000</v>
      </c>
      <c r="AR557" s="112">
        <v>5002000</v>
      </c>
      <c r="AS557" s="112">
        <v>78</v>
      </c>
      <c r="AT557" s="112">
        <v>585874</v>
      </c>
      <c r="AU557" s="112">
        <v>1</v>
      </c>
      <c r="AV557" s="112">
        <v>24</v>
      </c>
      <c r="AW557" s="112">
        <v>140610</v>
      </c>
    </row>
    <row r="558" spans="38:49">
      <c r="AL558" s="111" t="s">
        <v>171</v>
      </c>
      <c r="AM558" s="112">
        <v>38</v>
      </c>
      <c r="AN558" s="111" t="s">
        <v>44</v>
      </c>
      <c r="AO558" s="112">
        <v>16</v>
      </c>
      <c r="AP558" s="112">
        <v>7156000</v>
      </c>
      <c r="AQ558" s="112">
        <v>2154000</v>
      </c>
      <c r="AR558" s="112">
        <v>5002000</v>
      </c>
      <c r="AS558" s="112">
        <v>79</v>
      </c>
      <c r="AT558" s="112">
        <v>535528</v>
      </c>
      <c r="AU558" s="112">
        <v>1</v>
      </c>
      <c r="AV558" s="112">
        <v>22</v>
      </c>
      <c r="AW558" s="112">
        <v>117816</v>
      </c>
    </row>
    <row r="559" spans="38:49">
      <c r="AL559" s="111" t="s">
        <v>171</v>
      </c>
      <c r="AM559" s="112">
        <v>38</v>
      </c>
      <c r="AN559" s="111" t="s">
        <v>44</v>
      </c>
      <c r="AO559" s="112">
        <v>16</v>
      </c>
      <c r="AP559" s="112">
        <v>7156000</v>
      </c>
      <c r="AQ559" s="112">
        <v>2154000</v>
      </c>
      <c r="AR559" s="112">
        <v>5002000</v>
      </c>
      <c r="AS559" s="112">
        <v>80</v>
      </c>
      <c r="AT559" s="112">
        <v>485018</v>
      </c>
      <c r="AU559" s="112">
        <v>1</v>
      </c>
      <c r="AV559" s="112">
        <v>20</v>
      </c>
      <c r="AW559" s="112">
        <v>97004</v>
      </c>
    </row>
    <row r="560" spans="38:49">
      <c r="AL560" s="111" t="s">
        <v>171</v>
      </c>
      <c r="AM560" s="112">
        <v>38</v>
      </c>
      <c r="AN560" s="111" t="s">
        <v>44</v>
      </c>
      <c r="AO560" s="112">
        <v>16</v>
      </c>
      <c r="AP560" s="112">
        <v>7156000</v>
      </c>
      <c r="AQ560" s="112">
        <v>2154000</v>
      </c>
      <c r="AR560" s="112">
        <v>5002000</v>
      </c>
      <c r="AS560" s="112">
        <v>81</v>
      </c>
      <c r="AT560" s="112">
        <v>536611</v>
      </c>
      <c r="AU560" s="112">
        <v>1</v>
      </c>
      <c r="AV560" s="112">
        <v>18</v>
      </c>
      <c r="AW560" s="112">
        <v>96590</v>
      </c>
    </row>
    <row r="561" spans="38:49">
      <c r="AL561" s="111" t="s">
        <v>171</v>
      </c>
      <c r="AM561" s="112">
        <v>38</v>
      </c>
      <c r="AN561" s="111" t="s">
        <v>44</v>
      </c>
      <c r="AO561" s="112">
        <v>16</v>
      </c>
      <c r="AP561" s="112">
        <v>7156000</v>
      </c>
      <c r="AQ561" s="112">
        <v>2154000</v>
      </c>
      <c r="AR561" s="112">
        <v>5002000</v>
      </c>
      <c r="AS561" s="112">
        <v>82</v>
      </c>
      <c r="AT561" s="112">
        <v>303918</v>
      </c>
      <c r="AU561" s="112">
        <v>0.52800000000000002</v>
      </c>
      <c r="AV561" s="112">
        <v>17</v>
      </c>
      <c r="AW561" s="112">
        <v>51666</v>
      </c>
    </row>
    <row r="562" spans="38:49">
      <c r="AL562" s="111" t="s">
        <v>171</v>
      </c>
      <c r="AM562" s="112">
        <v>39</v>
      </c>
      <c r="AN562" s="111" t="s">
        <v>44</v>
      </c>
      <c r="AO562" s="112">
        <v>23</v>
      </c>
      <c r="AP562" s="112">
        <v>6881000</v>
      </c>
      <c r="AQ562" s="112">
        <v>1781000</v>
      </c>
      <c r="AR562" s="112">
        <v>5100000</v>
      </c>
      <c r="AS562" s="112">
        <v>74</v>
      </c>
      <c r="AT562" s="112">
        <v>222213</v>
      </c>
      <c r="AU562" s="112">
        <v>0.28299999999999997</v>
      </c>
      <c r="AV562" s="112">
        <v>23</v>
      </c>
      <c r="AW562" s="112">
        <v>51109</v>
      </c>
    </row>
    <row r="563" spans="38:49">
      <c r="AL563" s="111" t="s">
        <v>171</v>
      </c>
      <c r="AM563" s="112">
        <v>39</v>
      </c>
      <c r="AN563" s="111" t="s">
        <v>44</v>
      </c>
      <c r="AO563" s="112">
        <v>23</v>
      </c>
      <c r="AP563" s="112">
        <v>6881000</v>
      </c>
      <c r="AQ563" s="112">
        <v>1781000</v>
      </c>
      <c r="AR563" s="112">
        <v>5100000</v>
      </c>
      <c r="AS563" s="112">
        <v>75</v>
      </c>
      <c r="AT563" s="112">
        <v>735781</v>
      </c>
      <c r="AU563" s="112">
        <v>1</v>
      </c>
      <c r="AV563" s="112">
        <v>22</v>
      </c>
      <c r="AW563" s="112">
        <v>161872</v>
      </c>
    </row>
    <row r="564" spans="38:49">
      <c r="AL564" s="111" t="s">
        <v>171</v>
      </c>
      <c r="AM564" s="112">
        <v>39</v>
      </c>
      <c r="AN564" s="111" t="s">
        <v>44</v>
      </c>
      <c r="AO564" s="112">
        <v>23</v>
      </c>
      <c r="AP564" s="112">
        <v>6881000</v>
      </c>
      <c r="AQ564" s="112">
        <v>1781000</v>
      </c>
      <c r="AR564" s="112">
        <v>5100000</v>
      </c>
      <c r="AS564" s="112">
        <v>76</v>
      </c>
      <c r="AT564" s="112">
        <v>686016</v>
      </c>
      <c r="AU564" s="112">
        <v>1</v>
      </c>
      <c r="AV564" s="112">
        <v>20</v>
      </c>
      <c r="AW564" s="112">
        <v>137203</v>
      </c>
    </row>
    <row r="565" spans="38:49">
      <c r="AL565" s="111" t="s">
        <v>171</v>
      </c>
      <c r="AM565" s="112">
        <v>39</v>
      </c>
      <c r="AN565" s="111" t="s">
        <v>44</v>
      </c>
      <c r="AO565" s="112">
        <v>23</v>
      </c>
      <c r="AP565" s="112">
        <v>6881000</v>
      </c>
      <c r="AQ565" s="112">
        <v>1781000</v>
      </c>
      <c r="AR565" s="112">
        <v>5100000</v>
      </c>
      <c r="AS565" s="112">
        <v>77</v>
      </c>
      <c r="AT565" s="112">
        <v>636042</v>
      </c>
      <c r="AU565" s="112">
        <v>1</v>
      </c>
      <c r="AV565" s="112">
        <v>18</v>
      </c>
      <c r="AW565" s="112">
        <v>114488</v>
      </c>
    </row>
    <row r="566" spans="38:49">
      <c r="AL566" s="111" t="s">
        <v>171</v>
      </c>
      <c r="AM566" s="112">
        <v>39</v>
      </c>
      <c r="AN566" s="111" t="s">
        <v>44</v>
      </c>
      <c r="AO566" s="112">
        <v>23</v>
      </c>
      <c r="AP566" s="112">
        <v>6881000</v>
      </c>
      <c r="AQ566" s="112">
        <v>1781000</v>
      </c>
      <c r="AR566" s="112">
        <v>5100000</v>
      </c>
      <c r="AS566" s="112">
        <v>78</v>
      </c>
      <c r="AT566" s="112">
        <v>585874</v>
      </c>
      <c r="AU566" s="112">
        <v>1</v>
      </c>
      <c r="AV566" s="112">
        <v>16</v>
      </c>
      <c r="AW566" s="112">
        <v>93740</v>
      </c>
    </row>
    <row r="567" spans="38:49">
      <c r="AL567" s="111" t="s">
        <v>171</v>
      </c>
      <c r="AM567" s="112">
        <v>39</v>
      </c>
      <c r="AN567" s="111" t="s">
        <v>44</v>
      </c>
      <c r="AO567" s="112">
        <v>23</v>
      </c>
      <c r="AP567" s="112">
        <v>6881000</v>
      </c>
      <c r="AQ567" s="112">
        <v>1781000</v>
      </c>
      <c r="AR567" s="112">
        <v>5100000</v>
      </c>
      <c r="AS567" s="112">
        <v>79</v>
      </c>
      <c r="AT567" s="112">
        <v>535528</v>
      </c>
      <c r="AU567" s="112">
        <v>1</v>
      </c>
      <c r="AV567" s="112">
        <v>15</v>
      </c>
      <c r="AW567" s="112">
        <v>80329</v>
      </c>
    </row>
    <row r="568" spans="38:49">
      <c r="AL568" s="111" t="s">
        <v>171</v>
      </c>
      <c r="AM568" s="112">
        <v>39</v>
      </c>
      <c r="AN568" s="111" t="s">
        <v>44</v>
      </c>
      <c r="AO568" s="112">
        <v>23</v>
      </c>
      <c r="AP568" s="112">
        <v>6881000</v>
      </c>
      <c r="AQ568" s="112">
        <v>1781000</v>
      </c>
      <c r="AR568" s="112">
        <v>5100000</v>
      </c>
      <c r="AS568" s="112">
        <v>80</v>
      </c>
      <c r="AT568" s="112">
        <v>485018</v>
      </c>
      <c r="AU568" s="112">
        <v>1</v>
      </c>
      <c r="AV568" s="112">
        <v>13</v>
      </c>
      <c r="AW568" s="112">
        <v>63052</v>
      </c>
    </row>
    <row r="569" spans="38:49">
      <c r="AL569" s="111" t="s">
        <v>171</v>
      </c>
      <c r="AM569" s="112">
        <v>39</v>
      </c>
      <c r="AN569" s="111" t="s">
        <v>44</v>
      </c>
      <c r="AO569" s="112">
        <v>23</v>
      </c>
      <c r="AP569" s="112">
        <v>6881000</v>
      </c>
      <c r="AQ569" s="112">
        <v>1781000</v>
      </c>
      <c r="AR569" s="112">
        <v>5100000</v>
      </c>
      <c r="AS569" s="112">
        <v>81</v>
      </c>
      <c r="AT569" s="112">
        <v>536611</v>
      </c>
      <c r="AU569" s="112">
        <v>1</v>
      </c>
      <c r="AV569" s="112">
        <v>11</v>
      </c>
      <c r="AW569" s="112">
        <v>59027</v>
      </c>
    </row>
    <row r="570" spans="38:49">
      <c r="AL570" s="111" t="s">
        <v>171</v>
      </c>
      <c r="AM570" s="112">
        <v>39</v>
      </c>
      <c r="AN570" s="111" t="s">
        <v>44</v>
      </c>
      <c r="AO570" s="112">
        <v>23</v>
      </c>
      <c r="AP570" s="112">
        <v>6881000</v>
      </c>
      <c r="AQ570" s="112">
        <v>1781000</v>
      </c>
      <c r="AR570" s="112">
        <v>5100000</v>
      </c>
      <c r="AS570" s="112">
        <v>82</v>
      </c>
      <c r="AT570" s="112">
        <v>575358</v>
      </c>
      <c r="AU570" s="112">
        <v>1</v>
      </c>
      <c r="AV570" s="112">
        <v>9</v>
      </c>
      <c r="AW570" s="112">
        <v>51782</v>
      </c>
    </row>
    <row r="571" spans="38:49">
      <c r="AL571" s="111" t="s">
        <v>171</v>
      </c>
      <c r="AM571" s="112">
        <v>39</v>
      </c>
      <c r="AN571" s="111" t="s">
        <v>44</v>
      </c>
      <c r="AO571" s="112">
        <v>23</v>
      </c>
      <c r="AP571" s="112">
        <v>6881000</v>
      </c>
      <c r="AQ571" s="112">
        <v>1781000</v>
      </c>
      <c r="AR571" s="112">
        <v>5100000</v>
      </c>
      <c r="AS571" s="112">
        <v>83</v>
      </c>
      <c r="AT571" s="112">
        <v>101560</v>
      </c>
      <c r="AU571" s="112">
        <v>0.20399999999999999</v>
      </c>
      <c r="AV571" s="112">
        <v>8</v>
      </c>
      <c r="AW571" s="112">
        <v>8125</v>
      </c>
    </row>
    <row r="572" spans="38:49">
      <c r="AL572" s="111" t="s">
        <v>172</v>
      </c>
      <c r="AM572" s="112">
        <v>10</v>
      </c>
      <c r="AN572" s="111" t="s">
        <v>38</v>
      </c>
      <c r="AO572" s="112">
        <v>4</v>
      </c>
      <c r="AP572" s="112">
        <v>16146000</v>
      </c>
      <c r="AQ572" s="112">
        <v>13343000</v>
      </c>
      <c r="AR572" s="112">
        <v>2803000</v>
      </c>
      <c r="AS572" s="112">
        <v>65</v>
      </c>
      <c r="AT572" s="112">
        <v>667680</v>
      </c>
      <c r="AU572" s="112">
        <v>0.54800000000000004</v>
      </c>
      <c r="AV572" s="112">
        <v>53</v>
      </c>
      <c r="AW572" s="112">
        <v>353870</v>
      </c>
    </row>
    <row r="573" spans="38:49">
      <c r="AL573" s="111" t="s">
        <v>172</v>
      </c>
      <c r="AM573" s="112">
        <v>10</v>
      </c>
      <c r="AN573" s="111" t="s">
        <v>38</v>
      </c>
      <c r="AO573" s="112">
        <v>4</v>
      </c>
      <c r="AP573" s="112">
        <v>16146000</v>
      </c>
      <c r="AQ573" s="112">
        <v>13343000</v>
      </c>
      <c r="AR573" s="112">
        <v>2803000</v>
      </c>
      <c r="AS573" s="112">
        <v>66</v>
      </c>
      <c r="AT573" s="112">
        <v>1171787</v>
      </c>
      <c r="AU573" s="112">
        <v>1</v>
      </c>
      <c r="AV573" s="112">
        <v>52</v>
      </c>
      <c r="AW573" s="112">
        <v>609329</v>
      </c>
    </row>
    <row r="574" spans="38:49">
      <c r="AL574" s="111" t="s">
        <v>172</v>
      </c>
      <c r="AM574" s="112">
        <v>10</v>
      </c>
      <c r="AN574" s="111" t="s">
        <v>38</v>
      </c>
      <c r="AO574" s="112">
        <v>4</v>
      </c>
      <c r="AP574" s="112">
        <v>16146000</v>
      </c>
      <c r="AQ574" s="112">
        <v>13343000</v>
      </c>
      <c r="AR574" s="112">
        <v>2803000</v>
      </c>
      <c r="AS574" s="112">
        <v>67</v>
      </c>
      <c r="AT574" s="112">
        <v>963533</v>
      </c>
      <c r="AU574" s="112">
        <v>0.85699999999999998</v>
      </c>
      <c r="AV574" s="112">
        <v>52</v>
      </c>
      <c r="AW574" s="112">
        <v>501037</v>
      </c>
    </row>
    <row r="575" spans="38:49">
      <c r="AL575" s="111" t="s">
        <v>172</v>
      </c>
      <c r="AM575" s="112">
        <v>11</v>
      </c>
      <c r="AN575" s="111" t="s">
        <v>38</v>
      </c>
      <c r="AO575" s="112">
        <v>11</v>
      </c>
      <c r="AP575" s="112">
        <v>16115000</v>
      </c>
      <c r="AQ575" s="112">
        <v>13357000</v>
      </c>
      <c r="AR575" s="112">
        <v>2758000</v>
      </c>
      <c r="AS575" s="112">
        <v>65</v>
      </c>
      <c r="AT575" s="112">
        <v>636680</v>
      </c>
      <c r="AU575" s="112">
        <v>0.52200000000000002</v>
      </c>
      <c r="AV575" s="112">
        <v>57</v>
      </c>
      <c r="AW575" s="112">
        <v>362908</v>
      </c>
    </row>
    <row r="576" spans="38:49">
      <c r="AL576" s="111" t="s">
        <v>172</v>
      </c>
      <c r="AM576" s="112">
        <v>11</v>
      </c>
      <c r="AN576" s="111" t="s">
        <v>38</v>
      </c>
      <c r="AO576" s="112">
        <v>11</v>
      </c>
      <c r="AP576" s="112">
        <v>16115000</v>
      </c>
      <c r="AQ576" s="112">
        <v>13357000</v>
      </c>
      <c r="AR576" s="112">
        <v>2758000</v>
      </c>
      <c r="AS576" s="112">
        <v>66</v>
      </c>
      <c r="AT576" s="112">
        <v>1171787</v>
      </c>
      <c r="AU576" s="112">
        <v>1</v>
      </c>
      <c r="AV576" s="112">
        <v>57</v>
      </c>
      <c r="AW576" s="112">
        <v>667919</v>
      </c>
    </row>
    <row r="577" spans="38:49">
      <c r="AL577" s="111" t="s">
        <v>172</v>
      </c>
      <c r="AM577" s="112">
        <v>11</v>
      </c>
      <c r="AN577" s="111" t="s">
        <v>38</v>
      </c>
      <c r="AO577" s="112">
        <v>11</v>
      </c>
      <c r="AP577" s="112">
        <v>16115000</v>
      </c>
      <c r="AQ577" s="112">
        <v>13357000</v>
      </c>
      <c r="AR577" s="112">
        <v>2758000</v>
      </c>
      <c r="AS577" s="112">
        <v>67</v>
      </c>
      <c r="AT577" s="112">
        <v>949533</v>
      </c>
      <c r="AU577" s="112">
        <v>0.84399999999999997</v>
      </c>
      <c r="AV577" s="112">
        <v>57</v>
      </c>
      <c r="AW577" s="112">
        <v>541234</v>
      </c>
    </row>
    <row r="578" spans="38:49">
      <c r="AL578" s="111" t="s">
        <v>172</v>
      </c>
      <c r="AM578" s="112">
        <v>12</v>
      </c>
      <c r="AN578" s="111" t="s">
        <v>38</v>
      </c>
      <c r="AO578" s="112">
        <v>18</v>
      </c>
      <c r="AP578" s="112">
        <v>16041000</v>
      </c>
      <c r="AQ578" s="112">
        <v>13353000</v>
      </c>
      <c r="AR578" s="112">
        <v>2688000</v>
      </c>
      <c r="AS578" s="112">
        <v>65</v>
      </c>
      <c r="AT578" s="112">
        <v>562680</v>
      </c>
      <c r="AU578" s="112">
        <v>0.46200000000000002</v>
      </c>
      <c r="AV578" s="112">
        <v>61</v>
      </c>
      <c r="AW578" s="112">
        <v>343235</v>
      </c>
    </row>
    <row r="579" spans="38:49">
      <c r="AL579" s="111" t="s">
        <v>172</v>
      </c>
      <c r="AM579" s="112">
        <v>12</v>
      </c>
      <c r="AN579" s="111" t="s">
        <v>38</v>
      </c>
      <c r="AO579" s="112">
        <v>18</v>
      </c>
      <c r="AP579" s="112">
        <v>16041000</v>
      </c>
      <c r="AQ579" s="112">
        <v>13353000</v>
      </c>
      <c r="AR579" s="112">
        <v>2688000</v>
      </c>
      <c r="AS579" s="112">
        <v>66</v>
      </c>
      <c r="AT579" s="112">
        <v>1171787</v>
      </c>
      <c r="AU579" s="112">
        <v>1</v>
      </c>
      <c r="AV579" s="112">
        <v>61</v>
      </c>
      <c r="AW579" s="112">
        <v>714790</v>
      </c>
    </row>
    <row r="580" spans="38:49">
      <c r="AL580" s="111" t="s">
        <v>172</v>
      </c>
      <c r="AM580" s="112">
        <v>12</v>
      </c>
      <c r="AN580" s="111" t="s">
        <v>38</v>
      </c>
      <c r="AO580" s="112">
        <v>18</v>
      </c>
      <c r="AP580" s="112">
        <v>16041000</v>
      </c>
      <c r="AQ580" s="112">
        <v>13353000</v>
      </c>
      <c r="AR580" s="112">
        <v>2688000</v>
      </c>
      <c r="AS580" s="112">
        <v>67</v>
      </c>
      <c r="AT580" s="112">
        <v>953533</v>
      </c>
      <c r="AU580" s="112">
        <v>0.84799999999999998</v>
      </c>
      <c r="AV580" s="112">
        <v>61</v>
      </c>
      <c r="AW580" s="112">
        <v>581655</v>
      </c>
    </row>
    <row r="581" spans="38:49">
      <c r="AL581" s="111" t="s">
        <v>172</v>
      </c>
      <c r="AM581" s="112">
        <v>13</v>
      </c>
      <c r="AN581" s="111" t="s">
        <v>38</v>
      </c>
      <c r="AO581" s="112">
        <v>25</v>
      </c>
      <c r="AP581" s="112">
        <v>15925000</v>
      </c>
      <c r="AQ581" s="112">
        <v>13326000</v>
      </c>
      <c r="AR581" s="112">
        <v>2599000</v>
      </c>
      <c r="AS581" s="112">
        <v>65</v>
      </c>
      <c r="AT581" s="112">
        <v>446680</v>
      </c>
      <c r="AU581" s="112">
        <v>0.36699999999999999</v>
      </c>
      <c r="AV581" s="112">
        <v>65</v>
      </c>
      <c r="AW581" s="112">
        <v>290342</v>
      </c>
    </row>
    <row r="582" spans="38:49">
      <c r="AL582" s="111" t="s">
        <v>172</v>
      </c>
      <c r="AM582" s="112">
        <v>13</v>
      </c>
      <c r="AN582" s="111" t="s">
        <v>38</v>
      </c>
      <c r="AO582" s="112">
        <v>25</v>
      </c>
      <c r="AP582" s="112">
        <v>15925000</v>
      </c>
      <c r="AQ582" s="112">
        <v>13326000</v>
      </c>
      <c r="AR582" s="112">
        <v>2599000</v>
      </c>
      <c r="AS582" s="112">
        <v>66</v>
      </c>
      <c r="AT582" s="112">
        <v>1171787</v>
      </c>
      <c r="AU582" s="112">
        <v>1</v>
      </c>
      <c r="AV582" s="112">
        <v>65</v>
      </c>
      <c r="AW582" s="112">
        <v>761662</v>
      </c>
    </row>
    <row r="583" spans="38:49">
      <c r="AL583" s="111" t="s">
        <v>172</v>
      </c>
      <c r="AM583" s="112">
        <v>13</v>
      </c>
      <c r="AN583" s="111" t="s">
        <v>38</v>
      </c>
      <c r="AO583" s="112">
        <v>25</v>
      </c>
      <c r="AP583" s="112">
        <v>15925000</v>
      </c>
      <c r="AQ583" s="112">
        <v>13326000</v>
      </c>
      <c r="AR583" s="112">
        <v>2599000</v>
      </c>
      <c r="AS583" s="112">
        <v>67</v>
      </c>
      <c r="AT583" s="112">
        <v>980533</v>
      </c>
      <c r="AU583" s="112">
        <v>0.872</v>
      </c>
      <c r="AV583" s="112">
        <v>65</v>
      </c>
      <c r="AW583" s="112">
        <v>637346</v>
      </c>
    </row>
    <row r="584" spans="38:49">
      <c r="AL584" s="111" t="s">
        <v>172</v>
      </c>
      <c r="AM584" s="112">
        <v>14</v>
      </c>
      <c r="AN584" s="111" t="s">
        <v>39</v>
      </c>
      <c r="AO584" s="112">
        <v>1</v>
      </c>
      <c r="AP584" s="112">
        <v>15771000</v>
      </c>
      <c r="AQ584" s="112">
        <v>13269000</v>
      </c>
      <c r="AR584" s="112">
        <v>2502000</v>
      </c>
      <c r="AS584" s="112">
        <v>65</v>
      </c>
      <c r="AT584" s="112">
        <v>292680</v>
      </c>
      <c r="AU584" s="112">
        <v>0.24</v>
      </c>
      <c r="AV584" s="112">
        <v>44</v>
      </c>
      <c r="AW584" s="112">
        <v>128779</v>
      </c>
    </row>
    <row r="585" spans="38:49">
      <c r="AL585" s="111" t="s">
        <v>172</v>
      </c>
      <c r="AM585" s="112">
        <v>14</v>
      </c>
      <c r="AN585" s="111" t="s">
        <v>39</v>
      </c>
      <c r="AO585" s="112">
        <v>1</v>
      </c>
      <c r="AP585" s="112">
        <v>15771000</v>
      </c>
      <c r="AQ585" s="112">
        <v>13269000</v>
      </c>
      <c r="AR585" s="112">
        <v>2502000</v>
      </c>
      <c r="AS585" s="112">
        <v>66</v>
      </c>
      <c r="AT585" s="112">
        <v>1171787</v>
      </c>
      <c r="AU585" s="112">
        <v>1</v>
      </c>
      <c r="AV585" s="112">
        <v>43</v>
      </c>
      <c r="AW585" s="112">
        <v>503868</v>
      </c>
    </row>
    <row r="586" spans="38:49">
      <c r="AL586" s="111" t="s">
        <v>172</v>
      </c>
      <c r="AM586" s="112">
        <v>14</v>
      </c>
      <c r="AN586" s="111" t="s">
        <v>39</v>
      </c>
      <c r="AO586" s="112">
        <v>1</v>
      </c>
      <c r="AP586" s="112">
        <v>15771000</v>
      </c>
      <c r="AQ586" s="112">
        <v>13269000</v>
      </c>
      <c r="AR586" s="112">
        <v>2502000</v>
      </c>
      <c r="AS586" s="112">
        <v>67</v>
      </c>
      <c r="AT586" s="112">
        <v>1037533</v>
      </c>
      <c r="AU586" s="112">
        <v>0.92300000000000004</v>
      </c>
      <c r="AV586" s="112">
        <v>42</v>
      </c>
      <c r="AW586" s="112">
        <v>435764</v>
      </c>
    </row>
    <row r="587" spans="38:49">
      <c r="AL587" s="111" t="s">
        <v>172</v>
      </c>
      <c r="AM587" s="112">
        <v>15</v>
      </c>
      <c r="AN587" s="111" t="s">
        <v>39</v>
      </c>
      <c r="AO587" s="112">
        <v>8</v>
      </c>
      <c r="AP587" s="112">
        <v>15580000</v>
      </c>
      <c r="AQ587" s="112">
        <v>13177000</v>
      </c>
      <c r="AR587" s="112">
        <v>2403000</v>
      </c>
      <c r="AS587" s="112">
        <v>65</v>
      </c>
      <c r="AT587" s="112">
        <v>101680</v>
      </c>
      <c r="AU587" s="112">
        <v>8.3000000000000004E-2</v>
      </c>
      <c r="AV587" s="112">
        <v>48</v>
      </c>
      <c r="AW587" s="112">
        <v>48806</v>
      </c>
    </row>
    <row r="588" spans="38:49">
      <c r="AL588" s="111" t="s">
        <v>172</v>
      </c>
      <c r="AM588" s="112">
        <v>15</v>
      </c>
      <c r="AN588" s="111" t="s">
        <v>39</v>
      </c>
      <c r="AO588" s="112">
        <v>8</v>
      </c>
      <c r="AP588" s="112">
        <v>15580000</v>
      </c>
      <c r="AQ588" s="112">
        <v>13177000</v>
      </c>
      <c r="AR588" s="112">
        <v>2403000</v>
      </c>
      <c r="AS588" s="112">
        <v>66</v>
      </c>
      <c r="AT588" s="112">
        <v>1171787</v>
      </c>
      <c r="AU588" s="112">
        <v>1</v>
      </c>
      <c r="AV588" s="112">
        <v>48</v>
      </c>
      <c r="AW588" s="112">
        <v>562458</v>
      </c>
    </row>
    <row r="589" spans="38:49">
      <c r="AL589" s="111" t="s">
        <v>172</v>
      </c>
      <c r="AM589" s="112">
        <v>15</v>
      </c>
      <c r="AN589" s="111" t="s">
        <v>39</v>
      </c>
      <c r="AO589" s="112">
        <v>8</v>
      </c>
      <c r="AP589" s="112">
        <v>15580000</v>
      </c>
      <c r="AQ589" s="112">
        <v>13177000</v>
      </c>
      <c r="AR589" s="112">
        <v>2403000</v>
      </c>
      <c r="AS589" s="112">
        <v>67</v>
      </c>
      <c r="AT589" s="112">
        <v>1124575</v>
      </c>
      <c r="AU589" s="112">
        <v>1</v>
      </c>
      <c r="AV589" s="112">
        <v>47</v>
      </c>
      <c r="AW589" s="112">
        <v>528550</v>
      </c>
    </row>
    <row r="590" spans="38:49">
      <c r="AL590" s="111" t="s">
        <v>172</v>
      </c>
      <c r="AM590" s="112">
        <v>15</v>
      </c>
      <c r="AN590" s="111" t="s">
        <v>39</v>
      </c>
      <c r="AO590" s="112">
        <v>8</v>
      </c>
      <c r="AP590" s="112">
        <v>15580000</v>
      </c>
      <c r="AQ590" s="112">
        <v>13177000</v>
      </c>
      <c r="AR590" s="112">
        <v>2403000</v>
      </c>
      <c r="AS590" s="112">
        <v>68</v>
      </c>
      <c r="AT590" s="112">
        <v>4958</v>
      </c>
      <c r="AU590" s="112">
        <v>5.0000000000000001E-3</v>
      </c>
      <c r="AV590" s="112">
        <v>46</v>
      </c>
      <c r="AW590" s="112">
        <v>2281</v>
      </c>
    </row>
    <row r="591" spans="38:49">
      <c r="AL591" s="111" t="s">
        <v>172</v>
      </c>
      <c r="AM591" s="112">
        <v>16</v>
      </c>
      <c r="AN591" s="111" t="s">
        <v>39</v>
      </c>
      <c r="AO591" s="112">
        <v>15</v>
      </c>
      <c r="AP591" s="112">
        <v>15356000</v>
      </c>
      <c r="AQ591" s="112">
        <v>13043000</v>
      </c>
      <c r="AR591" s="112">
        <v>2313000</v>
      </c>
      <c r="AS591" s="112">
        <v>66</v>
      </c>
      <c r="AT591" s="112">
        <v>1049467</v>
      </c>
      <c r="AU591" s="112">
        <v>0.89600000000000002</v>
      </c>
      <c r="AV591" s="112">
        <v>52</v>
      </c>
      <c r="AW591" s="112">
        <v>545723</v>
      </c>
    </row>
    <row r="592" spans="38:49">
      <c r="AL592" s="111" t="s">
        <v>172</v>
      </c>
      <c r="AM592" s="112">
        <v>16</v>
      </c>
      <c r="AN592" s="111" t="s">
        <v>39</v>
      </c>
      <c r="AO592" s="112">
        <v>15</v>
      </c>
      <c r="AP592" s="112">
        <v>15356000</v>
      </c>
      <c r="AQ592" s="112">
        <v>13043000</v>
      </c>
      <c r="AR592" s="112">
        <v>2313000</v>
      </c>
      <c r="AS592" s="112">
        <v>67</v>
      </c>
      <c r="AT592" s="112">
        <v>1124575</v>
      </c>
      <c r="AU592" s="112">
        <v>1</v>
      </c>
      <c r="AV592" s="112">
        <v>52</v>
      </c>
      <c r="AW592" s="112">
        <v>584779</v>
      </c>
    </row>
    <row r="593" spans="38:49">
      <c r="AL593" s="111" t="s">
        <v>172</v>
      </c>
      <c r="AM593" s="112">
        <v>16</v>
      </c>
      <c r="AN593" s="111" t="s">
        <v>39</v>
      </c>
      <c r="AO593" s="112">
        <v>15</v>
      </c>
      <c r="AP593" s="112">
        <v>15356000</v>
      </c>
      <c r="AQ593" s="112">
        <v>13043000</v>
      </c>
      <c r="AR593" s="112">
        <v>2313000</v>
      </c>
      <c r="AS593" s="112">
        <v>68</v>
      </c>
      <c r="AT593" s="112">
        <v>138958</v>
      </c>
      <c r="AU593" s="112">
        <v>0.129</v>
      </c>
      <c r="AV593" s="112">
        <v>51</v>
      </c>
      <c r="AW593" s="112">
        <v>70869</v>
      </c>
    </row>
    <row r="594" spans="38:49">
      <c r="AL594" s="111" t="s">
        <v>172</v>
      </c>
      <c r="AM594" s="112">
        <v>17</v>
      </c>
      <c r="AN594" s="111" t="s">
        <v>39</v>
      </c>
      <c r="AO594" s="112">
        <v>22</v>
      </c>
      <c r="AP594" s="112">
        <v>15100000</v>
      </c>
      <c r="AQ594" s="112">
        <v>12862000</v>
      </c>
      <c r="AR594" s="112">
        <v>2238000</v>
      </c>
      <c r="AS594" s="112">
        <v>66</v>
      </c>
      <c r="AT594" s="112">
        <v>793467</v>
      </c>
      <c r="AU594" s="112">
        <v>0.67700000000000005</v>
      </c>
      <c r="AV594" s="112">
        <v>57</v>
      </c>
      <c r="AW594" s="112">
        <v>452276</v>
      </c>
    </row>
    <row r="595" spans="38:49">
      <c r="AL595" s="111" t="s">
        <v>172</v>
      </c>
      <c r="AM595" s="112">
        <v>17</v>
      </c>
      <c r="AN595" s="111" t="s">
        <v>39</v>
      </c>
      <c r="AO595" s="112">
        <v>22</v>
      </c>
      <c r="AP595" s="112">
        <v>15100000</v>
      </c>
      <c r="AQ595" s="112">
        <v>12862000</v>
      </c>
      <c r="AR595" s="112">
        <v>2238000</v>
      </c>
      <c r="AS595" s="112">
        <v>67</v>
      </c>
      <c r="AT595" s="112">
        <v>1124575</v>
      </c>
      <c r="AU595" s="112">
        <v>1</v>
      </c>
      <c r="AV595" s="112">
        <v>57</v>
      </c>
      <c r="AW595" s="112">
        <v>641008</v>
      </c>
    </row>
    <row r="596" spans="38:49">
      <c r="AL596" s="111" t="s">
        <v>172</v>
      </c>
      <c r="AM596" s="112">
        <v>17</v>
      </c>
      <c r="AN596" s="111" t="s">
        <v>39</v>
      </c>
      <c r="AO596" s="112">
        <v>22</v>
      </c>
      <c r="AP596" s="112">
        <v>15100000</v>
      </c>
      <c r="AQ596" s="112">
        <v>12862000</v>
      </c>
      <c r="AR596" s="112">
        <v>2238000</v>
      </c>
      <c r="AS596" s="112">
        <v>68</v>
      </c>
      <c r="AT596" s="112">
        <v>319958</v>
      </c>
      <c r="AU596" s="112">
        <v>0.29699999999999999</v>
      </c>
      <c r="AV596" s="112">
        <v>56</v>
      </c>
      <c r="AW596" s="112">
        <v>179176</v>
      </c>
    </row>
    <row r="597" spans="38:49">
      <c r="AL597" s="111" t="s">
        <v>172</v>
      </c>
      <c r="AM597" s="112">
        <v>18</v>
      </c>
      <c r="AN597" s="111" t="s">
        <v>39</v>
      </c>
      <c r="AO597" s="112">
        <v>29</v>
      </c>
      <c r="AP597" s="112">
        <v>14816000</v>
      </c>
      <c r="AQ597" s="112">
        <v>12629000</v>
      </c>
      <c r="AR597" s="112">
        <v>2187000</v>
      </c>
      <c r="AS597" s="112">
        <v>66</v>
      </c>
      <c r="AT597" s="112">
        <v>509467</v>
      </c>
      <c r="AU597" s="112">
        <v>0.435</v>
      </c>
      <c r="AV597" s="112">
        <v>61</v>
      </c>
      <c r="AW597" s="112">
        <v>310775</v>
      </c>
    </row>
    <row r="598" spans="38:49">
      <c r="AL598" s="111" t="s">
        <v>172</v>
      </c>
      <c r="AM598" s="112">
        <v>18</v>
      </c>
      <c r="AN598" s="111" t="s">
        <v>39</v>
      </c>
      <c r="AO598" s="112">
        <v>29</v>
      </c>
      <c r="AP598" s="112">
        <v>14816000</v>
      </c>
      <c r="AQ598" s="112">
        <v>12629000</v>
      </c>
      <c r="AR598" s="112">
        <v>2187000</v>
      </c>
      <c r="AS598" s="112">
        <v>67</v>
      </c>
      <c r="AT598" s="112">
        <v>1124575</v>
      </c>
      <c r="AU598" s="112">
        <v>1</v>
      </c>
      <c r="AV598" s="112">
        <v>61</v>
      </c>
      <c r="AW598" s="112">
        <v>685991</v>
      </c>
    </row>
    <row r="599" spans="38:49">
      <c r="AL599" s="111" t="s">
        <v>172</v>
      </c>
      <c r="AM599" s="112">
        <v>18</v>
      </c>
      <c r="AN599" s="111" t="s">
        <v>39</v>
      </c>
      <c r="AO599" s="112">
        <v>29</v>
      </c>
      <c r="AP599" s="112">
        <v>14816000</v>
      </c>
      <c r="AQ599" s="112">
        <v>12629000</v>
      </c>
      <c r="AR599" s="112">
        <v>2187000</v>
      </c>
      <c r="AS599" s="112">
        <v>68</v>
      </c>
      <c r="AT599" s="112">
        <v>552958</v>
      </c>
      <c r="AU599" s="112">
        <v>0.51300000000000001</v>
      </c>
      <c r="AV599" s="112">
        <v>61</v>
      </c>
      <c r="AW599" s="112">
        <v>337304</v>
      </c>
    </row>
    <row r="600" spans="38:49">
      <c r="AL600" s="111" t="s">
        <v>172</v>
      </c>
      <c r="AM600" s="112">
        <v>19</v>
      </c>
      <c r="AN600" s="111" t="s">
        <v>40</v>
      </c>
      <c r="AO600" s="112">
        <v>6</v>
      </c>
      <c r="AP600" s="112">
        <v>14505000</v>
      </c>
      <c r="AQ600" s="112">
        <v>12337000</v>
      </c>
      <c r="AR600" s="112">
        <v>2168000</v>
      </c>
      <c r="AS600" s="112">
        <v>66</v>
      </c>
      <c r="AT600" s="112">
        <v>198467</v>
      </c>
      <c r="AU600" s="112">
        <v>0.16900000000000001</v>
      </c>
      <c r="AV600" s="112">
        <v>65</v>
      </c>
      <c r="AW600" s="112">
        <v>129004</v>
      </c>
    </row>
    <row r="601" spans="38:49">
      <c r="AL601" s="111" t="s">
        <v>172</v>
      </c>
      <c r="AM601" s="112">
        <v>19</v>
      </c>
      <c r="AN601" s="111" t="s">
        <v>40</v>
      </c>
      <c r="AO601" s="112">
        <v>6</v>
      </c>
      <c r="AP601" s="112">
        <v>14505000</v>
      </c>
      <c r="AQ601" s="112">
        <v>12337000</v>
      </c>
      <c r="AR601" s="112">
        <v>2168000</v>
      </c>
      <c r="AS601" s="112">
        <v>67</v>
      </c>
      <c r="AT601" s="112">
        <v>1124575</v>
      </c>
      <c r="AU601" s="112">
        <v>1</v>
      </c>
      <c r="AV601" s="112">
        <v>65</v>
      </c>
      <c r="AW601" s="112">
        <v>730974</v>
      </c>
    </row>
    <row r="602" spans="38:49">
      <c r="AL602" s="111" t="s">
        <v>172</v>
      </c>
      <c r="AM602" s="112">
        <v>19</v>
      </c>
      <c r="AN602" s="111" t="s">
        <v>40</v>
      </c>
      <c r="AO602" s="112">
        <v>6</v>
      </c>
      <c r="AP602" s="112">
        <v>14505000</v>
      </c>
      <c r="AQ602" s="112">
        <v>12337000</v>
      </c>
      <c r="AR602" s="112">
        <v>2168000</v>
      </c>
      <c r="AS602" s="112">
        <v>68</v>
      </c>
      <c r="AT602" s="112">
        <v>844958</v>
      </c>
      <c r="AU602" s="112">
        <v>0.78500000000000003</v>
      </c>
      <c r="AV602" s="112">
        <v>65</v>
      </c>
      <c r="AW602" s="112">
        <v>549223</v>
      </c>
    </row>
    <row r="603" spans="38:49">
      <c r="AL603" s="111" t="s">
        <v>172</v>
      </c>
      <c r="AM603" s="112">
        <v>20</v>
      </c>
      <c r="AN603" s="111" t="s">
        <v>40</v>
      </c>
      <c r="AO603" s="112">
        <v>13</v>
      </c>
      <c r="AP603" s="112">
        <v>14171000</v>
      </c>
      <c r="AQ603" s="112">
        <v>11980000</v>
      </c>
      <c r="AR603" s="112">
        <v>2191000</v>
      </c>
      <c r="AS603" s="112">
        <v>67</v>
      </c>
      <c r="AT603" s="112">
        <v>989042</v>
      </c>
      <c r="AU603" s="112">
        <v>0.879</v>
      </c>
      <c r="AV603" s="112">
        <v>69</v>
      </c>
      <c r="AW603" s="112">
        <v>682439</v>
      </c>
    </row>
    <row r="604" spans="38:49">
      <c r="AL604" s="111" t="s">
        <v>172</v>
      </c>
      <c r="AM604" s="112">
        <v>20</v>
      </c>
      <c r="AN604" s="111" t="s">
        <v>40</v>
      </c>
      <c r="AO604" s="112">
        <v>13</v>
      </c>
      <c r="AP604" s="112">
        <v>14171000</v>
      </c>
      <c r="AQ604" s="112">
        <v>11980000</v>
      </c>
      <c r="AR604" s="112">
        <v>2191000</v>
      </c>
      <c r="AS604" s="112">
        <v>68</v>
      </c>
      <c r="AT604" s="112">
        <v>1077021</v>
      </c>
      <c r="AU604" s="112">
        <v>1</v>
      </c>
      <c r="AV604" s="112">
        <v>69</v>
      </c>
      <c r="AW604" s="112">
        <v>743144</v>
      </c>
    </row>
    <row r="605" spans="38:49">
      <c r="AL605" s="111" t="s">
        <v>172</v>
      </c>
      <c r="AM605" s="112">
        <v>20</v>
      </c>
      <c r="AN605" s="111" t="s">
        <v>40</v>
      </c>
      <c r="AO605" s="112">
        <v>13</v>
      </c>
      <c r="AP605" s="112">
        <v>14171000</v>
      </c>
      <c r="AQ605" s="112">
        <v>11980000</v>
      </c>
      <c r="AR605" s="112">
        <v>2191000</v>
      </c>
      <c r="AS605" s="112">
        <v>69</v>
      </c>
      <c r="AT605" s="112">
        <v>124937</v>
      </c>
      <c r="AU605" s="112">
        <v>0.121</v>
      </c>
      <c r="AV605" s="112">
        <v>69</v>
      </c>
      <c r="AW605" s="112">
        <v>86207</v>
      </c>
    </row>
    <row r="606" spans="38:49">
      <c r="AL606" s="111" t="s">
        <v>172</v>
      </c>
      <c r="AM606" s="112">
        <v>21</v>
      </c>
      <c r="AN606" s="111" t="s">
        <v>40</v>
      </c>
      <c r="AO606" s="112">
        <v>20</v>
      </c>
      <c r="AP606" s="112">
        <v>13816000</v>
      </c>
      <c r="AQ606" s="112">
        <v>11553000</v>
      </c>
      <c r="AR606" s="112">
        <v>2263000</v>
      </c>
      <c r="AS606" s="112">
        <v>67</v>
      </c>
      <c r="AT606" s="112">
        <v>634042</v>
      </c>
      <c r="AU606" s="112">
        <v>0.56399999999999995</v>
      </c>
      <c r="AV606" s="112">
        <v>72</v>
      </c>
      <c r="AW606" s="112">
        <v>456510</v>
      </c>
    </row>
    <row r="607" spans="38:49">
      <c r="AL607" s="111" t="s">
        <v>172</v>
      </c>
      <c r="AM607" s="112">
        <v>21</v>
      </c>
      <c r="AN607" s="111" t="s">
        <v>40</v>
      </c>
      <c r="AO607" s="112">
        <v>20</v>
      </c>
      <c r="AP607" s="112">
        <v>13816000</v>
      </c>
      <c r="AQ607" s="112">
        <v>11553000</v>
      </c>
      <c r="AR607" s="112">
        <v>2263000</v>
      </c>
      <c r="AS607" s="112">
        <v>68</v>
      </c>
      <c r="AT607" s="112">
        <v>1077021</v>
      </c>
      <c r="AU607" s="112">
        <v>1</v>
      </c>
      <c r="AV607" s="112">
        <v>73</v>
      </c>
      <c r="AW607" s="112">
        <v>786225</v>
      </c>
    </row>
    <row r="608" spans="38:49">
      <c r="AL608" s="111" t="s">
        <v>172</v>
      </c>
      <c r="AM608" s="112">
        <v>21</v>
      </c>
      <c r="AN608" s="111" t="s">
        <v>40</v>
      </c>
      <c r="AO608" s="112">
        <v>20</v>
      </c>
      <c r="AP608" s="112">
        <v>13816000</v>
      </c>
      <c r="AQ608" s="112">
        <v>11553000</v>
      </c>
      <c r="AR608" s="112">
        <v>2263000</v>
      </c>
      <c r="AS608" s="112">
        <v>69</v>
      </c>
      <c r="AT608" s="112">
        <v>551937</v>
      </c>
      <c r="AU608" s="112">
        <v>0.53600000000000003</v>
      </c>
      <c r="AV608" s="112">
        <v>73</v>
      </c>
      <c r="AW608" s="112">
        <v>402914</v>
      </c>
    </row>
    <row r="609" spans="38:49">
      <c r="AL609" s="111" t="s">
        <v>172</v>
      </c>
      <c r="AM609" s="112">
        <v>22</v>
      </c>
      <c r="AN609" s="111" t="s">
        <v>40</v>
      </c>
      <c r="AO609" s="112">
        <v>27</v>
      </c>
      <c r="AP609" s="112">
        <v>13442000</v>
      </c>
      <c r="AQ609" s="112">
        <v>11050000</v>
      </c>
      <c r="AR609" s="112">
        <v>2392000</v>
      </c>
      <c r="AS609" s="112">
        <v>67</v>
      </c>
      <c r="AT609" s="112">
        <v>260042</v>
      </c>
      <c r="AU609" s="112">
        <v>0.23100000000000001</v>
      </c>
      <c r="AV609" s="112">
        <v>75</v>
      </c>
      <c r="AW609" s="112">
        <v>195032</v>
      </c>
    </row>
    <row r="610" spans="38:49">
      <c r="AL610" s="111" t="s">
        <v>172</v>
      </c>
      <c r="AM610" s="112">
        <v>22</v>
      </c>
      <c r="AN610" s="111" t="s">
        <v>40</v>
      </c>
      <c r="AO610" s="112">
        <v>27</v>
      </c>
      <c r="AP610" s="112">
        <v>13442000</v>
      </c>
      <c r="AQ610" s="112">
        <v>11050000</v>
      </c>
      <c r="AR610" s="112">
        <v>2392000</v>
      </c>
      <c r="AS610" s="112">
        <v>68</v>
      </c>
      <c r="AT610" s="112">
        <v>1077021</v>
      </c>
      <c r="AU610" s="112">
        <v>1</v>
      </c>
      <c r="AV610" s="112">
        <v>76</v>
      </c>
      <c r="AW610" s="112">
        <v>818536</v>
      </c>
    </row>
    <row r="611" spans="38:49">
      <c r="AL611" s="111" t="s">
        <v>172</v>
      </c>
      <c r="AM611" s="112">
        <v>22</v>
      </c>
      <c r="AN611" s="111" t="s">
        <v>40</v>
      </c>
      <c r="AO611" s="112">
        <v>27</v>
      </c>
      <c r="AP611" s="112">
        <v>13442000</v>
      </c>
      <c r="AQ611" s="112">
        <v>11050000</v>
      </c>
      <c r="AR611" s="112">
        <v>2392000</v>
      </c>
      <c r="AS611" s="112">
        <v>69</v>
      </c>
      <c r="AT611" s="112">
        <v>1029139</v>
      </c>
      <c r="AU611" s="112">
        <v>1</v>
      </c>
      <c r="AV611" s="112">
        <v>76</v>
      </c>
      <c r="AW611" s="112">
        <v>782146</v>
      </c>
    </row>
    <row r="612" spans="38:49">
      <c r="AL612" s="111" t="s">
        <v>172</v>
      </c>
      <c r="AM612" s="112">
        <v>22</v>
      </c>
      <c r="AN612" s="111" t="s">
        <v>40</v>
      </c>
      <c r="AO612" s="112">
        <v>27</v>
      </c>
      <c r="AP612" s="112">
        <v>13442000</v>
      </c>
      <c r="AQ612" s="112">
        <v>11050000</v>
      </c>
      <c r="AR612" s="112">
        <v>2392000</v>
      </c>
      <c r="AS612" s="112">
        <v>70</v>
      </c>
      <c r="AT612" s="112">
        <v>25797</v>
      </c>
      <c r="AU612" s="112">
        <v>2.5999999999999999E-2</v>
      </c>
      <c r="AV612" s="112">
        <v>77</v>
      </c>
      <c r="AW612" s="112">
        <v>19864</v>
      </c>
    </row>
    <row r="613" spans="38:49">
      <c r="AL613" s="111" t="s">
        <v>172</v>
      </c>
      <c r="AM613" s="112">
        <v>23</v>
      </c>
      <c r="AN613" s="111" t="s">
        <v>41</v>
      </c>
      <c r="AO613" s="112">
        <v>3</v>
      </c>
      <c r="AP613" s="112">
        <v>13052000</v>
      </c>
      <c r="AQ613" s="112">
        <v>10464000</v>
      </c>
      <c r="AR613" s="112">
        <v>2588000</v>
      </c>
      <c r="AS613" s="112">
        <v>68</v>
      </c>
      <c r="AT613" s="112">
        <v>947063</v>
      </c>
      <c r="AU613" s="112">
        <v>0.879</v>
      </c>
      <c r="AV613" s="112">
        <v>78</v>
      </c>
      <c r="AW613" s="112">
        <v>738709</v>
      </c>
    </row>
    <row r="614" spans="38:49">
      <c r="AL614" s="111" t="s">
        <v>172</v>
      </c>
      <c r="AM614" s="112">
        <v>23</v>
      </c>
      <c r="AN614" s="111" t="s">
        <v>41</v>
      </c>
      <c r="AO614" s="112">
        <v>3</v>
      </c>
      <c r="AP614" s="112">
        <v>13052000</v>
      </c>
      <c r="AQ614" s="112">
        <v>10464000</v>
      </c>
      <c r="AR614" s="112">
        <v>2588000</v>
      </c>
      <c r="AS614" s="112">
        <v>69</v>
      </c>
      <c r="AT614" s="112">
        <v>1029139</v>
      </c>
      <c r="AU614" s="112">
        <v>1</v>
      </c>
      <c r="AV614" s="112">
        <v>79</v>
      </c>
      <c r="AW614" s="112">
        <v>813020</v>
      </c>
    </row>
    <row r="615" spans="38:49">
      <c r="AL615" s="111" t="s">
        <v>172</v>
      </c>
      <c r="AM615" s="112">
        <v>23</v>
      </c>
      <c r="AN615" s="111" t="s">
        <v>41</v>
      </c>
      <c r="AO615" s="112">
        <v>3</v>
      </c>
      <c r="AP615" s="112">
        <v>13052000</v>
      </c>
      <c r="AQ615" s="112">
        <v>10464000</v>
      </c>
      <c r="AR615" s="112">
        <v>2588000</v>
      </c>
      <c r="AS615" s="112">
        <v>70</v>
      </c>
      <c r="AT615" s="112">
        <v>611797</v>
      </c>
      <c r="AU615" s="112">
        <v>0.624</v>
      </c>
      <c r="AV615" s="112">
        <v>80</v>
      </c>
      <c r="AW615" s="112">
        <v>489438</v>
      </c>
    </row>
    <row r="616" spans="38:49">
      <c r="AL616" s="111" t="s">
        <v>172</v>
      </c>
      <c r="AM616" s="112">
        <v>24</v>
      </c>
      <c r="AN616" s="111" t="s">
        <v>41</v>
      </c>
      <c r="AO616" s="112">
        <v>10</v>
      </c>
      <c r="AP616" s="112">
        <v>12648000</v>
      </c>
      <c r="AQ616" s="112">
        <v>9791000</v>
      </c>
      <c r="AR616" s="112">
        <v>2857000</v>
      </c>
      <c r="AS616" s="112">
        <v>68</v>
      </c>
      <c r="AT616" s="112">
        <v>543063</v>
      </c>
      <c r="AU616" s="112">
        <v>0.504</v>
      </c>
      <c r="AV616" s="112">
        <v>80</v>
      </c>
      <c r="AW616" s="112">
        <v>434450</v>
      </c>
    </row>
    <row r="617" spans="38:49">
      <c r="AL617" s="111" t="s">
        <v>172</v>
      </c>
      <c r="AM617" s="112">
        <v>24</v>
      </c>
      <c r="AN617" s="111" t="s">
        <v>41</v>
      </c>
      <c r="AO617" s="112">
        <v>10</v>
      </c>
      <c r="AP617" s="112">
        <v>12648000</v>
      </c>
      <c r="AQ617" s="112">
        <v>9791000</v>
      </c>
      <c r="AR617" s="112">
        <v>2857000</v>
      </c>
      <c r="AS617" s="112">
        <v>69</v>
      </c>
      <c r="AT617" s="112">
        <v>1029139</v>
      </c>
      <c r="AU617" s="112">
        <v>1</v>
      </c>
      <c r="AV617" s="112">
        <v>81</v>
      </c>
      <c r="AW617" s="112">
        <v>833603</v>
      </c>
    </row>
    <row r="618" spans="38:49">
      <c r="AL618" s="111" t="s">
        <v>172</v>
      </c>
      <c r="AM618" s="112">
        <v>24</v>
      </c>
      <c r="AN618" s="111" t="s">
        <v>41</v>
      </c>
      <c r="AO618" s="112">
        <v>10</v>
      </c>
      <c r="AP618" s="112">
        <v>12648000</v>
      </c>
      <c r="AQ618" s="112">
        <v>9791000</v>
      </c>
      <c r="AR618" s="112">
        <v>2857000</v>
      </c>
      <c r="AS618" s="112">
        <v>70</v>
      </c>
      <c r="AT618" s="112">
        <v>980944</v>
      </c>
      <c r="AU618" s="112">
        <v>1</v>
      </c>
      <c r="AV618" s="112">
        <v>82</v>
      </c>
      <c r="AW618" s="112">
        <v>804374</v>
      </c>
    </row>
    <row r="619" spans="38:49">
      <c r="AL619" s="111" t="s">
        <v>172</v>
      </c>
      <c r="AM619" s="112">
        <v>24</v>
      </c>
      <c r="AN619" s="111" t="s">
        <v>41</v>
      </c>
      <c r="AO619" s="112">
        <v>10</v>
      </c>
      <c r="AP619" s="112">
        <v>12648000</v>
      </c>
      <c r="AQ619" s="112">
        <v>9791000</v>
      </c>
      <c r="AR619" s="112">
        <v>2857000</v>
      </c>
      <c r="AS619" s="112">
        <v>71</v>
      </c>
      <c r="AT619" s="112">
        <v>303853</v>
      </c>
      <c r="AU619" s="112">
        <v>0.32600000000000001</v>
      </c>
      <c r="AV619" s="112">
        <v>84</v>
      </c>
      <c r="AW619" s="112">
        <v>255237</v>
      </c>
    </row>
    <row r="620" spans="38:49">
      <c r="AL620" s="111" t="s">
        <v>172</v>
      </c>
      <c r="AM620" s="112">
        <v>25</v>
      </c>
      <c r="AN620" s="111" t="s">
        <v>41</v>
      </c>
      <c r="AO620" s="112">
        <v>17</v>
      </c>
      <c r="AP620" s="112">
        <v>12233000</v>
      </c>
      <c r="AQ620" s="112">
        <v>9024000</v>
      </c>
      <c r="AR620" s="112">
        <v>3209000</v>
      </c>
      <c r="AS620" s="112">
        <v>68</v>
      </c>
      <c r="AT620" s="112">
        <v>128063</v>
      </c>
      <c r="AU620" s="112">
        <v>0.11899999999999999</v>
      </c>
      <c r="AV620" s="112">
        <v>81</v>
      </c>
      <c r="AW620" s="112">
        <v>103731</v>
      </c>
    </row>
    <row r="621" spans="38:49">
      <c r="AL621" s="111" t="s">
        <v>172</v>
      </c>
      <c r="AM621" s="112">
        <v>25</v>
      </c>
      <c r="AN621" s="111" t="s">
        <v>41</v>
      </c>
      <c r="AO621" s="112">
        <v>17</v>
      </c>
      <c r="AP621" s="112">
        <v>12233000</v>
      </c>
      <c r="AQ621" s="112">
        <v>9024000</v>
      </c>
      <c r="AR621" s="112">
        <v>3209000</v>
      </c>
      <c r="AS621" s="112">
        <v>69</v>
      </c>
      <c r="AT621" s="112">
        <v>1029139</v>
      </c>
      <c r="AU621" s="112">
        <v>1</v>
      </c>
      <c r="AV621" s="112">
        <v>82</v>
      </c>
      <c r="AW621" s="112">
        <v>843894</v>
      </c>
    </row>
    <row r="622" spans="38:49">
      <c r="AL622" s="111" t="s">
        <v>172</v>
      </c>
      <c r="AM622" s="112">
        <v>25</v>
      </c>
      <c r="AN622" s="111" t="s">
        <v>41</v>
      </c>
      <c r="AO622" s="112">
        <v>17</v>
      </c>
      <c r="AP622" s="112">
        <v>12233000</v>
      </c>
      <c r="AQ622" s="112">
        <v>9024000</v>
      </c>
      <c r="AR622" s="112">
        <v>3209000</v>
      </c>
      <c r="AS622" s="112">
        <v>70</v>
      </c>
      <c r="AT622" s="112">
        <v>980944</v>
      </c>
      <c r="AU622" s="112">
        <v>1</v>
      </c>
      <c r="AV622" s="112">
        <v>83</v>
      </c>
      <c r="AW622" s="112">
        <v>814184</v>
      </c>
    </row>
    <row r="623" spans="38:49">
      <c r="AL623" s="111" t="s">
        <v>172</v>
      </c>
      <c r="AM623" s="112">
        <v>25</v>
      </c>
      <c r="AN623" s="111" t="s">
        <v>41</v>
      </c>
      <c r="AO623" s="112">
        <v>17</v>
      </c>
      <c r="AP623" s="112">
        <v>12233000</v>
      </c>
      <c r="AQ623" s="112">
        <v>9024000</v>
      </c>
      <c r="AR623" s="112">
        <v>3209000</v>
      </c>
      <c r="AS623" s="112">
        <v>71</v>
      </c>
      <c r="AT623" s="112">
        <v>932450</v>
      </c>
      <c r="AU623" s="112">
        <v>1</v>
      </c>
      <c r="AV623" s="112">
        <v>85</v>
      </c>
      <c r="AW623" s="112">
        <v>792582</v>
      </c>
    </row>
    <row r="624" spans="38:49">
      <c r="AL624" s="111" t="s">
        <v>172</v>
      </c>
      <c r="AM624" s="112">
        <v>25</v>
      </c>
      <c r="AN624" s="111" t="s">
        <v>41</v>
      </c>
      <c r="AO624" s="112">
        <v>17</v>
      </c>
      <c r="AP624" s="112">
        <v>12233000</v>
      </c>
      <c r="AQ624" s="112">
        <v>9024000</v>
      </c>
      <c r="AR624" s="112">
        <v>3209000</v>
      </c>
      <c r="AS624" s="112">
        <v>72</v>
      </c>
      <c r="AT624" s="112">
        <v>138404</v>
      </c>
      <c r="AU624" s="112">
        <v>0.157</v>
      </c>
      <c r="AV624" s="112">
        <v>86</v>
      </c>
      <c r="AW624" s="112">
        <v>119027</v>
      </c>
    </row>
    <row r="625" spans="38:49">
      <c r="AL625" s="111" t="s">
        <v>172</v>
      </c>
      <c r="AM625" s="112">
        <v>26</v>
      </c>
      <c r="AN625" s="111" t="s">
        <v>41</v>
      </c>
      <c r="AO625" s="112">
        <v>24</v>
      </c>
      <c r="AP625" s="112">
        <v>11810000</v>
      </c>
      <c r="AQ625" s="112">
        <v>8157000</v>
      </c>
      <c r="AR625" s="112">
        <v>3653000</v>
      </c>
      <c r="AS625" s="112">
        <v>69</v>
      </c>
      <c r="AT625" s="112">
        <v>734203</v>
      </c>
      <c r="AU625" s="112">
        <v>0.71299999999999997</v>
      </c>
      <c r="AV625" s="112">
        <v>82</v>
      </c>
      <c r="AW625" s="112">
        <v>602046</v>
      </c>
    </row>
    <row r="626" spans="38:49">
      <c r="AL626" s="111" t="s">
        <v>172</v>
      </c>
      <c r="AM626" s="112">
        <v>26</v>
      </c>
      <c r="AN626" s="111" t="s">
        <v>41</v>
      </c>
      <c r="AO626" s="112">
        <v>24</v>
      </c>
      <c r="AP626" s="112">
        <v>11810000</v>
      </c>
      <c r="AQ626" s="112">
        <v>8157000</v>
      </c>
      <c r="AR626" s="112">
        <v>3653000</v>
      </c>
      <c r="AS626" s="112">
        <v>70</v>
      </c>
      <c r="AT626" s="112">
        <v>980944</v>
      </c>
      <c r="AU626" s="112">
        <v>1</v>
      </c>
      <c r="AV626" s="112">
        <v>83</v>
      </c>
      <c r="AW626" s="112">
        <v>814184</v>
      </c>
    </row>
    <row r="627" spans="38:49">
      <c r="AL627" s="111" t="s">
        <v>172</v>
      </c>
      <c r="AM627" s="112">
        <v>26</v>
      </c>
      <c r="AN627" s="111" t="s">
        <v>41</v>
      </c>
      <c r="AO627" s="112">
        <v>24</v>
      </c>
      <c r="AP627" s="112">
        <v>11810000</v>
      </c>
      <c r="AQ627" s="112">
        <v>8157000</v>
      </c>
      <c r="AR627" s="112">
        <v>3653000</v>
      </c>
      <c r="AS627" s="112">
        <v>71</v>
      </c>
      <c r="AT627" s="112">
        <v>932450</v>
      </c>
      <c r="AU627" s="112">
        <v>1</v>
      </c>
      <c r="AV627" s="112">
        <v>85</v>
      </c>
      <c r="AW627" s="112">
        <v>792582</v>
      </c>
    </row>
    <row r="628" spans="38:49">
      <c r="AL628" s="111" t="s">
        <v>172</v>
      </c>
      <c r="AM628" s="112">
        <v>26</v>
      </c>
      <c r="AN628" s="111" t="s">
        <v>41</v>
      </c>
      <c r="AO628" s="112">
        <v>24</v>
      </c>
      <c r="AP628" s="112">
        <v>11810000</v>
      </c>
      <c r="AQ628" s="112">
        <v>8157000</v>
      </c>
      <c r="AR628" s="112">
        <v>3653000</v>
      </c>
      <c r="AS628" s="112">
        <v>72</v>
      </c>
      <c r="AT628" s="112">
        <v>883671</v>
      </c>
      <c r="AU628" s="112">
        <v>1</v>
      </c>
      <c r="AV628" s="112">
        <v>86</v>
      </c>
      <c r="AW628" s="112">
        <v>759957</v>
      </c>
    </row>
    <row r="629" spans="38:49">
      <c r="AL629" s="111" t="s">
        <v>172</v>
      </c>
      <c r="AM629" s="112">
        <v>26</v>
      </c>
      <c r="AN629" s="111" t="s">
        <v>41</v>
      </c>
      <c r="AO629" s="112">
        <v>24</v>
      </c>
      <c r="AP629" s="112">
        <v>11810000</v>
      </c>
      <c r="AQ629" s="112">
        <v>8157000</v>
      </c>
      <c r="AR629" s="112">
        <v>3653000</v>
      </c>
      <c r="AS629" s="112">
        <v>73</v>
      </c>
      <c r="AT629" s="112">
        <v>121733</v>
      </c>
      <c r="AU629" s="112">
        <v>0.14599999999999999</v>
      </c>
      <c r="AV629" s="112">
        <v>88</v>
      </c>
      <c r="AW629" s="112">
        <v>107125</v>
      </c>
    </row>
    <row r="630" spans="38:49">
      <c r="AL630" s="111" t="s">
        <v>172</v>
      </c>
      <c r="AM630" s="112">
        <v>27</v>
      </c>
      <c r="AN630" s="111" t="s">
        <v>42</v>
      </c>
      <c r="AO630" s="112">
        <v>1</v>
      </c>
      <c r="AP630" s="112">
        <v>11380000</v>
      </c>
      <c r="AQ630" s="112">
        <v>7185000</v>
      </c>
      <c r="AR630" s="112">
        <v>4195000</v>
      </c>
      <c r="AS630" s="112">
        <v>69</v>
      </c>
      <c r="AT630" s="112">
        <v>304203</v>
      </c>
      <c r="AU630" s="112">
        <v>0.29599999999999999</v>
      </c>
      <c r="AV630" s="112">
        <v>81</v>
      </c>
      <c r="AW630" s="112">
        <v>246404</v>
      </c>
    </row>
    <row r="631" spans="38:49">
      <c r="AL631" s="111" t="s">
        <v>172</v>
      </c>
      <c r="AM631" s="112">
        <v>27</v>
      </c>
      <c r="AN631" s="111" t="s">
        <v>42</v>
      </c>
      <c r="AO631" s="112">
        <v>1</v>
      </c>
      <c r="AP631" s="112">
        <v>11380000</v>
      </c>
      <c r="AQ631" s="112">
        <v>7185000</v>
      </c>
      <c r="AR631" s="112">
        <v>4195000</v>
      </c>
      <c r="AS631" s="112">
        <v>70</v>
      </c>
      <c r="AT631" s="112">
        <v>980944</v>
      </c>
      <c r="AU631" s="112">
        <v>1</v>
      </c>
      <c r="AV631" s="112">
        <v>82</v>
      </c>
      <c r="AW631" s="112">
        <v>804374</v>
      </c>
    </row>
    <row r="632" spans="38:49">
      <c r="AL632" s="111" t="s">
        <v>172</v>
      </c>
      <c r="AM632" s="112">
        <v>27</v>
      </c>
      <c r="AN632" s="111" t="s">
        <v>42</v>
      </c>
      <c r="AO632" s="112">
        <v>1</v>
      </c>
      <c r="AP632" s="112">
        <v>11380000</v>
      </c>
      <c r="AQ632" s="112">
        <v>7185000</v>
      </c>
      <c r="AR632" s="112">
        <v>4195000</v>
      </c>
      <c r="AS632" s="112">
        <v>71</v>
      </c>
      <c r="AT632" s="112">
        <v>932450</v>
      </c>
      <c r="AU632" s="112">
        <v>1</v>
      </c>
      <c r="AV632" s="112">
        <v>84</v>
      </c>
      <c r="AW632" s="112">
        <v>783258</v>
      </c>
    </row>
    <row r="633" spans="38:49">
      <c r="AL633" s="111" t="s">
        <v>172</v>
      </c>
      <c r="AM633" s="112">
        <v>27</v>
      </c>
      <c r="AN633" s="111" t="s">
        <v>42</v>
      </c>
      <c r="AO633" s="112">
        <v>1</v>
      </c>
      <c r="AP633" s="112">
        <v>11380000</v>
      </c>
      <c r="AQ633" s="112">
        <v>7185000</v>
      </c>
      <c r="AR633" s="112">
        <v>4195000</v>
      </c>
      <c r="AS633" s="112">
        <v>72</v>
      </c>
      <c r="AT633" s="112">
        <v>883671</v>
      </c>
      <c r="AU633" s="112">
        <v>1</v>
      </c>
      <c r="AV633" s="112">
        <v>85</v>
      </c>
      <c r="AW633" s="112">
        <v>751120</v>
      </c>
    </row>
    <row r="634" spans="38:49">
      <c r="AL634" s="111" t="s">
        <v>172</v>
      </c>
      <c r="AM634" s="112">
        <v>27</v>
      </c>
      <c r="AN634" s="111" t="s">
        <v>42</v>
      </c>
      <c r="AO634" s="112">
        <v>1</v>
      </c>
      <c r="AP634" s="112">
        <v>11380000</v>
      </c>
      <c r="AQ634" s="112">
        <v>7185000</v>
      </c>
      <c r="AR634" s="112">
        <v>4195000</v>
      </c>
      <c r="AS634" s="112">
        <v>73</v>
      </c>
      <c r="AT634" s="112">
        <v>834624</v>
      </c>
      <c r="AU634" s="112">
        <v>1</v>
      </c>
      <c r="AV634" s="112">
        <v>87</v>
      </c>
      <c r="AW634" s="112">
        <v>726123</v>
      </c>
    </row>
    <row r="635" spans="38:49">
      <c r="AL635" s="111" t="s">
        <v>172</v>
      </c>
      <c r="AM635" s="112">
        <v>27</v>
      </c>
      <c r="AN635" s="111" t="s">
        <v>42</v>
      </c>
      <c r="AO635" s="112">
        <v>1</v>
      </c>
      <c r="AP635" s="112">
        <v>11380000</v>
      </c>
      <c r="AQ635" s="112">
        <v>7185000</v>
      </c>
      <c r="AR635" s="112">
        <v>4195000</v>
      </c>
      <c r="AS635" s="112">
        <v>74</v>
      </c>
      <c r="AT635" s="112">
        <v>259109</v>
      </c>
      <c r="AU635" s="112">
        <v>0.33</v>
      </c>
      <c r="AV635" s="112">
        <v>88</v>
      </c>
      <c r="AW635" s="112">
        <v>228016</v>
      </c>
    </row>
    <row r="636" spans="38:49">
      <c r="AL636" s="111" t="s">
        <v>172</v>
      </c>
      <c r="AM636" s="112">
        <v>28</v>
      </c>
      <c r="AN636" s="111" t="s">
        <v>42</v>
      </c>
      <c r="AO636" s="112">
        <v>8</v>
      </c>
      <c r="AP636" s="112">
        <v>10947000</v>
      </c>
      <c r="AQ636" s="112">
        <v>6101000</v>
      </c>
      <c r="AR636" s="112">
        <v>4846000</v>
      </c>
      <c r="AS636" s="112">
        <v>70</v>
      </c>
      <c r="AT636" s="112">
        <v>852147</v>
      </c>
      <c r="AU636" s="112">
        <v>0.86899999999999999</v>
      </c>
      <c r="AV636" s="112">
        <v>80</v>
      </c>
      <c r="AW636" s="112">
        <v>681718</v>
      </c>
    </row>
    <row r="637" spans="38:49">
      <c r="AL637" s="111" t="s">
        <v>172</v>
      </c>
      <c r="AM637" s="112">
        <v>28</v>
      </c>
      <c r="AN637" s="111" t="s">
        <v>42</v>
      </c>
      <c r="AO637" s="112">
        <v>8</v>
      </c>
      <c r="AP637" s="112">
        <v>10947000</v>
      </c>
      <c r="AQ637" s="112">
        <v>6101000</v>
      </c>
      <c r="AR637" s="112">
        <v>4846000</v>
      </c>
      <c r="AS637" s="112">
        <v>71</v>
      </c>
      <c r="AT637" s="112">
        <v>932450</v>
      </c>
      <c r="AU637" s="112">
        <v>1</v>
      </c>
      <c r="AV637" s="112">
        <v>82</v>
      </c>
      <c r="AW637" s="112">
        <v>764609</v>
      </c>
    </row>
    <row r="638" spans="38:49">
      <c r="AL638" s="111" t="s">
        <v>172</v>
      </c>
      <c r="AM638" s="112">
        <v>28</v>
      </c>
      <c r="AN638" s="111" t="s">
        <v>42</v>
      </c>
      <c r="AO638" s="112">
        <v>8</v>
      </c>
      <c r="AP638" s="112">
        <v>10947000</v>
      </c>
      <c r="AQ638" s="112">
        <v>6101000</v>
      </c>
      <c r="AR638" s="112">
        <v>4846000</v>
      </c>
      <c r="AS638" s="112">
        <v>72</v>
      </c>
      <c r="AT638" s="112">
        <v>883671</v>
      </c>
      <c r="AU638" s="112">
        <v>1</v>
      </c>
      <c r="AV638" s="112">
        <v>83</v>
      </c>
      <c r="AW638" s="112">
        <v>733447</v>
      </c>
    </row>
    <row r="639" spans="38:49">
      <c r="AL639" s="111" t="s">
        <v>172</v>
      </c>
      <c r="AM639" s="112">
        <v>28</v>
      </c>
      <c r="AN639" s="111" t="s">
        <v>42</v>
      </c>
      <c r="AO639" s="112">
        <v>8</v>
      </c>
      <c r="AP639" s="112">
        <v>10947000</v>
      </c>
      <c r="AQ639" s="112">
        <v>6101000</v>
      </c>
      <c r="AR639" s="112">
        <v>4846000</v>
      </c>
      <c r="AS639" s="112">
        <v>73</v>
      </c>
      <c r="AT639" s="112">
        <v>834624</v>
      </c>
      <c r="AU639" s="112">
        <v>1</v>
      </c>
      <c r="AV639" s="112">
        <v>84</v>
      </c>
      <c r="AW639" s="112">
        <v>701084</v>
      </c>
    </row>
    <row r="640" spans="38:49">
      <c r="AL640" s="111" t="s">
        <v>172</v>
      </c>
      <c r="AM640" s="112">
        <v>28</v>
      </c>
      <c r="AN640" s="111" t="s">
        <v>42</v>
      </c>
      <c r="AO640" s="112">
        <v>8</v>
      </c>
      <c r="AP640" s="112">
        <v>10947000</v>
      </c>
      <c r="AQ640" s="112">
        <v>6101000</v>
      </c>
      <c r="AR640" s="112">
        <v>4846000</v>
      </c>
      <c r="AS640" s="112">
        <v>74</v>
      </c>
      <c r="AT640" s="112">
        <v>785322</v>
      </c>
      <c r="AU640" s="112">
        <v>1</v>
      </c>
      <c r="AV640" s="112">
        <v>86</v>
      </c>
      <c r="AW640" s="112">
        <v>675377</v>
      </c>
    </row>
    <row r="641" spans="38:49">
      <c r="AL641" s="111" t="s">
        <v>172</v>
      </c>
      <c r="AM641" s="112">
        <v>28</v>
      </c>
      <c r="AN641" s="111" t="s">
        <v>42</v>
      </c>
      <c r="AO641" s="112">
        <v>8</v>
      </c>
      <c r="AP641" s="112">
        <v>10947000</v>
      </c>
      <c r="AQ641" s="112">
        <v>6101000</v>
      </c>
      <c r="AR641" s="112">
        <v>4846000</v>
      </c>
      <c r="AS641" s="112">
        <v>75</v>
      </c>
      <c r="AT641" s="112">
        <v>557787</v>
      </c>
      <c r="AU641" s="112">
        <v>0.75800000000000001</v>
      </c>
      <c r="AV641" s="112">
        <v>87</v>
      </c>
      <c r="AW641" s="112">
        <v>485275</v>
      </c>
    </row>
    <row r="642" spans="38:49">
      <c r="AL642" s="111" t="s">
        <v>172</v>
      </c>
      <c r="AM642" s="112">
        <v>29</v>
      </c>
      <c r="AN642" s="111" t="s">
        <v>42</v>
      </c>
      <c r="AO642" s="112">
        <v>15</v>
      </c>
      <c r="AP642" s="112">
        <v>10517000</v>
      </c>
      <c r="AQ642" s="112">
        <v>5283000</v>
      </c>
      <c r="AR642" s="112">
        <v>5234000</v>
      </c>
      <c r="AS642" s="112">
        <v>70</v>
      </c>
      <c r="AT642" s="112">
        <v>422147</v>
      </c>
      <c r="AU642" s="112">
        <v>0.43</v>
      </c>
      <c r="AV642" s="112">
        <v>77</v>
      </c>
      <c r="AW642" s="112">
        <v>325053</v>
      </c>
    </row>
    <row r="643" spans="38:49">
      <c r="AL643" s="111" t="s">
        <v>172</v>
      </c>
      <c r="AM643" s="112">
        <v>29</v>
      </c>
      <c r="AN643" s="111" t="s">
        <v>42</v>
      </c>
      <c r="AO643" s="112">
        <v>15</v>
      </c>
      <c r="AP643" s="112">
        <v>10517000</v>
      </c>
      <c r="AQ643" s="112">
        <v>5283000</v>
      </c>
      <c r="AR643" s="112">
        <v>5234000</v>
      </c>
      <c r="AS643" s="112">
        <v>71</v>
      </c>
      <c r="AT643" s="112">
        <v>932450</v>
      </c>
      <c r="AU643" s="112">
        <v>1</v>
      </c>
      <c r="AV643" s="112">
        <v>79</v>
      </c>
      <c r="AW643" s="112">
        <v>736636</v>
      </c>
    </row>
    <row r="644" spans="38:49">
      <c r="AL644" s="111" t="s">
        <v>172</v>
      </c>
      <c r="AM644" s="112">
        <v>29</v>
      </c>
      <c r="AN644" s="111" t="s">
        <v>42</v>
      </c>
      <c r="AO644" s="112">
        <v>15</v>
      </c>
      <c r="AP644" s="112">
        <v>10517000</v>
      </c>
      <c r="AQ644" s="112">
        <v>5283000</v>
      </c>
      <c r="AR644" s="112">
        <v>5234000</v>
      </c>
      <c r="AS644" s="112">
        <v>72</v>
      </c>
      <c r="AT644" s="112">
        <v>883671</v>
      </c>
      <c r="AU644" s="112">
        <v>1</v>
      </c>
      <c r="AV644" s="112">
        <v>80</v>
      </c>
      <c r="AW644" s="112">
        <v>706937</v>
      </c>
    </row>
    <row r="645" spans="38:49">
      <c r="AL645" s="111" t="s">
        <v>172</v>
      </c>
      <c r="AM645" s="112">
        <v>29</v>
      </c>
      <c r="AN645" s="111" t="s">
        <v>42</v>
      </c>
      <c r="AO645" s="112">
        <v>15</v>
      </c>
      <c r="AP645" s="112">
        <v>10517000</v>
      </c>
      <c r="AQ645" s="112">
        <v>5283000</v>
      </c>
      <c r="AR645" s="112">
        <v>5234000</v>
      </c>
      <c r="AS645" s="112">
        <v>73</v>
      </c>
      <c r="AT645" s="112">
        <v>834624</v>
      </c>
      <c r="AU645" s="112">
        <v>1</v>
      </c>
      <c r="AV645" s="112">
        <v>81</v>
      </c>
      <c r="AW645" s="112">
        <v>676045</v>
      </c>
    </row>
    <row r="646" spans="38:49">
      <c r="AL646" s="111" t="s">
        <v>172</v>
      </c>
      <c r="AM646" s="112">
        <v>29</v>
      </c>
      <c r="AN646" s="111" t="s">
        <v>42</v>
      </c>
      <c r="AO646" s="112">
        <v>15</v>
      </c>
      <c r="AP646" s="112">
        <v>10517000</v>
      </c>
      <c r="AQ646" s="112">
        <v>5283000</v>
      </c>
      <c r="AR646" s="112">
        <v>5234000</v>
      </c>
      <c r="AS646" s="112">
        <v>74</v>
      </c>
      <c r="AT646" s="112">
        <v>785322</v>
      </c>
      <c r="AU646" s="112">
        <v>1</v>
      </c>
      <c r="AV646" s="112">
        <v>83</v>
      </c>
      <c r="AW646" s="112">
        <v>651817</v>
      </c>
    </row>
    <row r="647" spans="38:49">
      <c r="AL647" s="111" t="s">
        <v>172</v>
      </c>
      <c r="AM647" s="112">
        <v>29</v>
      </c>
      <c r="AN647" s="111" t="s">
        <v>42</v>
      </c>
      <c r="AO647" s="112">
        <v>15</v>
      </c>
      <c r="AP647" s="112">
        <v>10517000</v>
      </c>
      <c r="AQ647" s="112">
        <v>5283000</v>
      </c>
      <c r="AR647" s="112">
        <v>5234000</v>
      </c>
      <c r="AS647" s="112">
        <v>75</v>
      </c>
      <c r="AT647" s="112">
        <v>735781</v>
      </c>
      <c r="AU647" s="112">
        <v>1</v>
      </c>
      <c r="AV647" s="112">
        <v>84</v>
      </c>
      <c r="AW647" s="112">
        <v>618056</v>
      </c>
    </row>
    <row r="648" spans="38:49">
      <c r="AL648" s="111" t="s">
        <v>172</v>
      </c>
      <c r="AM648" s="112">
        <v>29</v>
      </c>
      <c r="AN648" s="111" t="s">
        <v>42</v>
      </c>
      <c r="AO648" s="112">
        <v>15</v>
      </c>
      <c r="AP648" s="112">
        <v>10517000</v>
      </c>
      <c r="AQ648" s="112">
        <v>5283000</v>
      </c>
      <c r="AR648" s="112">
        <v>5234000</v>
      </c>
      <c r="AS648" s="112">
        <v>76</v>
      </c>
      <c r="AT648" s="112">
        <v>640006</v>
      </c>
      <c r="AU648" s="112">
        <v>0.93300000000000005</v>
      </c>
      <c r="AV648" s="112">
        <v>85</v>
      </c>
      <c r="AW648" s="112">
        <v>544005</v>
      </c>
    </row>
    <row r="649" spans="38:49">
      <c r="AL649" s="111" t="s">
        <v>172</v>
      </c>
      <c r="AM649" s="112">
        <v>30</v>
      </c>
      <c r="AN649" s="111" t="s">
        <v>42</v>
      </c>
      <c r="AO649" s="112">
        <v>23</v>
      </c>
      <c r="AP649" s="112">
        <v>10100000</v>
      </c>
      <c r="AQ649" s="112">
        <v>5053000</v>
      </c>
      <c r="AR649" s="112">
        <v>5047000</v>
      </c>
      <c r="AS649" s="112">
        <v>70</v>
      </c>
      <c r="AT649" s="112">
        <v>5147</v>
      </c>
      <c r="AU649" s="112">
        <v>5.0000000000000001E-3</v>
      </c>
      <c r="AV649" s="112">
        <v>74</v>
      </c>
      <c r="AW649" s="112">
        <v>3809</v>
      </c>
    </row>
    <row r="650" spans="38:49">
      <c r="AL650" s="111" t="s">
        <v>172</v>
      </c>
      <c r="AM650" s="112">
        <v>30</v>
      </c>
      <c r="AN650" s="111" t="s">
        <v>42</v>
      </c>
      <c r="AO650" s="112">
        <v>23</v>
      </c>
      <c r="AP650" s="112">
        <v>10100000</v>
      </c>
      <c r="AQ650" s="112">
        <v>5053000</v>
      </c>
      <c r="AR650" s="112">
        <v>5047000</v>
      </c>
      <c r="AS650" s="112">
        <v>71</v>
      </c>
      <c r="AT650" s="112">
        <v>932450</v>
      </c>
      <c r="AU650" s="112">
        <v>1</v>
      </c>
      <c r="AV650" s="112">
        <v>75</v>
      </c>
      <c r="AW650" s="112">
        <v>699338</v>
      </c>
    </row>
    <row r="651" spans="38:49">
      <c r="AL651" s="111" t="s">
        <v>172</v>
      </c>
      <c r="AM651" s="112">
        <v>30</v>
      </c>
      <c r="AN651" s="111" t="s">
        <v>42</v>
      </c>
      <c r="AO651" s="112">
        <v>23</v>
      </c>
      <c r="AP651" s="112">
        <v>10100000</v>
      </c>
      <c r="AQ651" s="112">
        <v>5053000</v>
      </c>
      <c r="AR651" s="112">
        <v>5047000</v>
      </c>
      <c r="AS651" s="112">
        <v>72</v>
      </c>
      <c r="AT651" s="112">
        <v>883671</v>
      </c>
      <c r="AU651" s="112">
        <v>1</v>
      </c>
      <c r="AV651" s="112">
        <v>76</v>
      </c>
      <c r="AW651" s="112">
        <v>671590</v>
      </c>
    </row>
    <row r="652" spans="38:49">
      <c r="AL652" s="111" t="s">
        <v>172</v>
      </c>
      <c r="AM652" s="112">
        <v>30</v>
      </c>
      <c r="AN652" s="111" t="s">
        <v>42</v>
      </c>
      <c r="AO652" s="112">
        <v>23</v>
      </c>
      <c r="AP652" s="112">
        <v>10100000</v>
      </c>
      <c r="AQ652" s="112">
        <v>5053000</v>
      </c>
      <c r="AR652" s="112">
        <v>5047000</v>
      </c>
      <c r="AS652" s="112">
        <v>73</v>
      </c>
      <c r="AT652" s="112">
        <v>834624</v>
      </c>
      <c r="AU652" s="112">
        <v>1</v>
      </c>
      <c r="AV652" s="112">
        <v>77</v>
      </c>
      <c r="AW652" s="112">
        <v>642660</v>
      </c>
    </row>
    <row r="653" spans="38:49">
      <c r="AL653" s="111" t="s">
        <v>172</v>
      </c>
      <c r="AM653" s="112">
        <v>30</v>
      </c>
      <c r="AN653" s="111" t="s">
        <v>42</v>
      </c>
      <c r="AO653" s="112">
        <v>23</v>
      </c>
      <c r="AP653" s="112">
        <v>10100000</v>
      </c>
      <c r="AQ653" s="112">
        <v>5053000</v>
      </c>
      <c r="AR653" s="112">
        <v>5047000</v>
      </c>
      <c r="AS653" s="112">
        <v>74</v>
      </c>
      <c r="AT653" s="112">
        <v>785322</v>
      </c>
      <c r="AU653" s="112">
        <v>1</v>
      </c>
      <c r="AV653" s="112">
        <v>78</v>
      </c>
      <c r="AW653" s="112">
        <v>612551</v>
      </c>
    </row>
    <row r="654" spans="38:49">
      <c r="AL654" s="111" t="s">
        <v>172</v>
      </c>
      <c r="AM654" s="112">
        <v>30</v>
      </c>
      <c r="AN654" s="111" t="s">
        <v>42</v>
      </c>
      <c r="AO654" s="112">
        <v>23</v>
      </c>
      <c r="AP654" s="112">
        <v>10100000</v>
      </c>
      <c r="AQ654" s="112">
        <v>5053000</v>
      </c>
      <c r="AR654" s="112">
        <v>5047000</v>
      </c>
      <c r="AS654" s="112">
        <v>75</v>
      </c>
      <c r="AT654" s="112">
        <v>735781</v>
      </c>
      <c r="AU654" s="112">
        <v>1</v>
      </c>
      <c r="AV654" s="112">
        <v>80</v>
      </c>
      <c r="AW654" s="112">
        <v>588625</v>
      </c>
    </row>
    <row r="655" spans="38:49">
      <c r="AL655" s="111" t="s">
        <v>172</v>
      </c>
      <c r="AM655" s="112">
        <v>30</v>
      </c>
      <c r="AN655" s="111" t="s">
        <v>42</v>
      </c>
      <c r="AO655" s="112">
        <v>23</v>
      </c>
      <c r="AP655" s="112">
        <v>10100000</v>
      </c>
      <c r="AQ655" s="112">
        <v>5053000</v>
      </c>
      <c r="AR655" s="112">
        <v>5047000</v>
      </c>
      <c r="AS655" s="112">
        <v>76</v>
      </c>
      <c r="AT655" s="112">
        <v>686016</v>
      </c>
      <c r="AU655" s="112">
        <v>1</v>
      </c>
      <c r="AV655" s="112">
        <v>81</v>
      </c>
      <c r="AW655" s="112">
        <v>555673</v>
      </c>
    </row>
    <row r="656" spans="38:49">
      <c r="AL656" s="111" t="s">
        <v>172</v>
      </c>
      <c r="AM656" s="112">
        <v>30</v>
      </c>
      <c r="AN656" s="111" t="s">
        <v>42</v>
      </c>
      <c r="AO656" s="112">
        <v>23</v>
      </c>
      <c r="AP656" s="112">
        <v>10100000</v>
      </c>
      <c r="AQ656" s="112">
        <v>5053000</v>
      </c>
      <c r="AR656" s="112">
        <v>5047000</v>
      </c>
      <c r="AS656" s="112">
        <v>77</v>
      </c>
      <c r="AT656" s="112">
        <v>183990</v>
      </c>
      <c r="AU656" s="112">
        <v>0.28899999999999998</v>
      </c>
      <c r="AV656" s="112">
        <v>82</v>
      </c>
      <c r="AW656" s="112">
        <v>150872</v>
      </c>
    </row>
    <row r="657" spans="38:49">
      <c r="AL657" s="111" t="s">
        <v>172</v>
      </c>
      <c r="AM657" s="112">
        <v>31</v>
      </c>
      <c r="AN657" s="111" t="s">
        <v>42</v>
      </c>
      <c r="AO657" s="112">
        <v>29</v>
      </c>
      <c r="AP657" s="112">
        <v>9686000</v>
      </c>
      <c r="AQ657" s="112">
        <v>4713000</v>
      </c>
      <c r="AR657" s="112">
        <v>4973000</v>
      </c>
      <c r="AS657" s="112">
        <v>71</v>
      </c>
      <c r="AT657" s="112">
        <v>523596</v>
      </c>
      <c r="AU657" s="112">
        <v>0.56200000000000006</v>
      </c>
      <c r="AV657" s="112">
        <v>70</v>
      </c>
      <c r="AW657" s="112">
        <v>366517</v>
      </c>
    </row>
    <row r="658" spans="38:49">
      <c r="AL658" s="111" t="s">
        <v>172</v>
      </c>
      <c r="AM658" s="112">
        <v>31</v>
      </c>
      <c r="AN658" s="111" t="s">
        <v>42</v>
      </c>
      <c r="AO658" s="112">
        <v>29</v>
      </c>
      <c r="AP658" s="112">
        <v>9686000</v>
      </c>
      <c r="AQ658" s="112">
        <v>4713000</v>
      </c>
      <c r="AR658" s="112">
        <v>4973000</v>
      </c>
      <c r="AS658" s="112">
        <v>72</v>
      </c>
      <c r="AT658" s="112">
        <v>883671</v>
      </c>
      <c r="AU658" s="112">
        <v>1</v>
      </c>
      <c r="AV658" s="112">
        <v>71</v>
      </c>
      <c r="AW658" s="112">
        <v>627406</v>
      </c>
    </row>
    <row r="659" spans="38:49">
      <c r="AL659" s="111" t="s">
        <v>172</v>
      </c>
      <c r="AM659" s="112">
        <v>31</v>
      </c>
      <c r="AN659" s="111" t="s">
        <v>42</v>
      </c>
      <c r="AO659" s="112">
        <v>29</v>
      </c>
      <c r="AP659" s="112">
        <v>9686000</v>
      </c>
      <c r="AQ659" s="112">
        <v>4713000</v>
      </c>
      <c r="AR659" s="112">
        <v>4973000</v>
      </c>
      <c r="AS659" s="112">
        <v>73</v>
      </c>
      <c r="AT659" s="112">
        <v>834624</v>
      </c>
      <c r="AU659" s="112">
        <v>1</v>
      </c>
      <c r="AV659" s="112">
        <v>72</v>
      </c>
      <c r="AW659" s="112">
        <v>600929</v>
      </c>
    </row>
    <row r="660" spans="38:49">
      <c r="AL660" s="111" t="s">
        <v>172</v>
      </c>
      <c r="AM660" s="112">
        <v>31</v>
      </c>
      <c r="AN660" s="111" t="s">
        <v>42</v>
      </c>
      <c r="AO660" s="112">
        <v>29</v>
      </c>
      <c r="AP660" s="112">
        <v>9686000</v>
      </c>
      <c r="AQ660" s="112">
        <v>4713000</v>
      </c>
      <c r="AR660" s="112">
        <v>4973000</v>
      </c>
      <c r="AS660" s="112">
        <v>74</v>
      </c>
      <c r="AT660" s="112">
        <v>785322</v>
      </c>
      <c r="AU660" s="112">
        <v>1</v>
      </c>
      <c r="AV660" s="112">
        <v>73</v>
      </c>
      <c r="AW660" s="112">
        <v>573285</v>
      </c>
    </row>
    <row r="661" spans="38:49">
      <c r="AL661" s="111" t="s">
        <v>172</v>
      </c>
      <c r="AM661" s="112">
        <v>31</v>
      </c>
      <c r="AN661" s="111" t="s">
        <v>42</v>
      </c>
      <c r="AO661" s="112">
        <v>29</v>
      </c>
      <c r="AP661" s="112">
        <v>9686000</v>
      </c>
      <c r="AQ661" s="112">
        <v>4713000</v>
      </c>
      <c r="AR661" s="112">
        <v>4973000</v>
      </c>
      <c r="AS661" s="112">
        <v>75</v>
      </c>
      <c r="AT661" s="112">
        <v>735781</v>
      </c>
      <c r="AU661" s="112">
        <v>1</v>
      </c>
      <c r="AV661" s="112">
        <v>74</v>
      </c>
      <c r="AW661" s="112">
        <v>544478</v>
      </c>
    </row>
    <row r="662" spans="38:49">
      <c r="AL662" s="111" t="s">
        <v>172</v>
      </c>
      <c r="AM662" s="112">
        <v>31</v>
      </c>
      <c r="AN662" s="111" t="s">
        <v>42</v>
      </c>
      <c r="AO662" s="112">
        <v>29</v>
      </c>
      <c r="AP662" s="112">
        <v>9686000</v>
      </c>
      <c r="AQ662" s="112">
        <v>4713000</v>
      </c>
      <c r="AR662" s="112">
        <v>4973000</v>
      </c>
      <c r="AS662" s="112">
        <v>76</v>
      </c>
      <c r="AT662" s="112">
        <v>686016</v>
      </c>
      <c r="AU662" s="112">
        <v>1</v>
      </c>
      <c r="AV662" s="112">
        <v>75</v>
      </c>
      <c r="AW662" s="112">
        <v>514512</v>
      </c>
    </row>
    <row r="663" spans="38:49">
      <c r="AL663" s="111" t="s">
        <v>172</v>
      </c>
      <c r="AM663" s="112">
        <v>31</v>
      </c>
      <c r="AN663" s="111" t="s">
        <v>42</v>
      </c>
      <c r="AO663" s="112">
        <v>29</v>
      </c>
      <c r="AP663" s="112">
        <v>9686000</v>
      </c>
      <c r="AQ663" s="112">
        <v>4713000</v>
      </c>
      <c r="AR663" s="112">
        <v>4973000</v>
      </c>
      <c r="AS663" s="112">
        <v>77</v>
      </c>
      <c r="AT663" s="112">
        <v>523990</v>
      </c>
      <c r="AU663" s="112">
        <v>0.82399999999999995</v>
      </c>
      <c r="AV663" s="112">
        <v>76</v>
      </c>
      <c r="AW663" s="112">
        <v>398232</v>
      </c>
    </row>
    <row r="664" spans="38:49">
      <c r="AL664" s="111" t="s">
        <v>172</v>
      </c>
      <c r="AM664" s="112">
        <v>32</v>
      </c>
      <c r="AN664" s="111" t="s">
        <v>43</v>
      </c>
      <c r="AO664" s="112">
        <v>5</v>
      </c>
      <c r="AP664" s="112">
        <v>9280000</v>
      </c>
      <c r="AQ664" s="112">
        <v>4288000</v>
      </c>
      <c r="AR664" s="112">
        <v>4992000</v>
      </c>
      <c r="AS664" s="112">
        <v>71</v>
      </c>
      <c r="AT664" s="112">
        <v>117596</v>
      </c>
      <c r="AU664" s="112">
        <v>0.126</v>
      </c>
      <c r="AV664" s="112">
        <v>66</v>
      </c>
      <c r="AW664" s="112">
        <v>77613</v>
      </c>
    </row>
    <row r="665" spans="38:49">
      <c r="AL665" s="111" t="s">
        <v>172</v>
      </c>
      <c r="AM665" s="112">
        <v>32</v>
      </c>
      <c r="AN665" s="111" t="s">
        <v>43</v>
      </c>
      <c r="AO665" s="112">
        <v>5</v>
      </c>
      <c r="AP665" s="112">
        <v>9280000</v>
      </c>
      <c r="AQ665" s="112">
        <v>4288000</v>
      </c>
      <c r="AR665" s="112">
        <v>4992000</v>
      </c>
      <c r="AS665" s="112">
        <v>72</v>
      </c>
      <c r="AT665" s="112">
        <v>883671</v>
      </c>
      <c r="AU665" s="112">
        <v>1</v>
      </c>
      <c r="AV665" s="112">
        <v>66</v>
      </c>
      <c r="AW665" s="112">
        <v>583223</v>
      </c>
    </row>
    <row r="666" spans="38:49">
      <c r="AL666" s="111" t="s">
        <v>172</v>
      </c>
      <c r="AM666" s="112">
        <v>32</v>
      </c>
      <c r="AN666" s="111" t="s">
        <v>43</v>
      </c>
      <c r="AO666" s="112">
        <v>5</v>
      </c>
      <c r="AP666" s="112">
        <v>9280000</v>
      </c>
      <c r="AQ666" s="112">
        <v>4288000</v>
      </c>
      <c r="AR666" s="112">
        <v>4992000</v>
      </c>
      <c r="AS666" s="112">
        <v>73</v>
      </c>
      <c r="AT666" s="112">
        <v>834624</v>
      </c>
      <c r="AU666" s="112">
        <v>1</v>
      </c>
      <c r="AV666" s="112">
        <v>66</v>
      </c>
      <c r="AW666" s="112">
        <v>550852</v>
      </c>
    </row>
    <row r="667" spans="38:49">
      <c r="AL667" s="111" t="s">
        <v>172</v>
      </c>
      <c r="AM667" s="112">
        <v>32</v>
      </c>
      <c r="AN667" s="111" t="s">
        <v>43</v>
      </c>
      <c r="AO667" s="112">
        <v>5</v>
      </c>
      <c r="AP667" s="112">
        <v>9280000</v>
      </c>
      <c r="AQ667" s="112">
        <v>4288000</v>
      </c>
      <c r="AR667" s="112">
        <v>4992000</v>
      </c>
      <c r="AS667" s="112">
        <v>74</v>
      </c>
      <c r="AT667" s="112">
        <v>785322</v>
      </c>
      <c r="AU667" s="112">
        <v>1</v>
      </c>
      <c r="AV667" s="112">
        <v>67</v>
      </c>
      <c r="AW667" s="112">
        <v>526166</v>
      </c>
    </row>
    <row r="668" spans="38:49">
      <c r="AL668" s="111" t="s">
        <v>172</v>
      </c>
      <c r="AM668" s="112">
        <v>32</v>
      </c>
      <c r="AN668" s="111" t="s">
        <v>43</v>
      </c>
      <c r="AO668" s="112">
        <v>5</v>
      </c>
      <c r="AP668" s="112">
        <v>9280000</v>
      </c>
      <c r="AQ668" s="112">
        <v>4288000</v>
      </c>
      <c r="AR668" s="112">
        <v>4992000</v>
      </c>
      <c r="AS668" s="112">
        <v>75</v>
      </c>
      <c r="AT668" s="112">
        <v>735781</v>
      </c>
      <c r="AU668" s="112">
        <v>1</v>
      </c>
      <c r="AV668" s="112">
        <v>68</v>
      </c>
      <c r="AW668" s="112">
        <v>500331</v>
      </c>
    </row>
    <row r="669" spans="38:49">
      <c r="AL669" s="111" t="s">
        <v>172</v>
      </c>
      <c r="AM669" s="112">
        <v>32</v>
      </c>
      <c r="AN669" s="111" t="s">
        <v>43</v>
      </c>
      <c r="AO669" s="112">
        <v>5</v>
      </c>
      <c r="AP669" s="112">
        <v>9280000</v>
      </c>
      <c r="AQ669" s="112">
        <v>4288000</v>
      </c>
      <c r="AR669" s="112">
        <v>4992000</v>
      </c>
      <c r="AS669" s="112">
        <v>76</v>
      </c>
      <c r="AT669" s="112">
        <v>686016</v>
      </c>
      <c r="AU669" s="112">
        <v>1</v>
      </c>
      <c r="AV669" s="112">
        <v>69</v>
      </c>
      <c r="AW669" s="112">
        <v>473351</v>
      </c>
    </row>
    <row r="670" spans="38:49">
      <c r="AL670" s="111" t="s">
        <v>172</v>
      </c>
      <c r="AM670" s="112">
        <v>32</v>
      </c>
      <c r="AN670" s="111" t="s">
        <v>43</v>
      </c>
      <c r="AO670" s="112">
        <v>5</v>
      </c>
      <c r="AP670" s="112">
        <v>9280000</v>
      </c>
      <c r="AQ670" s="112">
        <v>4288000</v>
      </c>
      <c r="AR670" s="112">
        <v>4992000</v>
      </c>
      <c r="AS670" s="112">
        <v>77</v>
      </c>
      <c r="AT670" s="112">
        <v>636042</v>
      </c>
      <c r="AU670" s="112">
        <v>1</v>
      </c>
      <c r="AV670" s="112">
        <v>70</v>
      </c>
      <c r="AW670" s="112">
        <v>445229</v>
      </c>
    </row>
    <row r="671" spans="38:49">
      <c r="AL671" s="111" t="s">
        <v>172</v>
      </c>
      <c r="AM671" s="112">
        <v>32</v>
      </c>
      <c r="AN671" s="111" t="s">
        <v>43</v>
      </c>
      <c r="AO671" s="112">
        <v>5</v>
      </c>
      <c r="AP671" s="112">
        <v>9280000</v>
      </c>
      <c r="AQ671" s="112">
        <v>4288000</v>
      </c>
      <c r="AR671" s="112">
        <v>4992000</v>
      </c>
      <c r="AS671" s="112">
        <v>78</v>
      </c>
      <c r="AT671" s="112">
        <v>312948</v>
      </c>
      <c r="AU671" s="112">
        <v>0.53400000000000003</v>
      </c>
      <c r="AV671" s="112">
        <v>71</v>
      </c>
      <c r="AW671" s="112">
        <v>222193</v>
      </c>
    </row>
    <row r="672" spans="38:49">
      <c r="AL672" s="111" t="s">
        <v>172</v>
      </c>
      <c r="AM672" s="112">
        <v>33</v>
      </c>
      <c r="AN672" s="111" t="s">
        <v>43</v>
      </c>
      <c r="AO672" s="112">
        <v>12</v>
      </c>
      <c r="AP672" s="112">
        <v>8884000</v>
      </c>
      <c r="AQ672" s="112">
        <v>3802000</v>
      </c>
      <c r="AR672" s="112">
        <v>5082000</v>
      </c>
      <c r="AS672" s="112">
        <v>72</v>
      </c>
      <c r="AT672" s="112">
        <v>605267</v>
      </c>
      <c r="AU672" s="112">
        <v>0.68500000000000005</v>
      </c>
      <c r="AV672" s="112">
        <v>61</v>
      </c>
      <c r="AW672" s="112">
        <v>369213</v>
      </c>
    </row>
    <row r="673" spans="38:49">
      <c r="AL673" s="111" t="s">
        <v>172</v>
      </c>
      <c r="AM673" s="112">
        <v>33</v>
      </c>
      <c r="AN673" s="111" t="s">
        <v>43</v>
      </c>
      <c r="AO673" s="112">
        <v>12</v>
      </c>
      <c r="AP673" s="112">
        <v>8884000</v>
      </c>
      <c r="AQ673" s="112">
        <v>3802000</v>
      </c>
      <c r="AR673" s="112">
        <v>5082000</v>
      </c>
      <c r="AS673" s="112">
        <v>73</v>
      </c>
      <c r="AT673" s="112">
        <v>834624</v>
      </c>
      <c r="AU673" s="112">
        <v>1</v>
      </c>
      <c r="AV673" s="112">
        <v>61</v>
      </c>
      <c r="AW673" s="112">
        <v>509121</v>
      </c>
    </row>
    <row r="674" spans="38:49">
      <c r="AL674" s="111" t="s">
        <v>172</v>
      </c>
      <c r="AM674" s="112">
        <v>33</v>
      </c>
      <c r="AN674" s="111" t="s">
        <v>43</v>
      </c>
      <c r="AO674" s="112">
        <v>12</v>
      </c>
      <c r="AP674" s="112">
        <v>8884000</v>
      </c>
      <c r="AQ674" s="112">
        <v>3802000</v>
      </c>
      <c r="AR674" s="112">
        <v>5082000</v>
      </c>
      <c r="AS674" s="112">
        <v>74</v>
      </c>
      <c r="AT674" s="112">
        <v>785322</v>
      </c>
      <c r="AU674" s="112">
        <v>1</v>
      </c>
      <c r="AV674" s="112">
        <v>61</v>
      </c>
      <c r="AW674" s="112">
        <v>479046</v>
      </c>
    </row>
    <row r="675" spans="38:49">
      <c r="AL675" s="111" t="s">
        <v>172</v>
      </c>
      <c r="AM675" s="112">
        <v>33</v>
      </c>
      <c r="AN675" s="111" t="s">
        <v>43</v>
      </c>
      <c r="AO675" s="112">
        <v>12</v>
      </c>
      <c r="AP675" s="112">
        <v>8884000</v>
      </c>
      <c r="AQ675" s="112">
        <v>3802000</v>
      </c>
      <c r="AR675" s="112">
        <v>5082000</v>
      </c>
      <c r="AS675" s="112">
        <v>75</v>
      </c>
      <c r="AT675" s="112">
        <v>735781</v>
      </c>
      <c r="AU675" s="112">
        <v>1</v>
      </c>
      <c r="AV675" s="112">
        <v>61</v>
      </c>
      <c r="AW675" s="112">
        <v>448826</v>
      </c>
    </row>
    <row r="676" spans="38:49">
      <c r="AL676" s="111" t="s">
        <v>172</v>
      </c>
      <c r="AM676" s="112">
        <v>33</v>
      </c>
      <c r="AN676" s="111" t="s">
        <v>43</v>
      </c>
      <c r="AO676" s="112">
        <v>12</v>
      </c>
      <c r="AP676" s="112">
        <v>8884000</v>
      </c>
      <c r="AQ676" s="112">
        <v>3802000</v>
      </c>
      <c r="AR676" s="112">
        <v>5082000</v>
      </c>
      <c r="AS676" s="112">
        <v>76</v>
      </c>
      <c r="AT676" s="112">
        <v>686016</v>
      </c>
      <c r="AU676" s="112">
        <v>1</v>
      </c>
      <c r="AV676" s="112">
        <v>61</v>
      </c>
      <c r="AW676" s="112">
        <v>418470</v>
      </c>
    </row>
    <row r="677" spans="38:49">
      <c r="AL677" s="111" t="s">
        <v>172</v>
      </c>
      <c r="AM677" s="112">
        <v>33</v>
      </c>
      <c r="AN677" s="111" t="s">
        <v>43</v>
      </c>
      <c r="AO677" s="112">
        <v>12</v>
      </c>
      <c r="AP677" s="112">
        <v>8884000</v>
      </c>
      <c r="AQ677" s="112">
        <v>3802000</v>
      </c>
      <c r="AR677" s="112">
        <v>5082000</v>
      </c>
      <c r="AS677" s="112">
        <v>77</v>
      </c>
      <c r="AT677" s="112">
        <v>636042</v>
      </c>
      <c r="AU677" s="112">
        <v>1</v>
      </c>
      <c r="AV677" s="112">
        <v>62</v>
      </c>
      <c r="AW677" s="112">
        <v>394346</v>
      </c>
    </row>
    <row r="678" spans="38:49">
      <c r="AL678" s="111" t="s">
        <v>172</v>
      </c>
      <c r="AM678" s="112">
        <v>33</v>
      </c>
      <c r="AN678" s="111" t="s">
        <v>43</v>
      </c>
      <c r="AO678" s="112">
        <v>12</v>
      </c>
      <c r="AP678" s="112">
        <v>8884000</v>
      </c>
      <c r="AQ678" s="112">
        <v>3802000</v>
      </c>
      <c r="AR678" s="112">
        <v>5082000</v>
      </c>
      <c r="AS678" s="112">
        <v>78</v>
      </c>
      <c r="AT678" s="112">
        <v>585874</v>
      </c>
      <c r="AU678" s="112">
        <v>1</v>
      </c>
      <c r="AV678" s="112">
        <v>63</v>
      </c>
      <c r="AW678" s="112">
        <v>369101</v>
      </c>
    </row>
    <row r="679" spans="38:49">
      <c r="AL679" s="111" t="s">
        <v>172</v>
      </c>
      <c r="AM679" s="112">
        <v>33</v>
      </c>
      <c r="AN679" s="111" t="s">
        <v>43</v>
      </c>
      <c r="AO679" s="112">
        <v>12</v>
      </c>
      <c r="AP679" s="112">
        <v>8884000</v>
      </c>
      <c r="AQ679" s="112">
        <v>3802000</v>
      </c>
      <c r="AR679" s="112">
        <v>5082000</v>
      </c>
      <c r="AS679" s="112">
        <v>79</v>
      </c>
      <c r="AT679" s="112">
        <v>213074</v>
      </c>
      <c r="AU679" s="112">
        <v>0.39800000000000002</v>
      </c>
      <c r="AV679" s="112">
        <v>64</v>
      </c>
      <c r="AW679" s="112">
        <v>136367</v>
      </c>
    </row>
    <row r="680" spans="38:49">
      <c r="AL680" s="111" t="s">
        <v>172</v>
      </c>
      <c r="AM680" s="112">
        <v>34</v>
      </c>
      <c r="AN680" s="111" t="s">
        <v>43</v>
      </c>
      <c r="AO680" s="112">
        <v>19</v>
      </c>
      <c r="AP680" s="112">
        <v>8501000</v>
      </c>
      <c r="AQ680" s="112">
        <v>3280000</v>
      </c>
      <c r="AR680" s="112">
        <v>5221000</v>
      </c>
      <c r="AS680" s="112">
        <v>72</v>
      </c>
      <c r="AT680" s="112">
        <v>222267</v>
      </c>
      <c r="AU680" s="112">
        <v>0.252</v>
      </c>
      <c r="AV680" s="112">
        <v>55</v>
      </c>
      <c r="AW680" s="112">
        <v>122247</v>
      </c>
    </row>
    <row r="681" spans="38:49">
      <c r="AL681" s="111" t="s">
        <v>172</v>
      </c>
      <c r="AM681" s="112">
        <v>34</v>
      </c>
      <c r="AN681" s="111" t="s">
        <v>43</v>
      </c>
      <c r="AO681" s="112">
        <v>19</v>
      </c>
      <c r="AP681" s="112">
        <v>8501000</v>
      </c>
      <c r="AQ681" s="112">
        <v>3280000</v>
      </c>
      <c r="AR681" s="112">
        <v>5221000</v>
      </c>
      <c r="AS681" s="112">
        <v>73</v>
      </c>
      <c r="AT681" s="112">
        <v>834624</v>
      </c>
      <c r="AU681" s="112">
        <v>1</v>
      </c>
      <c r="AV681" s="112">
        <v>55</v>
      </c>
      <c r="AW681" s="112">
        <v>459043</v>
      </c>
    </row>
    <row r="682" spans="38:49">
      <c r="AL682" s="111" t="s">
        <v>172</v>
      </c>
      <c r="AM682" s="112">
        <v>34</v>
      </c>
      <c r="AN682" s="111" t="s">
        <v>43</v>
      </c>
      <c r="AO682" s="112">
        <v>19</v>
      </c>
      <c r="AP682" s="112">
        <v>8501000</v>
      </c>
      <c r="AQ682" s="112">
        <v>3280000</v>
      </c>
      <c r="AR682" s="112">
        <v>5221000</v>
      </c>
      <c r="AS682" s="112">
        <v>74</v>
      </c>
      <c r="AT682" s="112">
        <v>785322</v>
      </c>
      <c r="AU682" s="112">
        <v>1</v>
      </c>
      <c r="AV682" s="112">
        <v>55</v>
      </c>
      <c r="AW682" s="112">
        <v>431927</v>
      </c>
    </row>
    <row r="683" spans="38:49">
      <c r="AL683" s="111" t="s">
        <v>172</v>
      </c>
      <c r="AM683" s="112">
        <v>34</v>
      </c>
      <c r="AN683" s="111" t="s">
        <v>43</v>
      </c>
      <c r="AO683" s="112">
        <v>19</v>
      </c>
      <c r="AP683" s="112">
        <v>8501000</v>
      </c>
      <c r="AQ683" s="112">
        <v>3280000</v>
      </c>
      <c r="AR683" s="112">
        <v>5221000</v>
      </c>
      <c r="AS683" s="112">
        <v>75</v>
      </c>
      <c r="AT683" s="112">
        <v>735781</v>
      </c>
      <c r="AU683" s="112">
        <v>1</v>
      </c>
      <c r="AV683" s="112">
        <v>55</v>
      </c>
      <c r="AW683" s="112">
        <v>404680</v>
      </c>
    </row>
    <row r="684" spans="38:49">
      <c r="AL684" s="111" t="s">
        <v>172</v>
      </c>
      <c r="AM684" s="112">
        <v>34</v>
      </c>
      <c r="AN684" s="111" t="s">
        <v>43</v>
      </c>
      <c r="AO684" s="112">
        <v>19</v>
      </c>
      <c r="AP684" s="112">
        <v>8501000</v>
      </c>
      <c r="AQ684" s="112">
        <v>3280000</v>
      </c>
      <c r="AR684" s="112">
        <v>5221000</v>
      </c>
      <c r="AS684" s="112">
        <v>76</v>
      </c>
      <c r="AT684" s="112">
        <v>686016</v>
      </c>
      <c r="AU684" s="112">
        <v>1</v>
      </c>
      <c r="AV684" s="112">
        <v>54</v>
      </c>
      <c r="AW684" s="112">
        <v>370449</v>
      </c>
    </row>
    <row r="685" spans="38:49">
      <c r="AL685" s="111" t="s">
        <v>172</v>
      </c>
      <c r="AM685" s="112">
        <v>34</v>
      </c>
      <c r="AN685" s="111" t="s">
        <v>43</v>
      </c>
      <c r="AO685" s="112">
        <v>19</v>
      </c>
      <c r="AP685" s="112">
        <v>8501000</v>
      </c>
      <c r="AQ685" s="112">
        <v>3280000</v>
      </c>
      <c r="AR685" s="112">
        <v>5221000</v>
      </c>
      <c r="AS685" s="112">
        <v>77</v>
      </c>
      <c r="AT685" s="112">
        <v>636042</v>
      </c>
      <c r="AU685" s="112">
        <v>1</v>
      </c>
      <c r="AV685" s="112">
        <v>54</v>
      </c>
      <c r="AW685" s="112">
        <v>343463</v>
      </c>
    </row>
    <row r="686" spans="38:49">
      <c r="AL686" s="111" t="s">
        <v>172</v>
      </c>
      <c r="AM686" s="112">
        <v>34</v>
      </c>
      <c r="AN686" s="111" t="s">
        <v>43</v>
      </c>
      <c r="AO686" s="112">
        <v>19</v>
      </c>
      <c r="AP686" s="112">
        <v>8501000</v>
      </c>
      <c r="AQ686" s="112">
        <v>3280000</v>
      </c>
      <c r="AR686" s="112">
        <v>5221000</v>
      </c>
      <c r="AS686" s="112">
        <v>78</v>
      </c>
      <c r="AT686" s="112">
        <v>585874</v>
      </c>
      <c r="AU686" s="112">
        <v>1</v>
      </c>
      <c r="AV686" s="112">
        <v>55</v>
      </c>
      <c r="AW686" s="112">
        <v>322231</v>
      </c>
    </row>
    <row r="687" spans="38:49">
      <c r="AL687" s="111" t="s">
        <v>172</v>
      </c>
      <c r="AM687" s="112">
        <v>34</v>
      </c>
      <c r="AN687" s="111" t="s">
        <v>43</v>
      </c>
      <c r="AO687" s="112">
        <v>19</v>
      </c>
      <c r="AP687" s="112">
        <v>8501000</v>
      </c>
      <c r="AQ687" s="112">
        <v>3280000</v>
      </c>
      <c r="AR687" s="112">
        <v>5221000</v>
      </c>
      <c r="AS687" s="112">
        <v>79</v>
      </c>
      <c r="AT687" s="112">
        <v>535528</v>
      </c>
      <c r="AU687" s="112">
        <v>1</v>
      </c>
      <c r="AV687" s="112">
        <v>55</v>
      </c>
      <c r="AW687" s="112">
        <v>294540</v>
      </c>
    </row>
    <row r="688" spans="38:49">
      <c r="AL688" s="111" t="s">
        <v>172</v>
      </c>
      <c r="AM688" s="112">
        <v>34</v>
      </c>
      <c r="AN688" s="111" t="s">
        <v>43</v>
      </c>
      <c r="AO688" s="112">
        <v>19</v>
      </c>
      <c r="AP688" s="112">
        <v>8501000</v>
      </c>
      <c r="AQ688" s="112">
        <v>3280000</v>
      </c>
      <c r="AR688" s="112">
        <v>5221000</v>
      </c>
      <c r="AS688" s="112">
        <v>80</v>
      </c>
      <c r="AT688" s="112">
        <v>199547</v>
      </c>
      <c r="AU688" s="112">
        <v>0.41099999999999998</v>
      </c>
      <c r="AV688" s="112">
        <v>55</v>
      </c>
      <c r="AW688" s="112">
        <v>109751</v>
      </c>
    </row>
    <row r="689" spans="38:49">
      <c r="AL689" s="111" t="s">
        <v>172</v>
      </c>
      <c r="AM689" s="112">
        <v>35</v>
      </c>
      <c r="AN689" s="111" t="s">
        <v>43</v>
      </c>
      <c r="AO689" s="112">
        <v>26</v>
      </c>
      <c r="AP689" s="112">
        <v>8133000</v>
      </c>
      <c r="AQ689" s="112">
        <v>2746000</v>
      </c>
      <c r="AR689" s="112">
        <v>5387000</v>
      </c>
      <c r="AS689" s="112">
        <v>73</v>
      </c>
      <c r="AT689" s="112">
        <v>688891</v>
      </c>
      <c r="AU689" s="112">
        <v>0.82499999999999996</v>
      </c>
      <c r="AV689" s="112">
        <v>49</v>
      </c>
      <c r="AW689" s="112">
        <v>337557</v>
      </c>
    </row>
    <row r="690" spans="38:49">
      <c r="AL690" s="111" t="s">
        <v>172</v>
      </c>
      <c r="AM690" s="112">
        <v>35</v>
      </c>
      <c r="AN690" s="111" t="s">
        <v>43</v>
      </c>
      <c r="AO690" s="112">
        <v>26</v>
      </c>
      <c r="AP690" s="112">
        <v>8133000</v>
      </c>
      <c r="AQ690" s="112">
        <v>2746000</v>
      </c>
      <c r="AR690" s="112">
        <v>5387000</v>
      </c>
      <c r="AS690" s="112">
        <v>74</v>
      </c>
      <c r="AT690" s="112">
        <v>785322</v>
      </c>
      <c r="AU690" s="112">
        <v>1</v>
      </c>
      <c r="AV690" s="112">
        <v>48</v>
      </c>
      <c r="AW690" s="112">
        <v>376955</v>
      </c>
    </row>
    <row r="691" spans="38:49">
      <c r="AL691" s="111" t="s">
        <v>172</v>
      </c>
      <c r="AM691" s="112">
        <v>35</v>
      </c>
      <c r="AN691" s="111" t="s">
        <v>43</v>
      </c>
      <c r="AO691" s="112">
        <v>26</v>
      </c>
      <c r="AP691" s="112">
        <v>8133000</v>
      </c>
      <c r="AQ691" s="112">
        <v>2746000</v>
      </c>
      <c r="AR691" s="112">
        <v>5387000</v>
      </c>
      <c r="AS691" s="112">
        <v>75</v>
      </c>
      <c r="AT691" s="112">
        <v>735781</v>
      </c>
      <c r="AU691" s="112">
        <v>1</v>
      </c>
      <c r="AV691" s="112">
        <v>48</v>
      </c>
      <c r="AW691" s="112">
        <v>353175</v>
      </c>
    </row>
    <row r="692" spans="38:49">
      <c r="AL692" s="111" t="s">
        <v>172</v>
      </c>
      <c r="AM692" s="112">
        <v>35</v>
      </c>
      <c r="AN692" s="111" t="s">
        <v>43</v>
      </c>
      <c r="AO692" s="112">
        <v>26</v>
      </c>
      <c r="AP692" s="112">
        <v>8133000</v>
      </c>
      <c r="AQ692" s="112">
        <v>2746000</v>
      </c>
      <c r="AR692" s="112">
        <v>5387000</v>
      </c>
      <c r="AS692" s="112">
        <v>76</v>
      </c>
      <c r="AT692" s="112">
        <v>686016</v>
      </c>
      <c r="AU692" s="112">
        <v>1</v>
      </c>
      <c r="AV692" s="112">
        <v>47</v>
      </c>
      <c r="AW692" s="112">
        <v>322428</v>
      </c>
    </row>
    <row r="693" spans="38:49">
      <c r="AL693" s="111" t="s">
        <v>172</v>
      </c>
      <c r="AM693" s="112">
        <v>35</v>
      </c>
      <c r="AN693" s="111" t="s">
        <v>43</v>
      </c>
      <c r="AO693" s="112">
        <v>26</v>
      </c>
      <c r="AP693" s="112">
        <v>8133000</v>
      </c>
      <c r="AQ693" s="112">
        <v>2746000</v>
      </c>
      <c r="AR693" s="112">
        <v>5387000</v>
      </c>
      <c r="AS693" s="112">
        <v>77</v>
      </c>
      <c r="AT693" s="112">
        <v>636042</v>
      </c>
      <c r="AU693" s="112">
        <v>1</v>
      </c>
      <c r="AV693" s="112">
        <v>47</v>
      </c>
      <c r="AW693" s="112">
        <v>298940</v>
      </c>
    </row>
    <row r="694" spans="38:49">
      <c r="AL694" s="111" t="s">
        <v>172</v>
      </c>
      <c r="AM694" s="112">
        <v>35</v>
      </c>
      <c r="AN694" s="111" t="s">
        <v>43</v>
      </c>
      <c r="AO694" s="112">
        <v>26</v>
      </c>
      <c r="AP694" s="112">
        <v>8133000</v>
      </c>
      <c r="AQ694" s="112">
        <v>2746000</v>
      </c>
      <c r="AR694" s="112">
        <v>5387000</v>
      </c>
      <c r="AS694" s="112">
        <v>78</v>
      </c>
      <c r="AT694" s="112">
        <v>585874</v>
      </c>
      <c r="AU694" s="112">
        <v>1</v>
      </c>
      <c r="AV694" s="112">
        <v>46</v>
      </c>
      <c r="AW694" s="112">
        <v>269502</v>
      </c>
    </row>
    <row r="695" spans="38:49">
      <c r="AL695" s="111" t="s">
        <v>172</v>
      </c>
      <c r="AM695" s="112">
        <v>35</v>
      </c>
      <c r="AN695" s="111" t="s">
        <v>43</v>
      </c>
      <c r="AO695" s="112">
        <v>26</v>
      </c>
      <c r="AP695" s="112">
        <v>8133000</v>
      </c>
      <c r="AQ695" s="112">
        <v>2746000</v>
      </c>
      <c r="AR695" s="112">
        <v>5387000</v>
      </c>
      <c r="AS695" s="112">
        <v>79</v>
      </c>
      <c r="AT695" s="112">
        <v>535528</v>
      </c>
      <c r="AU695" s="112">
        <v>1</v>
      </c>
      <c r="AV695" s="112">
        <v>46</v>
      </c>
      <c r="AW695" s="112">
        <v>246343</v>
      </c>
    </row>
    <row r="696" spans="38:49">
      <c r="AL696" s="111" t="s">
        <v>172</v>
      </c>
      <c r="AM696" s="112">
        <v>35</v>
      </c>
      <c r="AN696" s="111" t="s">
        <v>43</v>
      </c>
      <c r="AO696" s="112">
        <v>26</v>
      </c>
      <c r="AP696" s="112">
        <v>8133000</v>
      </c>
      <c r="AQ696" s="112">
        <v>2746000</v>
      </c>
      <c r="AR696" s="112">
        <v>5387000</v>
      </c>
      <c r="AS696" s="112">
        <v>80</v>
      </c>
      <c r="AT696" s="112">
        <v>485018</v>
      </c>
      <c r="AU696" s="112">
        <v>1</v>
      </c>
      <c r="AV696" s="112">
        <v>46</v>
      </c>
      <c r="AW696" s="112">
        <v>223108</v>
      </c>
    </row>
    <row r="697" spans="38:49">
      <c r="AL697" s="111" t="s">
        <v>172</v>
      </c>
      <c r="AM697" s="112">
        <v>35</v>
      </c>
      <c r="AN697" s="111" t="s">
        <v>43</v>
      </c>
      <c r="AO697" s="112">
        <v>26</v>
      </c>
      <c r="AP697" s="112">
        <v>8133000</v>
      </c>
      <c r="AQ697" s="112">
        <v>2746000</v>
      </c>
      <c r="AR697" s="112">
        <v>5387000</v>
      </c>
      <c r="AS697" s="112">
        <v>81</v>
      </c>
      <c r="AT697" s="112">
        <v>248528</v>
      </c>
      <c r="AU697" s="112">
        <v>0.46300000000000002</v>
      </c>
      <c r="AV697" s="112">
        <v>46</v>
      </c>
      <c r="AW697" s="112">
        <v>114323</v>
      </c>
    </row>
    <row r="698" spans="38:49">
      <c r="AL698" s="111" t="s">
        <v>172</v>
      </c>
      <c r="AM698" s="112">
        <v>36</v>
      </c>
      <c r="AN698" s="111" t="s">
        <v>44</v>
      </c>
      <c r="AO698" s="112">
        <v>2</v>
      </c>
      <c r="AP698" s="112">
        <v>7785000</v>
      </c>
      <c r="AQ698" s="112">
        <v>2226000</v>
      </c>
      <c r="AR698" s="112">
        <v>5559000</v>
      </c>
      <c r="AS698" s="112">
        <v>73</v>
      </c>
      <c r="AT698" s="112">
        <v>340891</v>
      </c>
      <c r="AU698" s="112">
        <v>0.40799999999999997</v>
      </c>
      <c r="AV698" s="112">
        <v>43</v>
      </c>
      <c r="AW698" s="112">
        <v>146583</v>
      </c>
    </row>
    <row r="699" spans="38:49">
      <c r="AL699" s="111" t="s">
        <v>172</v>
      </c>
      <c r="AM699" s="112">
        <v>36</v>
      </c>
      <c r="AN699" s="111" t="s">
        <v>44</v>
      </c>
      <c r="AO699" s="112">
        <v>2</v>
      </c>
      <c r="AP699" s="112">
        <v>7785000</v>
      </c>
      <c r="AQ699" s="112">
        <v>2226000</v>
      </c>
      <c r="AR699" s="112">
        <v>5559000</v>
      </c>
      <c r="AS699" s="112">
        <v>74</v>
      </c>
      <c r="AT699" s="112">
        <v>785322</v>
      </c>
      <c r="AU699" s="112">
        <v>1</v>
      </c>
      <c r="AV699" s="112">
        <v>42</v>
      </c>
      <c r="AW699" s="112">
        <v>329835</v>
      </c>
    </row>
    <row r="700" spans="38:49">
      <c r="AL700" s="111" t="s">
        <v>172</v>
      </c>
      <c r="AM700" s="112">
        <v>36</v>
      </c>
      <c r="AN700" s="111" t="s">
        <v>44</v>
      </c>
      <c r="AO700" s="112">
        <v>2</v>
      </c>
      <c r="AP700" s="112">
        <v>7785000</v>
      </c>
      <c r="AQ700" s="112">
        <v>2226000</v>
      </c>
      <c r="AR700" s="112">
        <v>5559000</v>
      </c>
      <c r="AS700" s="112">
        <v>75</v>
      </c>
      <c r="AT700" s="112">
        <v>735781</v>
      </c>
      <c r="AU700" s="112">
        <v>1</v>
      </c>
      <c r="AV700" s="112">
        <v>41</v>
      </c>
      <c r="AW700" s="112">
        <v>301670</v>
      </c>
    </row>
    <row r="701" spans="38:49">
      <c r="AL701" s="111" t="s">
        <v>172</v>
      </c>
      <c r="AM701" s="112">
        <v>36</v>
      </c>
      <c r="AN701" s="111" t="s">
        <v>44</v>
      </c>
      <c r="AO701" s="112">
        <v>2</v>
      </c>
      <c r="AP701" s="112">
        <v>7785000</v>
      </c>
      <c r="AQ701" s="112">
        <v>2226000</v>
      </c>
      <c r="AR701" s="112">
        <v>5559000</v>
      </c>
      <c r="AS701" s="112">
        <v>76</v>
      </c>
      <c r="AT701" s="112">
        <v>686016</v>
      </c>
      <c r="AU701" s="112">
        <v>1</v>
      </c>
      <c r="AV701" s="112">
        <v>40</v>
      </c>
      <c r="AW701" s="112">
        <v>274406</v>
      </c>
    </row>
    <row r="702" spans="38:49">
      <c r="AL702" s="111" t="s">
        <v>172</v>
      </c>
      <c r="AM702" s="112">
        <v>36</v>
      </c>
      <c r="AN702" s="111" t="s">
        <v>44</v>
      </c>
      <c r="AO702" s="112">
        <v>2</v>
      </c>
      <c r="AP702" s="112">
        <v>7785000</v>
      </c>
      <c r="AQ702" s="112">
        <v>2226000</v>
      </c>
      <c r="AR702" s="112">
        <v>5559000</v>
      </c>
      <c r="AS702" s="112">
        <v>77</v>
      </c>
      <c r="AT702" s="112">
        <v>636042</v>
      </c>
      <c r="AU702" s="112">
        <v>1</v>
      </c>
      <c r="AV702" s="112">
        <v>39</v>
      </c>
      <c r="AW702" s="112">
        <v>248056</v>
      </c>
    </row>
    <row r="703" spans="38:49">
      <c r="AL703" s="111" t="s">
        <v>172</v>
      </c>
      <c r="AM703" s="112">
        <v>36</v>
      </c>
      <c r="AN703" s="111" t="s">
        <v>44</v>
      </c>
      <c r="AO703" s="112">
        <v>2</v>
      </c>
      <c r="AP703" s="112">
        <v>7785000</v>
      </c>
      <c r="AQ703" s="112">
        <v>2226000</v>
      </c>
      <c r="AR703" s="112">
        <v>5559000</v>
      </c>
      <c r="AS703" s="112">
        <v>78</v>
      </c>
      <c r="AT703" s="112">
        <v>585874</v>
      </c>
      <c r="AU703" s="112">
        <v>1</v>
      </c>
      <c r="AV703" s="112">
        <v>39</v>
      </c>
      <c r="AW703" s="112">
        <v>228491</v>
      </c>
    </row>
    <row r="704" spans="38:49">
      <c r="AL704" s="111" t="s">
        <v>172</v>
      </c>
      <c r="AM704" s="112">
        <v>36</v>
      </c>
      <c r="AN704" s="111" t="s">
        <v>44</v>
      </c>
      <c r="AO704" s="112">
        <v>2</v>
      </c>
      <c r="AP704" s="112">
        <v>7785000</v>
      </c>
      <c r="AQ704" s="112">
        <v>2226000</v>
      </c>
      <c r="AR704" s="112">
        <v>5559000</v>
      </c>
      <c r="AS704" s="112">
        <v>79</v>
      </c>
      <c r="AT704" s="112">
        <v>535528</v>
      </c>
      <c r="AU704" s="112">
        <v>1</v>
      </c>
      <c r="AV704" s="112">
        <v>38</v>
      </c>
      <c r="AW704" s="112">
        <v>203501</v>
      </c>
    </row>
    <row r="705" spans="38:49">
      <c r="AL705" s="111" t="s">
        <v>172</v>
      </c>
      <c r="AM705" s="112">
        <v>36</v>
      </c>
      <c r="AN705" s="111" t="s">
        <v>44</v>
      </c>
      <c r="AO705" s="112">
        <v>2</v>
      </c>
      <c r="AP705" s="112">
        <v>7785000</v>
      </c>
      <c r="AQ705" s="112">
        <v>2226000</v>
      </c>
      <c r="AR705" s="112">
        <v>5559000</v>
      </c>
      <c r="AS705" s="112">
        <v>80</v>
      </c>
      <c r="AT705" s="112">
        <v>485018</v>
      </c>
      <c r="AU705" s="112">
        <v>1</v>
      </c>
      <c r="AV705" s="112">
        <v>37</v>
      </c>
      <c r="AW705" s="112">
        <v>179457</v>
      </c>
    </row>
    <row r="706" spans="38:49">
      <c r="AL706" s="111" t="s">
        <v>172</v>
      </c>
      <c r="AM706" s="112">
        <v>36</v>
      </c>
      <c r="AN706" s="111" t="s">
        <v>44</v>
      </c>
      <c r="AO706" s="112">
        <v>2</v>
      </c>
      <c r="AP706" s="112">
        <v>7785000</v>
      </c>
      <c r="AQ706" s="112">
        <v>2226000</v>
      </c>
      <c r="AR706" s="112">
        <v>5559000</v>
      </c>
      <c r="AS706" s="112">
        <v>81</v>
      </c>
      <c r="AT706" s="112">
        <v>536611</v>
      </c>
      <c r="AU706" s="112">
        <v>1</v>
      </c>
      <c r="AV706" s="112">
        <v>36</v>
      </c>
      <c r="AW706" s="112">
        <v>193180</v>
      </c>
    </row>
    <row r="707" spans="38:49">
      <c r="AL707" s="111" t="s">
        <v>172</v>
      </c>
      <c r="AM707" s="112">
        <v>36</v>
      </c>
      <c r="AN707" s="111" t="s">
        <v>44</v>
      </c>
      <c r="AO707" s="112">
        <v>2</v>
      </c>
      <c r="AP707" s="112">
        <v>7785000</v>
      </c>
      <c r="AQ707" s="112">
        <v>2226000</v>
      </c>
      <c r="AR707" s="112">
        <v>5559000</v>
      </c>
      <c r="AS707" s="112">
        <v>82</v>
      </c>
      <c r="AT707" s="112">
        <v>231918</v>
      </c>
      <c r="AU707" s="112">
        <v>0.40300000000000002</v>
      </c>
      <c r="AV707" s="112">
        <v>35</v>
      </c>
      <c r="AW707" s="112">
        <v>81171</v>
      </c>
    </row>
    <row r="708" spans="38:49">
      <c r="AL708" s="111" t="s">
        <v>172</v>
      </c>
      <c r="AM708" s="112">
        <v>37</v>
      </c>
      <c r="AN708" s="111" t="s">
        <v>44</v>
      </c>
      <c r="AO708" s="112">
        <v>9</v>
      </c>
      <c r="AP708" s="112">
        <v>7458000</v>
      </c>
      <c r="AQ708" s="112">
        <v>1742000</v>
      </c>
      <c r="AR708" s="112">
        <v>5716000</v>
      </c>
      <c r="AS708" s="112">
        <v>73</v>
      </c>
      <c r="AT708" s="112">
        <v>13891</v>
      </c>
      <c r="AU708" s="112">
        <v>1.7000000000000001E-2</v>
      </c>
      <c r="AV708" s="112">
        <v>37</v>
      </c>
      <c r="AW708" s="112">
        <v>5140</v>
      </c>
    </row>
    <row r="709" spans="38:49">
      <c r="AL709" s="111" t="s">
        <v>172</v>
      </c>
      <c r="AM709" s="112">
        <v>37</v>
      </c>
      <c r="AN709" s="111" t="s">
        <v>44</v>
      </c>
      <c r="AO709" s="112">
        <v>9</v>
      </c>
      <c r="AP709" s="112">
        <v>7458000</v>
      </c>
      <c r="AQ709" s="112">
        <v>1742000</v>
      </c>
      <c r="AR709" s="112">
        <v>5716000</v>
      </c>
      <c r="AS709" s="112">
        <v>74</v>
      </c>
      <c r="AT709" s="112">
        <v>785322</v>
      </c>
      <c r="AU709" s="112">
        <v>1</v>
      </c>
      <c r="AV709" s="112">
        <v>36</v>
      </c>
      <c r="AW709" s="112">
        <v>282716</v>
      </c>
    </row>
    <row r="710" spans="38:49">
      <c r="AL710" s="111" t="s">
        <v>172</v>
      </c>
      <c r="AM710" s="112">
        <v>37</v>
      </c>
      <c r="AN710" s="111" t="s">
        <v>44</v>
      </c>
      <c r="AO710" s="112">
        <v>9</v>
      </c>
      <c r="AP710" s="112">
        <v>7458000</v>
      </c>
      <c r="AQ710" s="112">
        <v>1742000</v>
      </c>
      <c r="AR710" s="112">
        <v>5716000</v>
      </c>
      <c r="AS710" s="112">
        <v>75</v>
      </c>
      <c r="AT710" s="112">
        <v>735781</v>
      </c>
      <c r="AU710" s="112">
        <v>1</v>
      </c>
      <c r="AV710" s="112">
        <v>35</v>
      </c>
      <c r="AW710" s="112">
        <v>257523</v>
      </c>
    </row>
    <row r="711" spans="38:49">
      <c r="AL711" s="111" t="s">
        <v>172</v>
      </c>
      <c r="AM711" s="112">
        <v>37</v>
      </c>
      <c r="AN711" s="111" t="s">
        <v>44</v>
      </c>
      <c r="AO711" s="112">
        <v>9</v>
      </c>
      <c r="AP711" s="112">
        <v>7458000</v>
      </c>
      <c r="AQ711" s="112">
        <v>1742000</v>
      </c>
      <c r="AR711" s="112">
        <v>5716000</v>
      </c>
      <c r="AS711" s="112">
        <v>76</v>
      </c>
      <c r="AT711" s="112">
        <v>686016</v>
      </c>
      <c r="AU711" s="112">
        <v>1</v>
      </c>
      <c r="AV711" s="112">
        <v>33</v>
      </c>
      <c r="AW711" s="112">
        <v>226385</v>
      </c>
    </row>
    <row r="712" spans="38:49">
      <c r="AL712" s="111" t="s">
        <v>172</v>
      </c>
      <c r="AM712" s="112">
        <v>37</v>
      </c>
      <c r="AN712" s="111" t="s">
        <v>44</v>
      </c>
      <c r="AO712" s="112">
        <v>9</v>
      </c>
      <c r="AP712" s="112">
        <v>7458000</v>
      </c>
      <c r="AQ712" s="112">
        <v>1742000</v>
      </c>
      <c r="AR712" s="112">
        <v>5716000</v>
      </c>
      <c r="AS712" s="112">
        <v>77</v>
      </c>
      <c r="AT712" s="112">
        <v>636042</v>
      </c>
      <c r="AU712" s="112">
        <v>1</v>
      </c>
      <c r="AV712" s="112">
        <v>32</v>
      </c>
      <c r="AW712" s="112">
        <v>203533</v>
      </c>
    </row>
    <row r="713" spans="38:49">
      <c r="AL713" s="111" t="s">
        <v>172</v>
      </c>
      <c r="AM713" s="112">
        <v>37</v>
      </c>
      <c r="AN713" s="111" t="s">
        <v>44</v>
      </c>
      <c r="AO713" s="112">
        <v>9</v>
      </c>
      <c r="AP713" s="112">
        <v>7458000</v>
      </c>
      <c r="AQ713" s="112">
        <v>1742000</v>
      </c>
      <c r="AR713" s="112">
        <v>5716000</v>
      </c>
      <c r="AS713" s="112">
        <v>78</v>
      </c>
      <c r="AT713" s="112">
        <v>585874</v>
      </c>
      <c r="AU713" s="112">
        <v>1</v>
      </c>
      <c r="AV713" s="112">
        <v>31</v>
      </c>
      <c r="AW713" s="112">
        <v>181621</v>
      </c>
    </row>
    <row r="714" spans="38:49">
      <c r="AL714" s="111" t="s">
        <v>172</v>
      </c>
      <c r="AM714" s="112">
        <v>37</v>
      </c>
      <c r="AN714" s="111" t="s">
        <v>44</v>
      </c>
      <c r="AO714" s="112">
        <v>9</v>
      </c>
      <c r="AP714" s="112">
        <v>7458000</v>
      </c>
      <c r="AQ714" s="112">
        <v>1742000</v>
      </c>
      <c r="AR714" s="112">
        <v>5716000</v>
      </c>
      <c r="AS714" s="112">
        <v>79</v>
      </c>
      <c r="AT714" s="112">
        <v>535528</v>
      </c>
      <c r="AU714" s="112">
        <v>1</v>
      </c>
      <c r="AV714" s="112">
        <v>30</v>
      </c>
      <c r="AW714" s="112">
        <v>160658</v>
      </c>
    </row>
    <row r="715" spans="38:49">
      <c r="AL715" s="111" t="s">
        <v>172</v>
      </c>
      <c r="AM715" s="112">
        <v>37</v>
      </c>
      <c r="AN715" s="111" t="s">
        <v>44</v>
      </c>
      <c r="AO715" s="112">
        <v>9</v>
      </c>
      <c r="AP715" s="112">
        <v>7458000</v>
      </c>
      <c r="AQ715" s="112">
        <v>1742000</v>
      </c>
      <c r="AR715" s="112">
        <v>5716000</v>
      </c>
      <c r="AS715" s="112">
        <v>80</v>
      </c>
      <c r="AT715" s="112">
        <v>485018</v>
      </c>
      <c r="AU715" s="112">
        <v>1</v>
      </c>
      <c r="AV715" s="112">
        <v>28</v>
      </c>
      <c r="AW715" s="112">
        <v>135805</v>
      </c>
    </row>
    <row r="716" spans="38:49">
      <c r="AL716" s="111" t="s">
        <v>172</v>
      </c>
      <c r="AM716" s="112">
        <v>37</v>
      </c>
      <c r="AN716" s="111" t="s">
        <v>44</v>
      </c>
      <c r="AO716" s="112">
        <v>9</v>
      </c>
      <c r="AP716" s="112">
        <v>7458000</v>
      </c>
      <c r="AQ716" s="112">
        <v>1742000</v>
      </c>
      <c r="AR716" s="112">
        <v>5716000</v>
      </c>
      <c r="AS716" s="112">
        <v>81</v>
      </c>
      <c r="AT716" s="112">
        <v>536611</v>
      </c>
      <c r="AU716" s="112">
        <v>1</v>
      </c>
      <c r="AV716" s="112">
        <v>27</v>
      </c>
      <c r="AW716" s="112">
        <v>144885</v>
      </c>
    </row>
    <row r="717" spans="38:49">
      <c r="AL717" s="111" t="s">
        <v>172</v>
      </c>
      <c r="AM717" s="112">
        <v>37</v>
      </c>
      <c r="AN717" s="111" t="s">
        <v>44</v>
      </c>
      <c r="AO717" s="112">
        <v>9</v>
      </c>
      <c r="AP717" s="112">
        <v>7458000</v>
      </c>
      <c r="AQ717" s="112">
        <v>1742000</v>
      </c>
      <c r="AR717" s="112">
        <v>5716000</v>
      </c>
      <c r="AS717" s="112">
        <v>82</v>
      </c>
      <c r="AT717" s="112">
        <v>575358</v>
      </c>
      <c r="AU717" s="112">
        <v>1</v>
      </c>
      <c r="AV717" s="112">
        <v>25</v>
      </c>
      <c r="AW717" s="112">
        <v>143840</v>
      </c>
    </row>
    <row r="718" spans="38:49">
      <c r="AL718" s="111" t="s">
        <v>172</v>
      </c>
      <c r="AM718" s="112">
        <v>37</v>
      </c>
      <c r="AN718" s="111" t="s">
        <v>44</v>
      </c>
      <c r="AO718" s="112">
        <v>9</v>
      </c>
      <c r="AP718" s="112">
        <v>7458000</v>
      </c>
      <c r="AQ718" s="112">
        <v>1742000</v>
      </c>
      <c r="AR718" s="112">
        <v>5716000</v>
      </c>
      <c r="AS718" s="112">
        <v>83</v>
      </c>
      <c r="AT718" s="112">
        <v>140560</v>
      </c>
      <c r="AU718" s="112">
        <v>0.28199999999999997</v>
      </c>
      <c r="AV718" s="112">
        <v>24</v>
      </c>
      <c r="AW718" s="112">
        <v>33734</v>
      </c>
    </row>
    <row r="719" spans="38:49">
      <c r="AL719" s="111" t="s">
        <v>172</v>
      </c>
      <c r="AM719" s="112">
        <v>38</v>
      </c>
      <c r="AN719" s="111" t="s">
        <v>44</v>
      </c>
      <c r="AO719" s="112">
        <v>16</v>
      </c>
      <c r="AP719" s="112">
        <v>7156000</v>
      </c>
      <c r="AQ719" s="112">
        <v>1321000</v>
      </c>
      <c r="AR719" s="112">
        <v>5835000</v>
      </c>
      <c r="AS719" s="112">
        <v>74</v>
      </c>
      <c r="AT719" s="112">
        <v>497213</v>
      </c>
      <c r="AU719" s="112">
        <v>0.63300000000000001</v>
      </c>
      <c r="AV719" s="112">
        <v>29</v>
      </c>
      <c r="AW719" s="112">
        <v>144192</v>
      </c>
    </row>
    <row r="720" spans="38:49">
      <c r="AL720" s="111" t="s">
        <v>172</v>
      </c>
      <c r="AM720" s="112">
        <v>38</v>
      </c>
      <c r="AN720" s="111" t="s">
        <v>44</v>
      </c>
      <c r="AO720" s="112">
        <v>16</v>
      </c>
      <c r="AP720" s="112">
        <v>7156000</v>
      </c>
      <c r="AQ720" s="112">
        <v>1321000</v>
      </c>
      <c r="AR720" s="112">
        <v>5835000</v>
      </c>
      <c r="AS720" s="112">
        <v>75</v>
      </c>
      <c r="AT720" s="112">
        <v>735781</v>
      </c>
      <c r="AU720" s="112">
        <v>1</v>
      </c>
      <c r="AV720" s="112">
        <v>28</v>
      </c>
      <c r="AW720" s="112">
        <v>206019</v>
      </c>
    </row>
    <row r="721" spans="38:49">
      <c r="AL721" s="111" t="s">
        <v>172</v>
      </c>
      <c r="AM721" s="112">
        <v>38</v>
      </c>
      <c r="AN721" s="111" t="s">
        <v>44</v>
      </c>
      <c r="AO721" s="112">
        <v>16</v>
      </c>
      <c r="AP721" s="112">
        <v>7156000</v>
      </c>
      <c r="AQ721" s="112">
        <v>1321000</v>
      </c>
      <c r="AR721" s="112">
        <v>5835000</v>
      </c>
      <c r="AS721" s="112">
        <v>76</v>
      </c>
      <c r="AT721" s="112">
        <v>686016</v>
      </c>
      <c r="AU721" s="112">
        <v>1</v>
      </c>
      <c r="AV721" s="112">
        <v>27</v>
      </c>
      <c r="AW721" s="112">
        <v>185224</v>
      </c>
    </row>
    <row r="722" spans="38:49">
      <c r="AL722" s="111" t="s">
        <v>172</v>
      </c>
      <c r="AM722" s="112">
        <v>38</v>
      </c>
      <c r="AN722" s="111" t="s">
        <v>44</v>
      </c>
      <c r="AO722" s="112">
        <v>16</v>
      </c>
      <c r="AP722" s="112">
        <v>7156000</v>
      </c>
      <c r="AQ722" s="112">
        <v>1321000</v>
      </c>
      <c r="AR722" s="112">
        <v>5835000</v>
      </c>
      <c r="AS722" s="112">
        <v>77</v>
      </c>
      <c r="AT722" s="112">
        <v>636042</v>
      </c>
      <c r="AU722" s="112">
        <v>1</v>
      </c>
      <c r="AV722" s="112">
        <v>25</v>
      </c>
      <c r="AW722" s="112">
        <v>159010</v>
      </c>
    </row>
    <row r="723" spans="38:49">
      <c r="AL723" s="111" t="s">
        <v>172</v>
      </c>
      <c r="AM723" s="112">
        <v>38</v>
      </c>
      <c r="AN723" s="111" t="s">
        <v>44</v>
      </c>
      <c r="AO723" s="112">
        <v>16</v>
      </c>
      <c r="AP723" s="112">
        <v>7156000</v>
      </c>
      <c r="AQ723" s="112">
        <v>1321000</v>
      </c>
      <c r="AR723" s="112">
        <v>5835000</v>
      </c>
      <c r="AS723" s="112">
        <v>78</v>
      </c>
      <c r="AT723" s="112">
        <v>585874</v>
      </c>
      <c r="AU723" s="112">
        <v>1</v>
      </c>
      <c r="AV723" s="112">
        <v>24</v>
      </c>
      <c r="AW723" s="112">
        <v>140610</v>
      </c>
    </row>
    <row r="724" spans="38:49">
      <c r="AL724" s="111" t="s">
        <v>172</v>
      </c>
      <c r="AM724" s="112">
        <v>38</v>
      </c>
      <c r="AN724" s="111" t="s">
        <v>44</v>
      </c>
      <c r="AO724" s="112">
        <v>16</v>
      </c>
      <c r="AP724" s="112">
        <v>7156000</v>
      </c>
      <c r="AQ724" s="112">
        <v>1321000</v>
      </c>
      <c r="AR724" s="112">
        <v>5835000</v>
      </c>
      <c r="AS724" s="112">
        <v>79</v>
      </c>
      <c r="AT724" s="112">
        <v>535528</v>
      </c>
      <c r="AU724" s="112">
        <v>1</v>
      </c>
      <c r="AV724" s="112">
        <v>22</v>
      </c>
      <c r="AW724" s="112">
        <v>117816</v>
      </c>
    </row>
    <row r="725" spans="38:49">
      <c r="AL725" s="111" t="s">
        <v>172</v>
      </c>
      <c r="AM725" s="112">
        <v>38</v>
      </c>
      <c r="AN725" s="111" t="s">
        <v>44</v>
      </c>
      <c r="AO725" s="112">
        <v>16</v>
      </c>
      <c r="AP725" s="112">
        <v>7156000</v>
      </c>
      <c r="AQ725" s="112">
        <v>1321000</v>
      </c>
      <c r="AR725" s="112">
        <v>5835000</v>
      </c>
      <c r="AS725" s="112">
        <v>80</v>
      </c>
      <c r="AT725" s="112">
        <v>485018</v>
      </c>
      <c r="AU725" s="112">
        <v>1</v>
      </c>
      <c r="AV725" s="112">
        <v>20</v>
      </c>
      <c r="AW725" s="112">
        <v>97004</v>
      </c>
    </row>
    <row r="726" spans="38:49">
      <c r="AL726" s="111" t="s">
        <v>172</v>
      </c>
      <c r="AM726" s="112">
        <v>38</v>
      </c>
      <c r="AN726" s="111" t="s">
        <v>44</v>
      </c>
      <c r="AO726" s="112">
        <v>16</v>
      </c>
      <c r="AP726" s="112">
        <v>7156000</v>
      </c>
      <c r="AQ726" s="112">
        <v>1321000</v>
      </c>
      <c r="AR726" s="112">
        <v>5835000</v>
      </c>
      <c r="AS726" s="112">
        <v>81</v>
      </c>
      <c r="AT726" s="112">
        <v>536611</v>
      </c>
      <c r="AU726" s="112">
        <v>1</v>
      </c>
      <c r="AV726" s="112">
        <v>18</v>
      </c>
      <c r="AW726" s="112">
        <v>96590</v>
      </c>
    </row>
    <row r="727" spans="38:49">
      <c r="AL727" s="111" t="s">
        <v>172</v>
      </c>
      <c r="AM727" s="112">
        <v>38</v>
      </c>
      <c r="AN727" s="111" t="s">
        <v>44</v>
      </c>
      <c r="AO727" s="112">
        <v>16</v>
      </c>
      <c r="AP727" s="112">
        <v>7156000</v>
      </c>
      <c r="AQ727" s="112">
        <v>1321000</v>
      </c>
      <c r="AR727" s="112">
        <v>5835000</v>
      </c>
      <c r="AS727" s="112">
        <v>82</v>
      </c>
      <c r="AT727" s="112">
        <v>575358</v>
      </c>
      <c r="AU727" s="112">
        <v>1</v>
      </c>
      <c r="AV727" s="112">
        <v>17</v>
      </c>
      <c r="AW727" s="112">
        <v>97811</v>
      </c>
    </row>
    <row r="728" spans="38:49">
      <c r="AL728" s="111" t="s">
        <v>172</v>
      </c>
      <c r="AM728" s="112">
        <v>38</v>
      </c>
      <c r="AN728" s="111" t="s">
        <v>44</v>
      </c>
      <c r="AO728" s="112">
        <v>16</v>
      </c>
      <c r="AP728" s="112">
        <v>7156000</v>
      </c>
      <c r="AQ728" s="112">
        <v>1321000</v>
      </c>
      <c r="AR728" s="112">
        <v>5835000</v>
      </c>
      <c r="AS728" s="112">
        <v>83</v>
      </c>
      <c r="AT728" s="112">
        <v>498998</v>
      </c>
      <c r="AU728" s="112">
        <v>1</v>
      </c>
      <c r="AV728" s="112">
        <v>15</v>
      </c>
      <c r="AW728" s="112">
        <v>74850</v>
      </c>
    </row>
    <row r="729" spans="38:49">
      <c r="AL729" s="111" t="s">
        <v>172</v>
      </c>
      <c r="AM729" s="112">
        <v>38</v>
      </c>
      <c r="AN729" s="111" t="s">
        <v>44</v>
      </c>
      <c r="AO729" s="112">
        <v>16</v>
      </c>
      <c r="AP729" s="112">
        <v>7156000</v>
      </c>
      <c r="AQ729" s="112">
        <v>1321000</v>
      </c>
      <c r="AR729" s="112">
        <v>5835000</v>
      </c>
      <c r="AS729" s="112">
        <v>84</v>
      </c>
      <c r="AT729" s="112">
        <v>62562</v>
      </c>
      <c r="AU729" s="112">
        <v>0.14799999999999999</v>
      </c>
      <c r="AV729" s="112">
        <v>13</v>
      </c>
      <c r="AW729" s="112">
        <v>8133</v>
      </c>
    </row>
    <row r="730" spans="38:49">
      <c r="AL730" s="111" t="s">
        <v>172</v>
      </c>
      <c r="AM730" s="112">
        <v>39</v>
      </c>
      <c r="AN730" s="111" t="s">
        <v>44</v>
      </c>
      <c r="AO730" s="112">
        <v>23</v>
      </c>
      <c r="AP730" s="112">
        <v>6881000</v>
      </c>
      <c r="AQ730" s="112">
        <v>931000</v>
      </c>
      <c r="AR730" s="112">
        <v>5950000</v>
      </c>
      <c r="AS730" s="112">
        <v>74</v>
      </c>
      <c r="AT730" s="112">
        <v>222213</v>
      </c>
      <c r="AU730" s="112">
        <v>0.28299999999999997</v>
      </c>
      <c r="AV730" s="112">
        <v>23</v>
      </c>
      <c r="AW730" s="112">
        <v>51109</v>
      </c>
    </row>
    <row r="731" spans="38:49">
      <c r="AL731" s="111" t="s">
        <v>172</v>
      </c>
      <c r="AM731" s="112">
        <v>39</v>
      </c>
      <c r="AN731" s="111" t="s">
        <v>44</v>
      </c>
      <c r="AO731" s="112">
        <v>23</v>
      </c>
      <c r="AP731" s="112">
        <v>6881000</v>
      </c>
      <c r="AQ731" s="112">
        <v>931000</v>
      </c>
      <c r="AR731" s="112">
        <v>5950000</v>
      </c>
      <c r="AS731" s="112">
        <v>75</v>
      </c>
      <c r="AT731" s="112">
        <v>735781</v>
      </c>
      <c r="AU731" s="112">
        <v>1</v>
      </c>
      <c r="AV731" s="112">
        <v>22</v>
      </c>
      <c r="AW731" s="112">
        <v>161872</v>
      </c>
    </row>
    <row r="732" spans="38:49">
      <c r="AL732" s="111" t="s">
        <v>172</v>
      </c>
      <c r="AM732" s="112">
        <v>39</v>
      </c>
      <c r="AN732" s="111" t="s">
        <v>44</v>
      </c>
      <c r="AO732" s="112">
        <v>23</v>
      </c>
      <c r="AP732" s="112">
        <v>6881000</v>
      </c>
      <c r="AQ732" s="112">
        <v>931000</v>
      </c>
      <c r="AR732" s="112">
        <v>5950000</v>
      </c>
      <c r="AS732" s="112">
        <v>76</v>
      </c>
      <c r="AT732" s="112">
        <v>686016</v>
      </c>
      <c r="AU732" s="112">
        <v>1</v>
      </c>
      <c r="AV732" s="112">
        <v>20</v>
      </c>
      <c r="AW732" s="112">
        <v>137203</v>
      </c>
    </row>
    <row r="733" spans="38:49">
      <c r="AL733" s="111" t="s">
        <v>172</v>
      </c>
      <c r="AM733" s="112">
        <v>39</v>
      </c>
      <c r="AN733" s="111" t="s">
        <v>44</v>
      </c>
      <c r="AO733" s="112">
        <v>23</v>
      </c>
      <c r="AP733" s="112">
        <v>6881000</v>
      </c>
      <c r="AQ733" s="112">
        <v>931000</v>
      </c>
      <c r="AR733" s="112">
        <v>5950000</v>
      </c>
      <c r="AS733" s="112">
        <v>77</v>
      </c>
      <c r="AT733" s="112">
        <v>636042</v>
      </c>
      <c r="AU733" s="112">
        <v>1</v>
      </c>
      <c r="AV733" s="112">
        <v>18</v>
      </c>
      <c r="AW733" s="112">
        <v>114488</v>
      </c>
    </row>
    <row r="734" spans="38:49">
      <c r="AL734" s="111" t="s">
        <v>172</v>
      </c>
      <c r="AM734" s="112">
        <v>39</v>
      </c>
      <c r="AN734" s="111" t="s">
        <v>44</v>
      </c>
      <c r="AO734" s="112">
        <v>23</v>
      </c>
      <c r="AP734" s="112">
        <v>6881000</v>
      </c>
      <c r="AQ734" s="112">
        <v>931000</v>
      </c>
      <c r="AR734" s="112">
        <v>5950000</v>
      </c>
      <c r="AS734" s="112">
        <v>78</v>
      </c>
      <c r="AT734" s="112">
        <v>585874</v>
      </c>
      <c r="AU734" s="112">
        <v>1</v>
      </c>
      <c r="AV734" s="112">
        <v>16</v>
      </c>
      <c r="AW734" s="112">
        <v>93740</v>
      </c>
    </row>
    <row r="735" spans="38:49">
      <c r="AL735" s="111" t="s">
        <v>172</v>
      </c>
      <c r="AM735" s="112">
        <v>39</v>
      </c>
      <c r="AN735" s="111" t="s">
        <v>44</v>
      </c>
      <c r="AO735" s="112">
        <v>23</v>
      </c>
      <c r="AP735" s="112">
        <v>6881000</v>
      </c>
      <c r="AQ735" s="112">
        <v>931000</v>
      </c>
      <c r="AR735" s="112">
        <v>5950000</v>
      </c>
      <c r="AS735" s="112">
        <v>79</v>
      </c>
      <c r="AT735" s="112">
        <v>535528</v>
      </c>
      <c r="AU735" s="112">
        <v>1</v>
      </c>
      <c r="AV735" s="112">
        <v>15</v>
      </c>
      <c r="AW735" s="112">
        <v>80329</v>
      </c>
    </row>
    <row r="736" spans="38:49">
      <c r="AL736" s="111" t="s">
        <v>172</v>
      </c>
      <c r="AM736" s="112">
        <v>39</v>
      </c>
      <c r="AN736" s="111" t="s">
        <v>44</v>
      </c>
      <c r="AO736" s="112">
        <v>23</v>
      </c>
      <c r="AP736" s="112">
        <v>6881000</v>
      </c>
      <c r="AQ736" s="112">
        <v>931000</v>
      </c>
      <c r="AR736" s="112">
        <v>5950000</v>
      </c>
      <c r="AS736" s="112">
        <v>80</v>
      </c>
      <c r="AT736" s="112">
        <v>485018</v>
      </c>
      <c r="AU736" s="112">
        <v>1</v>
      </c>
      <c r="AV736" s="112">
        <v>13</v>
      </c>
      <c r="AW736" s="112">
        <v>63052</v>
      </c>
    </row>
    <row r="737" spans="38:49">
      <c r="AL737" s="111" t="s">
        <v>172</v>
      </c>
      <c r="AM737" s="112">
        <v>39</v>
      </c>
      <c r="AN737" s="111" t="s">
        <v>44</v>
      </c>
      <c r="AO737" s="112">
        <v>23</v>
      </c>
      <c r="AP737" s="112">
        <v>6881000</v>
      </c>
      <c r="AQ737" s="112">
        <v>931000</v>
      </c>
      <c r="AR737" s="112">
        <v>5950000</v>
      </c>
      <c r="AS737" s="112">
        <v>81</v>
      </c>
      <c r="AT737" s="112">
        <v>536611</v>
      </c>
      <c r="AU737" s="112">
        <v>1</v>
      </c>
      <c r="AV737" s="112">
        <v>11</v>
      </c>
      <c r="AW737" s="112">
        <v>59027</v>
      </c>
    </row>
    <row r="738" spans="38:49">
      <c r="AL738" s="111" t="s">
        <v>172</v>
      </c>
      <c r="AM738" s="112">
        <v>39</v>
      </c>
      <c r="AN738" s="111" t="s">
        <v>44</v>
      </c>
      <c r="AO738" s="112">
        <v>23</v>
      </c>
      <c r="AP738" s="112">
        <v>6881000</v>
      </c>
      <c r="AQ738" s="112">
        <v>931000</v>
      </c>
      <c r="AR738" s="112">
        <v>5950000</v>
      </c>
      <c r="AS738" s="112">
        <v>82</v>
      </c>
      <c r="AT738" s="112">
        <v>575358</v>
      </c>
      <c r="AU738" s="112">
        <v>1</v>
      </c>
      <c r="AV738" s="112">
        <v>9</v>
      </c>
      <c r="AW738" s="112">
        <v>51782</v>
      </c>
    </row>
    <row r="739" spans="38:49">
      <c r="AL739" s="111" t="s">
        <v>172</v>
      </c>
      <c r="AM739" s="112">
        <v>39</v>
      </c>
      <c r="AN739" s="111" t="s">
        <v>44</v>
      </c>
      <c r="AO739" s="112">
        <v>23</v>
      </c>
      <c r="AP739" s="112">
        <v>6881000</v>
      </c>
      <c r="AQ739" s="112">
        <v>931000</v>
      </c>
      <c r="AR739" s="112">
        <v>5950000</v>
      </c>
      <c r="AS739" s="112">
        <v>83</v>
      </c>
      <c r="AT739" s="112">
        <v>498998</v>
      </c>
      <c r="AU739" s="112">
        <v>1</v>
      </c>
      <c r="AV739" s="112">
        <v>8</v>
      </c>
      <c r="AW739" s="112">
        <v>39920</v>
      </c>
    </row>
    <row r="740" spans="38:49">
      <c r="AL740" s="111" t="s">
        <v>172</v>
      </c>
      <c r="AM740" s="112">
        <v>39</v>
      </c>
      <c r="AN740" s="111" t="s">
        <v>44</v>
      </c>
      <c r="AO740" s="112">
        <v>23</v>
      </c>
      <c r="AP740" s="112">
        <v>6881000</v>
      </c>
      <c r="AQ740" s="112">
        <v>931000</v>
      </c>
      <c r="AR740" s="112">
        <v>5950000</v>
      </c>
      <c r="AS740" s="112">
        <v>84</v>
      </c>
      <c r="AT740" s="112">
        <v>422487</v>
      </c>
      <c r="AU740" s="112">
        <v>1</v>
      </c>
      <c r="AV740" s="112">
        <v>6</v>
      </c>
      <c r="AW740" s="112">
        <v>25349</v>
      </c>
    </row>
    <row r="741" spans="38:49">
      <c r="AL741" s="111" t="s">
        <v>172</v>
      </c>
      <c r="AM741" s="112">
        <v>39</v>
      </c>
      <c r="AN741" s="111" t="s">
        <v>44</v>
      </c>
      <c r="AO741" s="112">
        <v>23</v>
      </c>
      <c r="AP741" s="112">
        <v>6881000</v>
      </c>
      <c r="AQ741" s="112">
        <v>931000</v>
      </c>
      <c r="AR741" s="112">
        <v>5950000</v>
      </c>
      <c r="AS741" s="112">
        <v>85</v>
      </c>
      <c r="AT741" s="112">
        <v>30075</v>
      </c>
      <c r="AU741" s="112">
        <v>8.6999999999999994E-2</v>
      </c>
      <c r="AV741" s="112">
        <v>4</v>
      </c>
      <c r="AW741" s="112">
        <v>1203</v>
      </c>
    </row>
    <row r="742" spans="38:49">
      <c r="AL742" s="111" t="s">
        <v>173</v>
      </c>
      <c r="AM742" s="112">
        <v>10</v>
      </c>
      <c r="AN742" s="111" t="s">
        <v>38</v>
      </c>
      <c r="AO742" s="112">
        <v>4</v>
      </c>
      <c r="AP742" s="112">
        <v>16146000</v>
      </c>
      <c r="AQ742" s="112">
        <v>12943000</v>
      </c>
      <c r="AR742" s="112">
        <v>3203000</v>
      </c>
      <c r="AS742" s="112">
        <v>65</v>
      </c>
      <c r="AT742" s="112">
        <v>667680</v>
      </c>
      <c r="AU742" s="112">
        <v>0.54800000000000004</v>
      </c>
      <c r="AV742" s="112">
        <v>53</v>
      </c>
      <c r="AW742" s="112">
        <v>353870</v>
      </c>
    </row>
    <row r="743" spans="38:49">
      <c r="AL743" s="111" t="s">
        <v>173</v>
      </c>
      <c r="AM743" s="112">
        <v>10</v>
      </c>
      <c r="AN743" s="111" t="s">
        <v>38</v>
      </c>
      <c r="AO743" s="112">
        <v>4</v>
      </c>
      <c r="AP743" s="112">
        <v>16146000</v>
      </c>
      <c r="AQ743" s="112">
        <v>12943000</v>
      </c>
      <c r="AR743" s="112">
        <v>3203000</v>
      </c>
      <c r="AS743" s="112">
        <v>66</v>
      </c>
      <c r="AT743" s="112">
        <v>1171787</v>
      </c>
      <c r="AU743" s="112">
        <v>1</v>
      </c>
      <c r="AV743" s="112">
        <v>52</v>
      </c>
      <c r="AW743" s="112">
        <v>609329</v>
      </c>
    </row>
    <row r="744" spans="38:49">
      <c r="AL744" s="111" t="s">
        <v>173</v>
      </c>
      <c r="AM744" s="112">
        <v>10</v>
      </c>
      <c r="AN744" s="111" t="s">
        <v>38</v>
      </c>
      <c r="AO744" s="112">
        <v>4</v>
      </c>
      <c r="AP744" s="112">
        <v>16146000</v>
      </c>
      <c r="AQ744" s="112">
        <v>12943000</v>
      </c>
      <c r="AR744" s="112">
        <v>3203000</v>
      </c>
      <c r="AS744" s="112">
        <v>67</v>
      </c>
      <c r="AT744" s="112">
        <v>1124575</v>
      </c>
      <c r="AU744" s="112">
        <v>1</v>
      </c>
      <c r="AV744" s="112">
        <v>52</v>
      </c>
      <c r="AW744" s="112">
        <v>584779</v>
      </c>
    </row>
    <row r="745" spans="38:49">
      <c r="AL745" s="111" t="s">
        <v>173</v>
      </c>
      <c r="AM745" s="112">
        <v>10</v>
      </c>
      <c r="AN745" s="111" t="s">
        <v>38</v>
      </c>
      <c r="AO745" s="112">
        <v>4</v>
      </c>
      <c r="AP745" s="112">
        <v>16146000</v>
      </c>
      <c r="AQ745" s="112">
        <v>12943000</v>
      </c>
      <c r="AR745" s="112">
        <v>3203000</v>
      </c>
      <c r="AS745" s="112">
        <v>68</v>
      </c>
      <c r="AT745" s="112">
        <v>238958</v>
      </c>
      <c r="AU745" s="112">
        <v>0.222</v>
      </c>
      <c r="AV745" s="112">
        <v>51</v>
      </c>
      <c r="AW745" s="112">
        <v>121869</v>
      </c>
    </row>
    <row r="746" spans="38:49">
      <c r="AL746" s="111" t="s">
        <v>173</v>
      </c>
      <c r="AM746" s="112">
        <v>11</v>
      </c>
      <c r="AN746" s="111" t="s">
        <v>38</v>
      </c>
      <c r="AO746" s="112">
        <v>11</v>
      </c>
      <c r="AP746" s="112">
        <v>16115000</v>
      </c>
      <c r="AQ746" s="112">
        <v>12963000</v>
      </c>
      <c r="AR746" s="112">
        <v>3152000</v>
      </c>
      <c r="AS746" s="112">
        <v>65</v>
      </c>
      <c r="AT746" s="112">
        <v>636680</v>
      </c>
      <c r="AU746" s="112">
        <v>0.52200000000000002</v>
      </c>
      <c r="AV746" s="112">
        <v>57</v>
      </c>
      <c r="AW746" s="112">
        <v>362908</v>
      </c>
    </row>
    <row r="747" spans="38:49">
      <c r="AL747" s="111" t="s">
        <v>173</v>
      </c>
      <c r="AM747" s="112">
        <v>11</v>
      </c>
      <c r="AN747" s="111" t="s">
        <v>38</v>
      </c>
      <c r="AO747" s="112">
        <v>11</v>
      </c>
      <c r="AP747" s="112">
        <v>16115000</v>
      </c>
      <c r="AQ747" s="112">
        <v>12963000</v>
      </c>
      <c r="AR747" s="112">
        <v>3152000</v>
      </c>
      <c r="AS747" s="112">
        <v>66</v>
      </c>
      <c r="AT747" s="112">
        <v>1171787</v>
      </c>
      <c r="AU747" s="112">
        <v>1</v>
      </c>
      <c r="AV747" s="112">
        <v>57</v>
      </c>
      <c r="AW747" s="112">
        <v>667919</v>
      </c>
    </row>
    <row r="748" spans="38:49">
      <c r="AL748" s="111" t="s">
        <v>173</v>
      </c>
      <c r="AM748" s="112">
        <v>11</v>
      </c>
      <c r="AN748" s="111" t="s">
        <v>38</v>
      </c>
      <c r="AO748" s="112">
        <v>11</v>
      </c>
      <c r="AP748" s="112">
        <v>16115000</v>
      </c>
      <c r="AQ748" s="112">
        <v>12963000</v>
      </c>
      <c r="AR748" s="112">
        <v>3152000</v>
      </c>
      <c r="AS748" s="112">
        <v>67</v>
      </c>
      <c r="AT748" s="112">
        <v>1124575</v>
      </c>
      <c r="AU748" s="112">
        <v>1</v>
      </c>
      <c r="AV748" s="112">
        <v>57</v>
      </c>
      <c r="AW748" s="112">
        <v>641008</v>
      </c>
    </row>
    <row r="749" spans="38:49">
      <c r="AL749" s="111" t="s">
        <v>173</v>
      </c>
      <c r="AM749" s="112">
        <v>11</v>
      </c>
      <c r="AN749" s="111" t="s">
        <v>38</v>
      </c>
      <c r="AO749" s="112">
        <v>11</v>
      </c>
      <c r="AP749" s="112">
        <v>16115000</v>
      </c>
      <c r="AQ749" s="112">
        <v>12963000</v>
      </c>
      <c r="AR749" s="112">
        <v>3152000</v>
      </c>
      <c r="AS749" s="112">
        <v>68</v>
      </c>
      <c r="AT749" s="112">
        <v>218958</v>
      </c>
      <c r="AU749" s="112">
        <v>0.20300000000000001</v>
      </c>
      <c r="AV749" s="112">
        <v>56</v>
      </c>
      <c r="AW749" s="112">
        <v>122616</v>
      </c>
    </row>
    <row r="750" spans="38:49">
      <c r="AL750" s="111" t="s">
        <v>173</v>
      </c>
      <c r="AM750" s="112">
        <v>12</v>
      </c>
      <c r="AN750" s="111" t="s">
        <v>38</v>
      </c>
      <c r="AO750" s="112">
        <v>18</v>
      </c>
      <c r="AP750" s="112">
        <v>16041000</v>
      </c>
      <c r="AQ750" s="112">
        <v>12970000</v>
      </c>
      <c r="AR750" s="112">
        <v>3071000</v>
      </c>
      <c r="AS750" s="112">
        <v>65</v>
      </c>
      <c r="AT750" s="112">
        <v>562680</v>
      </c>
      <c r="AU750" s="112">
        <v>0.46200000000000002</v>
      </c>
      <c r="AV750" s="112">
        <v>61</v>
      </c>
      <c r="AW750" s="112">
        <v>343235</v>
      </c>
    </row>
    <row r="751" spans="38:49">
      <c r="AL751" s="111" t="s">
        <v>173</v>
      </c>
      <c r="AM751" s="112">
        <v>12</v>
      </c>
      <c r="AN751" s="111" t="s">
        <v>38</v>
      </c>
      <c r="AO751" s="112">
        <v>18</v>
      </c>
      <c r="AP751" s="112">
        <v>16041000</v>
      </c>
      <c r="AQ751" s="112">
        <v>12970000</v>
      </c>
      <c r="AR751" s="112">
        <v>3071000</v>
      </c>
      <c r="AS751" s="112">
        <v>66</v>
      </c>
      <c r="AT751" s="112">
        <v>1171787</v>
      </c>
      <c r="AU751" s="112">
        <v>1</v>
      </c>
      <c r="AV751" s="112">
        <v>61</v>
      </c>
      <c r="AW751" s="112">
        <v>714790</v>
      </c>
    </row>
    <row r="752" spans="38:49">
      <c r="AL752" s="111" t="s">
        <v>173</v>
      </c>
      <c r="AM752" s="112">
        <v>12</v>
      </c>
      <c r="AN752" s="111" t="s">
        <v>38</v>
      </c>
      <c r="AO752" s="112">
        <v>18</v>
      </c>
      <c r="AP752" s="112">
        <v>16041000</v>
      </c>
      <c r="AQ752" s="112">
        <v>12970000</v>
      </c>
      <c r="AR752" s="112">
        <v>3071000</v>
      </c>
      <c r="AS752" s="112">
        <v>67</v>
      </c>
      <c r="AT752" s="112">
        <v>1124575</v>
      </c>
      <c r="AU752" s="112">
        <v>1</v>
      </c>
      <c r="AV752" s="112">
        <v>61</v>
      </c>
      <c r="AW752" s="112">
        <v>685991</v>
      </c>
    </row>
    <row r="753" spans="38:49">
      <c r="AL753" s="111" t="s">
        <v>173</v>
      </c>
      <c r="AM753" s="112">
        <v>12</v>
      </c>
      <c r="AN753" s="111" t="s">
        <v>38</v>
      </c>
      <c r="AO753" s="112">
        <v>18</v>
      </c>
      <c r="AP753" s="112">
        <v>16041000</v>
      </c>
      <c r="AQ753" s="112">
        <v>12970000</v>
      </c>
      <c r="AR753" s="112">
        <v>3071000</v>
      </c>
      <c r="AS753" s="112">
        <v>68</v>
      </c>
      <c r="AT753" s="112">
        <v>211958</v>
      </c>
      <c r="AU753" s="112">
        <v>0.19700000000000001</v>
      </c>
      <c r="AV753" s="112">
        <v>61</v>
      </c>
      <c r="AW753" s="112">
        <v>129294</v>
      </c>
    </row>
    <row r="754" spans="38:49">
      <c r="AL754" s="111" t="s">
        <v>173</v>
      </c>
      <c r="AM754" s="112">
        <v>13</v>
      </c>
      <c r="AN754" s="111" t="s">
        <v>38</v>
      </c>
      <c r="AO754" s="112">
        <v>25</v>
      </c>
      <c r="AP754" s="112">
        <v>15925000</v>
      </c>
      <c r="AQ754" s="112">
        <v>12955000</v>
      </c>
      <c r="AR754" s="112">
        <v>2970000</v>
      </c>
      <c r="AS754" s="112">
        <v>65</v>
      </c>
      <c r="AT754" s="112">
        <v>446680</v>
      </c>
      <c r="AU754" s="112">
        <v>0.36699999999999999</v>
      </c>
      <c r="AV754" s="112">
        <v>65</v>
      </c>
      <c r="AW754" s="112">
        <v>290342</v>
      </c>
    </row>
    <row r="755" spans="38:49">
      <c r="AL755" s="111" t="s">
        <v>173</v>
      </c>
      <c r="AM755" s="112">
        <v>13</v>
      </c>
      <c r="AN755" s="111" t="s">
        <v>38</v>
      </c>
      <c r="AO755" s="112">
        <v>25</v>
      </c>
      <c r="AP755" s="112">
        <v>15925000</v>
      </c>
      <c r="AQ755" s="112">
        <v>12955000</v>
      </c>
      <c r="AR755" s="112">
        <v>2970000</v>
      </c>
      <c r="AS755" s="112">
        <v>66</v>
      </c>
      <c r="AT755" s="112">
        <v>1171787</v>
      </c>
      <c r="AU755" s="112">
        <v>1</v>
      </c>
      <c r="AV755" s="112">
        <v>65</v>
      </c>
      <c r="AW755" s="112">
        <v>761662</v>
      </c>
    </row>
    <row r="756" spans="38:49">
      <c r="AL756" s="111" t="s">
        <v>173</v>
      </c>
      <c r="AM756" s="112">
        <v>13</v>
      </c>
      <c r="AN756" s="111" t="s">
        <v>38</v>
      </c>
      <c r="AO756" s="112">
        <v>25</v>
      </c>
      <c r="AP756" s="112">
        <v>15925000</v>
      </c>
      <c r="AQ756" s="112">
        <v>12955000</v>
      </c>
      <c r="AR756" s="112">
        <v>2970000</v>
      </c>
      <c r="AS756" s="112">
        <v>67</v>
      </c>
      <c r="AT756" s="112">
        <v>1124575</v>
      </c>
      <c r="AU756" s="112">
        <v>1</v>
      </c>
      <c r="AV756" s="112">
        <v>65</v>
      </c>
      <c r="AW756" s="112">
        <v>730974</v>
      </c>
    </row>
    <row r="757" spans="38:49">
      <c r="AL757" s="111" t="s">
        <v>173</v>
      </c>
      <c r="AM757" s="112">
        <v>13</v>
      </c>
      <c r="AN757" s="111" t="s">
        <v>38</v>
      </c>
      <c r="AO757" s="112">
        <v>25</v>
      </c>
      <c r="AP757" s="112">
        <v>15925000</v>
      </c>
      <c r="AQ757" s="112">
        <v>12955000</v>
      </c>
      <c r="AR757" s="112">
        <v>2970000</v>
      </c>
      <c r="AS757" s="112">
        <v>68</v>
      </c>
      <c r="AT757" s="112">
        <v>226958</v>
      </c>
      <c r="AU757" s="112">
        <v>0.21099999999999999</v>
      </c>
      <c r="AV757" s="112">
        <v>65</v>
      </c>
      <c r="AW757" s="112">
        <v>147523</v>
      </c>
    </row>
    <row r="758" spans="38:49">
      <c r="AL758" s="111" t="s">
        <v>173</v>
      </c>
      <c r="AM758" s="112">
        <v>14</v>
      </c>
      <c r="AN758" s="111" t="s">
        <v>39</v>
      </c>
      <c r="AO758" s="112">
        <v>1</v>
      </c>
      <c r="AP758" s="112">
        <v>15771000</v>
      </c>
      <c r="AQ758" s="112">
        <v>12912000</v>
      </c>
      <c r="AR758" s="112">
        <v>2859000</v>
      </c>
      <c r="AS758" s="112">
        <v>65</v>
      </c>
      <c r="AT758" s="112">
        <v>292680</v>
      </c>
      <c r="AU758" s="112">
        <v>0.24</v>
      </c>
      <c r="AV758" s="112">
        <v>44</v>
      </c>
      <c r="AW758" s="112">
        <v>128779</v>
      </c>
    </row>
    <row r="759" spans="38:49">
      <c r="AL759" s="111" t="s">
        <v>173</v>
      </c>
      <c r="AM759" s="112">
        <v>14</v>
      </c>
      <c r="AN759" s="111" t="s">
        <v>39</v>
      </c>
      <c r="AO759" s="112">
        <v>1</v>
      </c>
      <c r="AP759" s="112">
        <v>15771000</v>
      </c>
      <c r="AQ759" s="112">
        <v>12912000</v>
      </c>
      <c r="AR759" s="112">
        <v>2859000</v>
      </c>
      <c r="AS759" s="112">
        <v>66</v>
      </c>
      <c r="AT759" s="112">
        <v>1171787</v>
      </c>
      <c r="AU759" s="112">
        <v>1</v>
      </c>
      <c r="AV759" s="112">
        <v>43</v>
      </c>
      <c r="AW759" s="112">
        <v>503868</v>
      </c>
    </row>
    <row r="760" spans="38:49">
      <c r="AL760" s="111" t="s">
        <v>173</v>
      </c>
      <c r="AM760" s="112">
        <v>14</v>
      </c>
      <c r="AN760" s="111" t="s">
        <v>39</v>
      </c>
      <c r="AO760" s="112">
        <v>1</v>
      </c>
      <c r="AP760" s="112">
        <v>15771000</v>
      </c>
      <c r="AQ760" s="112">
        <v>12912000</v>
      </c>
      <c r="AR760" s="112">
        <v>2859000</v>
      </c>
      <c r="AS760" s="112">
        <v>67</v>
      </c>
      <c r="AT760" s="112">
        <v>1124575</v>
      </c>
      <c r="AU760" s="112">
        <v>1</v>
      </c>
      <c r="AV760" s="112">
        <v>42</v>
      </c>
      <c r="AW760" s="112">
        <v>472322</v>
      </c>
    </row>
    <row r="761" spans="38:49">
      <c r="AL761" s="111" t="s">
        <v>173</v>
      </c>
      <c r="AM761" s="112">
        <v>14</v>
      </c>
      <c r="AN761" s="111" t="s">
        <v>39</v>
      </c>
      <c r="AO761" s="112">
        <v>1</v>
      </c>
      <c r="AP761" s="112">
        <v>15771000</v>
      </c>
      <c r="AQ761" s="112">
        <v>12912000</v>
      </c>
      <c r="AR761" s="112">
        <v>2859000</v>
      </c>
      <c r="AS761" s="112">
        <v>68</v>
      </c>
      <c r="AT761" s="112">
        <v>269958</v>
      </c>
      <c r="AU761" s="112">
        <v>0.251</v>
      </c>
      <c r="AV761" s="112">
        <v>41</v>
      </c>
      <c r="AW761" s="112">
        <v>110683</v>
      </c>
    </row>
    <row r="762" spans="38:49">
      <c r="AL762" s="111" t="s">
        <v>173</v>
      </c>
      <c r="AM762" s="112">
        <v>15</v>
      </c>
      <c r="AN762" s="111" t="s">
        <v>39</v>
      </c>
      <c r="AO762" s="112">
        <v>8</v>
      </c>
      <c r="AP762" s="112">
        <v>15580000</v>
      </c>
      <c r="AQ762" s="112">
        <v>12833000</v>
      </c>
      <c r="AR762" s="112">
        <v>2747000</v>
      </c>
      <c r="AS762" s="112">
        <v>65</v>
      </c>
      <c r="AT762" s="112">
        <v>101680</v>
      </c>
      <c r="AU762" s="112">
        <v>8.3000000000000004E-2</v>
      </c>
      <c r="AV762" s="112">
        <v>48</v>
      </c>
      <c r="AW762" s="112">
        <v>48806</v>
      </c>
    </row>
    <row r="763" spans="38:49">
      <c r="AL763" s="111" t="s">
        <v>173</v>
      </c>
      <c r="AM763" s="112">
        <v>15</v>
      </c>
      <c r="AN763" s="111" t="s">
        <v>39</v>
      </c>
      <c r="AO763" s="112">
        <v>8</v>
      </c>
      <c r="AP763" s="112">
        <v>15580000</v>
      </c>
      <c r="AQ763" s="112">
        <v>12833000</v>
      </c>
      <c r="AR763" s="112">
        <v>2747000</v>
      </c>
      <c r="AS763" s="112">
        <v>66</v>
      </c>
      <c r="AT763" s="112">
        <v>1171787</v>
      </c>
      <c r="AU763" s="112">
        <v>1</v>
      </c>
      <c r="AV763" s="112">
        <v>48</v>
      </c>
      <c r="AW763" s="112">
        <v>562458</v>
      </c>
    </row>
    <row r="764" spans="38:49">
      <c r="AL764" s="111" t="s">
        <v>173</v>
      </c>
      <c r="AM764" s="112">
        <v>15</v>
      </c>
      <c r="AN764" s="111" t="s">
        <v>39</v>
      </c>
      <c r="AO764" s="112">
        <v>8</v>
      </c>
      <c r="AP764" s="112">
        <v>15580000</v>
      </c>
      <c r="AQ764" s="112">
        <v>12833000</v>
      </c>
      <c r="AR764" s="112">
        <v>2747000</v>
      </c>
      <c r="AS764" s="112">
        <v>67</v>
      </c>
      <c r="AT764" s="112">
        <v>1124575</v>
      </c>
      <c r="AU764" s="112">
        <v>1</v>
      </c>
      <c r="AV764" s="112">
        <v>47</v>
      </c>
      <c r="AW764" s="112">
        <v>528550</v>
      </c>
    </row>
    <row r="765" spans="38:49">
      <c r="AL765" s="111" t="s">
        <v>173</v>
      </c>
      <c r="AM765" s="112">
        <v>15</v>
      </c>
      <c r="AN765" s="111" t="s">
        <v>39</v>
      </c>
      <c r="AO765" s="112">
        <v>8</v>
      </c>
      <c r="AP765" s="112">
        <v>15580000</v>
      </c>
      <c r="AQ765" s="112">
        <v>12833000</v>
      </c>
      <c r="AR765" s="112">
        <v>2747000</v>
      </c>
      <c r="AS765" s="112">
        <v>68</v>
      </c>
      <c r="AT765" s="112">
        <v>348958</v>
      </c>
      <c r="AU765" s="112">
        <v>0.32400000000000001</v>
      </c>
      <c r="AV765" s="112">
        <v>46</v>
      </c>
      <c r="AW765" s="112">
        <v>160521</v>
      </c>
    </row>
    <row r="766" spans="38:49">
      <c r="AL766" s="111" t="s">
        <v>173</v>
      </c>
      <c r="AM766" s="112">
        <v>16</v>
      </c>
      <c r="AN766" s="111" t="s">
        <v>39</v>
      </c>
      <c r="AO766" s="112">
        <v>15</v>
      </c>
      <c r="AP766" s="112">
        <v>15356000</v>
      </c>
      <c r="AQ766" s="112">
        <v>12713000</v>
      </c>
      <c r="AR766" s="112">
        <v>2643000</v>
      </c>
      <c r="AS766" s="112">
        <v>66</v>
      </c>
      <c r="AT766" s="112">
        <v>1049467</v>
      </c>
      <c r="AU766" s="112">
        <v>0.89600000000000002</v>
      </c>
      <c r="AV766" s="112">
        <v>52</v>
      </c>
      <c r="AW766" s="112">
        <v>545723</v>
      </c>
    </row>
    <row r="767" spans="38:49">
      <c r="AL767" s="111" t="s">
        <v>173</v>
      </c>
      <c r="AM767" s="112">
        <v>16</v>
      </c>
      <c r="AN767" s="111" t="s">
        <v>39</v>
      </c>
      <c r="AO767" s="112">
        <v>15</v>
      </c>
      <c r="AP767" s="112">
        <v>15356000</v>
      </c>
      <c r="AQ767" s="112">
        <v>12713000</v>
      </c>
      <c r="AR767" s="112">
        <v>2643000</v>
      </c>
      <c r="AS767" s="112">
        <v>67</v>
      </c>
      <c r="AT767" s="112">
        <v>1124575</v>
      </c>
      <c r="AU767" s="112">
        <v>1</v>
      </c>
      <c r="AV767" s="112">
        <v>52</v>
      </c>
      <c r="AW767" s="112">
        <v>584779</v>
      </c>
    </row>
    <row r="768" spans="38:49">
      <c r="AL768" s="111" t="s">
        <v>173</v>
      </c>
      <c r="AM768" s="112">
        <v>16</v>
      </c>
      <c r="AN768" s="111" t="s">
        <v>39</v>
      </c>
      <c r="AO768" s="112">
        <v>15</v>
      </c>
      <c r="AP768" s="112">
        <v>15356000</v>
      </c>
      <c r="AQ768" s="112">
        <v>12713000</v>
      </c>
      <c r="AR768" s="112">
        <v>2643000</v>
      </c>
      <c r="AS768" s="112">
        <v>68</v>
      </c>
      <c r="AT768" s="112">
        <v>468958</v>
      </c>
      <c r="AU768" s="112">
        <v>0.435</v>
      </c>
      <c r="AV768" s="112">
        <v>51</v>
      </c>
      <c r="AW768" s="112">
        <v>239169</v>
      </c>
    </row>
    <row r="769" spans="38:49">
      <c r="AL769" s="111" t="s">
        <v>173</v>
      </c>
      <c r="AM769" s="112">
        <v>17</v>
      </c>
      <c r="AN769" s="111" t="s">
        <v>39</v>
      </c>
      <c r="AO769" s="112">
        <v>22</v>
      </c>
      <c r="AP769" s="112">
        <v>15100000</v>
      </c>
      <c r="AQ769" s="112">
        <v>12543000</v>
      </c>
      <c r="AR769" s="112">
        <v>2557000</v>
      </c>
      <c r="AS769" s="112">
        <v>66</v>
      </c>
      <c r="AT769" s="112">
        <v>793467</v>
      </c>
      <c r="AU769" s="112">
        <v>0.67700000000000005</v>
      </c>
      <c r="AV769" s="112">
        <v>57</v>
      </c>
      <c r="AW769" s="112">
        <v>452276</v>
      </c>
    </row>
    <row r="770" spans="38:49">
      <c r="AL770" s="111" t="s">
        <v>173</v>
      </c>
      <c r="AM770" s="112">
        <v>17</v>
      </c>
      <c r="AN770" s="111" t="s">
        <v>39</v>
      </c>
      <c r="AO770" s="112">
        <v>22</v>
      </c>
      <c r="AP770" s="112">
        <v>15100000</v>
      </c>
      <c r="AQ770" s="112">
        <v>12543000</v>
      </c>
      <c r="AR770" s="112">
        <v>2557000</v>
      </c>
      <c r="AS770" s="112">
        <v>67</v>
      </c>
      <c r="AT770" s="112">
        <v>1124575</v>
      </c>
      <c r="AU770" s="112">
        <v>1</v>
      </c>
      <c r="AV770" s="112">
        <v>57</v>
      </c>
      <c r="AW770" s="112">
        <v>641008</v>
      </c>
    </row>
    <row r="771" spans="38:49">
      <c r="AL771" s="111" t="s">
        <v>173</v>
      </c>
      <c r="AM771" s="112">
        <v>17</v>
      </c>
      <c r="AN771" s="111" t="s">
        <v>39</v>
      </c>
      <c r="AO771" s="112">
        <v>22</v>
      </c>
      <c r="AP771" s="112">
        <v>15100000</v>
      </c>
      <c r="AQ771" s="112">
        <v>12543000</v>
      </c>
      <c r="AR771" s="112">
        <v>2557000</v>
      </c>
      <c r="AS771" s="112">
        <v>68</v>
      </c>
      <c r="AT771" s="112">
        <v>638958</v>
      </c>
      <c r="AU771" s="112">
        <v>0.59299999999999997</v>
      </c>
      <c r="AV771" s="112">
        <v>56</v>
      </c>
      <c r="AW771" s="112">
        <v>357816</v>
      </c>
    </row>
    <row r="772" spans="38:49">
      <c r="AL772" s="111" t="s">
        <v>173</v>
      </c>
      <c r="AM772" s="112">
        <v>18</v>
      </c>
      <c r="AN772" s="111" t="s">
        <v>39</v>
      </c>
      <c r="AO772" s="112">
        <v>29</v>
      </c>
      <c r="AP772" s="112">
        <v>14816000</v>
      </c>
      <c r="AQ772" s="112">
        <v>12317000</v>
      </c>
      <c r="AR772" s="112">
        <v>2499000</v>
      </c>
      <c r="AS772" s="112">
        <v>66</v>
      </c>
      <c r="AT772" s="112">
        <v>509467</v>
      </c>
      <c r="AU772" s="112">
        <v>0.435</v>
      </c>
      <c r="AV772" s="112">
        <v>61</v>
      </c>
      <c r="AW772" s="112">
        <v>310775</v>
      </c>
    </row>
    <row r="773" spans="38:49">
      <c r="AL773" s="111" t="s">
        <v>173</v>
      </c>
      <c r="AM773" s="112">
        <v>18</v>
      </c>
      <c r="AN773" s="111" t="s">
        <v>39</v>
      </c>
      <c r="AO773" s="112">
        <v>29</v>
      </c>
      <c r="AP773" s="112">
        <v>14816000</v>
      </c>
      <c r="AQ773" s="112">
        <v>12317000</v>
      </c>
      <c r="AR773" s="112">
        <v>2499000</v>
      </c>
      <c r="AS773" s="112">
        <v>67</v>
      </c>
      <c r="AT773" s="112">
        <v>1124575</v>
      </c>
      <c r="AU773" s="112">
        <v>1</v>
      </c>
      <c r="AV773" s="112">
        <v>61</v>
      </c>
      <c r="AW773" s="112">
        <v>685991</v>
      </c>
    </row>
    <row r="774" spans="38:49">
      <c r="AL774" s="111" t="s">
        <v>173</v>
      </c>
      <c r="AM774" s="112">
        <v>18</v>
      </c>
      <c r="AN774" s="111" t="s">
        <v>39</v>
      </c>
      <c r="AO774" s="112">
        <v>29</v>
      </c>
      <c r="AP774" s="112">
        <v>14816000</v>
      </c>
      <c r="AQ774" s="112">
        <v>12317000</v>
      </c>
      <c r="AR774" s="112">
        <v>2499000</v>
      </c>
      <c r="AS774" s="112">
        <v>68</v>
      </c>
      <c r="AT774" s="112">
        <v>864958</v>
      </c>
      <c r="AU774" s="112">
        <v>0.80300000000000005</v>
      </c>
      <c r="AV774" s="112">
        <v>61</v>
      </c>
      <c r="AW774" s="112">
        <v>527624</v>
      </c>
    </row>
    <row r="775" spans="38:49">
      <c r="AL775" s="111" t="s">
        <v>173</v>
      </c>
      <c r="AM775" s="112">
        <v>19</v>
      </c>
      <c r="AN775" s="111" t="s">
        <v>40</v>
      </c>
      <c r="AO775" s="112">
        <v>6</v>
      </c>
      <c r="AP775" s="112">
        <v>14505000</v>
      </c>
      <c r="AQ775" s="112">
        <v>12027000</v>
      </c>
      <c r="AR775" s="112">
        <v>2478000</v>
      </c>
      <c r="AS775" s="112">
        <v>66</v>
      </c>
      <c r="AT775" s="112">
        <v>198467</v>
      </c>
      <c r="AU775" s="112">
        <v>0.16900000000000001</v>
      </c>
      <c r="AV775" s="112">
        <v>65</v>
      </c>
      <c r="AW775" s="112">
        <v>129004</v>
      </c>
    </row>
    <row r="776" spans="38:49">
      <c r="AL776" s="111" t="s">
        <v>173</v>
      </c>
      <c r="AM776" s="112">
        <v>19</v>
      </c>
      <c r="AN776" s="111" t="s">
        <v>40</v>
      </c>
      <c r="AO776" s="112">
        <v>6</v>
      </c>
      <c r="AP776" s="112">
        <v>14505000</v>
      </c>
      <c r="AQ776" s="112">
        <v>12027000</v>
      </c>
      <c r="AR776" s="112">
        <v>2478000</v>
      </c>
      <c r="AS776" s="112">
        <v>67</v>
      </c>
      <c r="AT776" s="112">
        <v>1124575</v>
      </c>
      <c r="AU776" s="112">
        <v>1</v>
      </c>
      <c r="AV776" s="112">
        <v>65</v>
      </c>
      <c r="AW776" s="112">
        <v>730974</v>
      </c>
    </row>
    <row r="777" spans="38:49">
      <c r="AL777" s="111" t="s">
        <v>173</v>
      </c>
      <c r="AM777" s="112">
        <v>19</v>
      </c>
      <c r="AN777" s="111" t="s">
        <v>40</v>
      </c>
      <c r="AO777" s="112">
        <v>6</v>
      </c>
      <c r="AP777" s="112">
        <v>14505000</v>
      </c>
      <c r="AQ777" s="112">
        <v>12027000</v>
      </c>
      <c r="AR777" s="112">
        <v>2478000</v>
      </c>
      <c r="AS777" s="112">
        <v>68</v>
      </c>
      <c r="AT777" s="112">
        <v>1077021</v>
      </c>
      <c r="AU777" s="112">
        <v>1</v>
      </c>
      <c r="AV777" s="112">
        <v>65</v>
      </c>
      <c r="AW777" s="112">
        <v>700064</v>
      </c>
    </row>
    <row r="778" spans="38:49">
      <c r="AL778" s="111" t="s">
        <v>173</v>
      </c>
      <c r="AM778" s="112">
        <v>19</v>
      </c>
      <c r="AN778" s="111" t="s">
        <v>40</v>
      </c>
      <c r="AO778" s="112">
        <v>6</v>
      </c>
      <c r="AP778" s="112">
        <v>14505000</v>
      </c>
      <c r="AQ778" s="112">
        <v>12027000</v>
      </c>
      <c r="AR778" s="112">
        <v>2478000</v>
      </c>
      <c r="AS778" s="112">
        <v>69</v>
      </c>
      <c r="AT778" s="112">
        <v>77937</v>
      </c>
      <c r="AU778" s="112">
        <v>7.5999999999999998E-2</v>
      </c>
      <c r="AV778" s="112">
        <v>65</v>
      </c>
      <c r="AW778" s="112">
        <v>50659</v>
      </c>
    </row>
    <row r="779" spans="38:49">
      <c r="AL779" s="111" t="s">
        <v>173</v>
      </c>
      <c r="AM779" s="112">
        <v>20</v>
      </c>
      <c r="AN779" s="111" t="s">
        <v>40</v>
      </c>
      <c r="AO779" s="112">
        <v>13</v>
      </c>
      <c r="AP779" s="112">
        <v>14171000</v>
      </c>
      <c r="AQ779" s="112">
        <v>11667000</v>
      </c>
      <c r="AR779" s="112">
        <v>2504000</v>
      </c>
      <c r="AS779" s="112">
        <v>67</v>
      </c>
      <c r="AT779" s="112">
        <v>989042</v>
      </c>
      <c r="AU779" s="112">
        <v>0.879</v>
      </c>
      <c r="AV779" s="112">
        <v>69</v>
      </c>
      <c r="AW779" s="112">
        <v>682439</v>
      </c>
    </row>
    <row r="780" spans="38:49">
      <c r="AL780" s="111" t="s">
        <v>173</v>
      </c>
      <c r="AM780" s="112">
        <v>20</v>
      </c>
      <c r="AN780" s="111" t="s">
        <v>40</v>
      </c>
      <c r="AO780" s="112">
        <v>13</v>
      </c>
      <c r="AP780" s="112">
        <v>14171000</v>
      </c>
      <c r="AQ780" s="112">
        <v>11667000</v>
      </c>
      <c r="AR780" s="112">
        <v>2504000</v>
      </c>
      <c r="AS780" s="112">
        <v>68</v>
      </c>
      <c r="AT780" s="112">
        <v>1077021</v>
      </c>
      <c r="AU780" s="112">
        <v>1</v>
      </c>
      <c r="AV780" s="112">
        <v>69</v>
      </c>
      <c r="AW780" s="112">
        <v>743144</v>
      </c>
    </row>
    <row r="781" spans="38:49">
      <c r="AL781" s="111" t="s">
        <v>173</v>
      </c>
      <c r="AM781" s="112">
        <v>20</v>
      </c>
      <c r="AN781" s="111" t="s">
        <v>40</v>
      </c>
      <c r="AO781" s="112">
        <v>13</v>
      </c>
      <c r="AP781" s="112">
        <v>14171000</v>
      </c>
      <c r="AQ781" s="112">
        <v>11667000</v>
      </c>
      <c r="AR781" s="112">
        <v>2504000</v>
      </c>
      <c r="AS781" s="112">
        <v>69</v>
      </c>
      <c r="AT781" s="112">
        <v>437937</v>
      </c>
      <c r="AU781" s="112">
        <v>0.42599999999999999</v>
      </c>
      <c r="AV781" s="112">
        <v>69</v>
      </c>
      <c r="AW781" s="112">
        <v>302177</v>
      </c>
    </row>
    <row r="782" spans="38:49">
      <c r="AL782" s="111" t="s">
        <v>173</v>
      </c>
      <c r="AM782" s="112">
        <v>21</v>
      </c>
      <c r="AN782" s="111" t="s">
        <v>40</v>
      </c>
      <c r="AO782" s="112">
        <v>20</v>
      </c>
      <c r="AP782" s="112">
        <v>13816000</v>
      </c>
      <c r="AQ782" s="112">
        <v>11230000</v>
      </c>
      <c r="AR782" s="112">
        <v>2586000</v>
      </c>
      <c r="AS782" s="112">
        <v>67</v>
      </c>
      <c r="AT782" s="112">
        <v>634042</v>
      </c>
      <c r="AU782" s="112">
        <v>0.56399999999999995</v>
      </c>
      <c r="AV782" s="112">
        <v>72</v>
      </c>
      <c r="AW782" s="112">
        <v>456510</v>
      </c>
    </row>
    <row r="783" spans="38:49">
      <c r="AL783" s="111" t="s">
        <v>173</v>
      </c>
      <c r="AM783" s="112">
        <v>21</v>
      </c>
      <c r="AN783" s="111" t="s">
        <v>40</v>
      </c>
      <c r="AO783" s="112">
        <v>20</v>
      </c>
      <c r="AP783" s="112">
        <v>13816000</v>
      </c>
      <c r="AQ783" s="112">
        <v>11230000</v>
      </c>
      <c r="AR783" s="112">
        <v>2586000</v>
      </c>
      <c r="AS783" s="112">
        <v>68</v>
      </c>
      <c r="AT783" s="112">
        <v>1077021</v>
      </c>
      <c r="AU783" s="112">
        <v>1</v>
      </c>
      <c r="AV783" s="112">
        <v>73</v>
      </c>
      <c r="AW783" s="112">
        <v>786225</v>
      </c>
    </row>
    <row r="784" spans="38:49">
      <c r="AL784" s="111" t="s">
        <v>173</v>
      </c>
      <c r="AM784" s="112">
        <v>21</v>
      </c>
      <c r="AN784" s="111" t="s">
        <v>40</v>
      </c>
      <c r="AO784" s="112">
        <v>20</v>
      </c>
      <c r="AP784" s="112">
        <v>13816000</v>
      </c>
      <c r="AQ784" s="112">
        <v>11230000</v>
      </c>
      <c r="AR784" s="112">
        <v>2586000</v>
      </c>
      <c r="AS784" s="112">
        <v>69</v>
      </c>
      <c r="AT784" s="112">
        <v>874937</v>
      </c>
      <c r="AU784" s="112">
        <v>0.85</v>
      </c>
      <c r="AV784" s="112">
        <v>73</v>
      </c>
      <c r="AW784" s="112">
        <v>638704</v>
      </c>
    </row>
    <row r="785" spans="38:49">
      <c r="AL785" s="111" t="s">
        <v>173</v>
      </c>
      <c r="AM785" s="112">
        <v>22</v>
      </c>
      <c r="AN785" s="111" t="s">
        <v>40</v>
      </c>
      <c r="AO785" s="112">
        <v>27</v>
      </c>
      <c r="AP785" s="112">
        <v>13442000</v>
      </c>
      <c r="AQ785" s="112">
        <v>10708000</v>
      </c>
      <c r="AR785" s="112">
        <v>2734000</v>
      </c>
      <c r="AS785" s="112">
        <v>67</v>
      </c>
      <c r="AT785" s="112">
        <v>260042</v>
      </c>
      <c r="AU785" s="112">
        <v>0.23100000000000001</v>
      </c>
      <c r="AV785" s="112">
        <v>75</v>
      </c>
      <c r="AW785" s="112">
        <v>195032</v>
      </c>
    </row>
    <row r="786" spans="38:49">
      <c r="AL786" s="111" t="s">
        <v>173</v>
      </c>
      <c r="AM786" s="112">
        <v>22</v>
      </c>
      <c r="AN786" s="111" t="s">
        <v>40</v>
      </c>
      <c r="AO786" s="112">
        <v>27</v>
      </c>
      <c r="AP786" s="112">
        <v>13442000</v>
      </c>
      <c r="AQ786" s="112">
        <v>10708000</v>
      </c>
      <c r="AR786" s="112">
        <v>2734000</v>
      </c>
      <c r="AS786" s="112">
        <v>68</v>
      </c>
      <c r="AT786" s="112">
        <v>1077021</v>
      </c>
      <c r="AU786" s="112">
        <v>1</v>
      </c>
      <c r="AV786" s="112">
        <v>76</v>
      </c>
      <c r="AW786" s="112">
        <v>818536</v>
      </c>
    </row>
    <row r="787" spans="38:49">
      <c r="AL787" s="111" t="s">
        <v>173</v>
      </c>
      <c r="AM787" s="112">
        <v>22</v>
      </c>
      <c r="AN787" s="111" t="s">
        <v>40</v>
      </c>
      <c r="AO787" s="112">
        <v>27</v>
      </c>
      <c r="AP787" s="112">
        <v>13442000</v>
      </c>
      <c r="AQ787" s="112">
        <v>10708000</v>
      </c>
      <c r="AR787" s="112">
        <v>2734000</v>
      </c>
      <c r="AS787" s="112">
        <v>69</v>
      </c>
      <c r="AT787" s="112">
        <v>1029139</v>
      </c>
      <c r="AU787" s="112">
        <v>1</v>
      </c>
      <c r="AV787" s="112">
        <v>76</v>
      </c>
      <c r="AW787" s="112">
        <v>782146</v>
      </c>
    </row>
    <row r="788" spans="38:49">
      <c r="AL788" s="111" t="s">
        <v>173</v>
      </c>
      <c r="AM788" s="112">
        <v>22</v>
      </c>
      <c r="AN788" s="111" t="s">
        <v>40</v>
      </c>
      <c r="AO788" s="112">
        <v>27</v>
      </c>
      <c r="AP788" s="112">
        <v>13442000</v>
      </c>
      <c r="AQ788" s="112">
        <v>10708000</v>
      </c>
      <c r="AR788" s="112">
        <v>2734000</v>
      </c>
      <c r="AS788" s="112">
        <v>70</v>
      </c>
      <c r="AT788" s="112">
        <v>367797</v>
      </c>
      <c r="AU788" s="112">
        <v>0.375</v>
      </c>
      <c r="AV788" s="112">
        <v>77</v>
      </c>
      <c r="AW788" s="112">
        <v>283204</v>
      </c>
    </row>
    <row r="789" spans="38:49">
      <c r="AL789" s="111" t="s">
        <v>173</v>
      </c>
      <c r="AM789" s="112">
        <v>23</v>
      </c>
      <c r="AN789" s="111" t="s">
        <v>41</v>
      </c>
      <c r="AO789" s="112">
        <v>3</v>
      </c>
      <c r="AP789" s="112">
        <v>13052000</v>
      </c>
      <c r="AQ789" s="112">
        <v>10094000</v>
      </c>
      <c r="AR789" s="112">
        <v>2958000</v>
      </c>
      <c r="AS789" s="112">
        <v>68</v>
      </c>
      <c r="AT789" s="112">
        <v>947063</v>
      </c>
      <c r="AU789" s="112">
        <v>0.879</v>
      </c>
      <c r="AV789" s="112">
        <v>78</v>
      </c>
      <c r="AW789" s="112">
        <v>738709</v>
      </c>
    </row>
    <row r="790" spans="38:49">
      <c r="AL790" s="111" t="s">
        <v>173</v>
      </c>
      <c r="AM790" s="112">
        <v>23</v>
      </c>
      <c r="AN790" s="111" t="s">
        <v>41</v>
      </c>
      <c r="AO790" s="112">
        <v>3</v>
      </c>
      <c r="AP790" s="112">
        <v>13052000</v>
      </c>
      <c r="AQ790" s="112">
        <v>10094000</v>
      </c>
      <c r="AR790" s="112">
        <v>2958000</v>
      </c>
      <c r="AS790" s="112">
        <v>69</v>
      </c>
      <c r="AT790" s="112">
        <v>1029139</v>
      </c>
      <c r="AU790" s="112">
        <v>1</v>
      </c>
      <c r="AV790" s="112">
        <v>79</v>
      </c>
      <c r="AW790" s="112">
        <v>813020</v>
      </c>
    </row>
    <row r="791" spans="38:49">
      <c r="AL791" s="111" t="s">
        <v>173</v>
      </c>
      <c r="AM791" s="112">
        <v>23</v>
      </c>
      <c r="AN791" s="111" t="s">
        <v>41</v>
      </c>
      <c r="AO791" s="112">
        <v>3</v>
      </c>
      <c r="AP791" s="112">
        <v>13052000</v>
      </c>
      <c r="AQ791" s="112">
        <v>10094000</v>
      </c>
      <c r="AR791" s="112">
        <v>2958000</v>
      </c>
      <c r="AS791" s="112">
        <v>70</v>
      </c>
      <c r="AT791" s="112">
        <v>980944</v>
      </c>
      <c r="AU791" s="112">
        <v>1</v>
      </c>
      <c r="AV791" s="112">
        <v>80</v>
      </c>
      <c r="AW791" s="112">
        <v>784755</v>
      </c>
    </row>
    <row r="792" spans="38:49">
      <c r="AL792" s="111" t="s">
        <v>173</v>
      </c>
      <c r="AM792" s="112">
        <v>23</v>
      </c>
      <c r="AN792" s="111" t="s">
        <v>41</v>
      </c>
      <c r="AO792" s="112">
        <v>3</v>
      </c>
      <c r="AP792" s="112">
        <v>13052000</v>
      </c>
      <c r="AQ792" s="112">
        <v>10094000</v>
      </c>
      <c r="AR792" s="112">
        <v>2958000</v>
      </c>
      <c r="AS792" s="112">
        <v>71</v>
      </c>
      <c r="AT792" s="112">
        <v>853</v>
      </c>
      <c r="AU792" s="112">
        <v>1E-3</v>
      </c>
      <c r="AV792" s="112">
        <v>82</v>
      </c>
      <c r="AW792" s="112">
        <v>699</v>
      </c>
    </row>
    <row r="793" spans="38:49">
      <c r="AL793" s="111" t="s">
        <v>173</v>
      </c>
      <c r="AM793" s="112">
        <v>24</v>
      </c>
      <c r="AN793" s="111" t="s">
        <v>41</v>
      </c>
      <c r="AO793" s="112">
        <v>10</v>
      </c>
      <c r="AP793" s="112">
        <v>12648000</v>
      </c>
      <c r="AQ793" s="112">
        <v>9383000</v>
      </c>
      <c r="AR793" s="112">
        <v>3265000</v>
      </c>
      <c r="AS793" s="112">
        <v>68</v>
      </c>
      <c r="AT793" s="112">
        <v>543063</v>
      </c>
      <c r="AU793" s="112">
        <v>0.504</v>
      </c>
      <c r="AV793" s="112">
        <v>80</v>
      </c>
      <c r="AW793" s="112">
        <v>434450</v>
      </c>
    </row>
    <row r="794" spans="38:49">
      <c r="AL794" s="111" t="s">
        <v>173</v>
      </c>
      <c r="AM794" s="112">
        <v>24</v>
      </c>
      <c r="AN794" s="111" t="s">
        <v>41</v>
      </c>
      <c r="AO794" s="112">
        <v>10</v>
      </c>
      <c r="AP794" s="112">
        <v>12648000</v>
      </c>
      <c r="AQ794" s="112">
        <v>9383000</v>
      </c>
      <c r="AR794" s="112">
        <v>3265000</v>
      </c>
      <c r="AS794" s="112">
        <v>69</v>
      </c>
      <c r="AT794" s="112">
        <v>1029139</v>
      </c>
      <c r="AU794" s="112">
        <v>1</v>
      </c>
      <c r="AV794" s="112">
        <v>81</v>
      </c>
      <c r="AW794" s="112">
        <v>833603</v>
      </c>
    </row>
    <row r="795" spans="38:49">
      <c r="AL795" s="111" t="s">
        <v>173</v>
      </c>
      <c r="AM795" s="112">
        <v>24</v>
      </c>
      <c r="AN795" s="111" t="s">
        <v>41</v>
      </c>
      <c r="AO795" s="112">
        <v>10</v>
      </c>
      <c r="AP795" s="112">
        <v>12648000</v>
      </c>
      <c r="AQ795" s="112">
        <v>9383000</v>
      </c>
      <c r="AR795" s="112">
        <v>3265000</v>
      </c>
      <c r="AS795" s="112">
        <v>70</v>
      </c>
      <c r="AT795" s="112">
        <v>980944</v>
      </c>
      <c r="AU795" s="112">
        <v>1</v>
      </c>
      <c r="AV795" s="112">
        <v>82</v>
      </c>
      <c r="AW795" s="112">
        <v>804374</v>
      </c>
    </row>
    <row r="796" spans="38:49">
      <c r="AL796" s="111" t="s">
        <v>173</v>
      </c>
      <c r="AM796" s="112">
        <v>24</v>
      </c>
      <c r="AN796" s="111" t="s">
        <v>41</v>
      </c>
      <c r="AO796" s="112">
        <v>10</v>
      </c>
      <c r="AP796" s="112">
        <v>12648000</v>
      </c>
      <c r="AQ796" s="112">
        <v>9383000</v>
      </c>
      <c r="AR796" s="112">
        <v>3265000</v>
      </c>
      <c r="AS796" s="112">
        <v>71</v>
      </c>
      <c r="AT796" s="112">
        <v>711853</v>
      </c>
      <c r="AU796" s="112">
        <v>0.76300000000000001</v>
      </c>
      <c r="AV796" s="112">
        <v>84</v>
      </c>
      <c r="AW796" s="112">
        <v>597957</v>
      </c>
    </row>
    <row r="797" spans="38:49">
      <c r="AL797" s="111" t="s">
        <v>173</v>
      </c>
      <c r="AM797" s="112">
        <v>25</v>
      </c>
      <c r="AN797" s="111" t="s">
        <v>41</v>
      </c>
      <c r="AO797" s="112">
        <v>17</v>
      </c>
      <c r="AP797" s="112">
        <v>12233000</v>
      </c>
      <c r="AQ797" s="112">
        <v>8565000</v>
      </c>
      <c r="AR797" s="112">
        <v>3668000</v>
      </c>
      <c r="AS797" s="112">
        <v>68</v>
      </c>
      <c r="AT797" s="112">
        <v>128063</v>
      </c>
      <c r="AU797" s="112">
        <v>0.11899999999999999</v>
      </c>
      <c r="AV797" s="112">
        <v>81</v>
      </c>
      <c r="AW797" s="112">
        <v>103731</v>
      </c>
    </row>
    <row r="798" spans="38:49">
      <c r="AL798" s="111" t="s">
        <v>173</v>
      </c>
      <c r="AM798" s="112">
        <v>25</v>
      </c>
      <c r="AN798" s="111" t="s">
        <v>41</v>
      </c>
      <c r="AO798" s="112">
        <v>17</v>
      </c>
      <c r="AP798" s="112">
        <v>12233000</v>
      </c>
      <c r="AQ798" s="112">
        <v>8565000</v>
      </c>
      <c r="AR798" s="112">
        <v>3668000</v>
      </c>
      <c r="AS798" s="112">
        <v>69</v>
      </c>
      <c r="AT798" s="112">
        <v>1029139</v>
      </c>
      <c r="AU798" s="112">
        <v>1</v>
      </c>
      <c r="AV798" s="112">
        <v>82</v>
      </c>
      <c r="AW798" s="112">
        <v>843894</v>
      </c>
    </row>
    <row r="799" spans="38:49">
      <c r="AL799" s="111" t="s">
        <v>173</v>
      </c>
      <c r="AM799" s="112">
        <v>25</v>
      </c>
      <c r="AN799" s="111" t="s">
        <v>41</v>
      </c>
      <c r="AO799" s="112">
        <v>17</v>
      </c>
      <c r="AP799" s="112">
        <v>12233000</v>
      </c>
      <c r="AQ799" s="112">
        <v>8565000</v>
      </c>
      <c r="AR799" s="112">
        <v>3668000</v>
      </c>
      <c r="AS799" s="112">
        <v>70</v>
      </c>
      <c r="AT799" s="112">
        <v>980944</v>
      </c>
      <c r="AU799" s="112">
        <v>1</v>
      </c>
      <c r="AV799" s="112">
        <v>83</v>
      </c>
      <c r="AW799" s="112">
        <v>814184</v>
      </c>
    </row>
    <row r="800" spans="38:49">
      <c r="AL800" s="111" t="s">
        <v>173</v>
      </c>
      <c r="AM800" s="112">
        <v>25</v>
      </c>
      <c r="AN800" s="111" t="s">
        <v>41</v>
      </c>
      <c r="AO800" s="112">
        <v>17</v>
      </c>
      <c r="AP800" s="112">
        <v>12233000</v>
      </c>
      <c r="AQ800" s="112">
        <v>8565000</v>
      </c>
      <c r="AR800" s="112">
        <v>3668000</v>
      </c>
      <c r="AS800" s="112">
        <v>71</v>
      </c>
      <c r="AT800" s="112">
        <v>932450</v>
      </c>
      <c r="AU800" s="112">
        <v>1</v>
      </c>
      <c r="AV800" s="112">
        <v>85</v>
      </c>
      <c r="AW800" s="112">
        <v>792582</v>
      </c>
    </row>
    <row r="801" spans="38:49">
      <c r="AL801" s="111" t="s">
        <v>173</v>
      </c>
      <c r="AM801" s="112">
        <v>25</v>
      </c>
      <c r="AN801" s="111" t="s">
        <v>41</v>
      </c>
      <c r="AO801" s="112">
        <v>17</v>
      </c>
      <c r="AP801" s="112">
        <v>12233000</v>
      </c>
      <c r="AQ801" s="112">
        <v>8565000</v>
      </c>
      <c r="AR801" s="112">
        <v>3668000</v>
      </c>
      <c r="AS801" s="112">
        <v>72</v>
      </c>
      <c r="AT801" s="112">
        <v>597404</v>
      </c>
      <c r="AU801" s="112">
        <v>0.67600000000000005</v>
      </c>
      <c r="AV801" s="112">
        <v>86</v>
      </c>
      <c r="AW801" s="112">
        <v>513767</v>
      </c>
    </row>
    <row r="802" spans="38:49">
      <c r="AL802" s="111" t="s">
        <v>173</v>
      </c>
      <c r="AM802" s="112">
        <v>26</v>
      </c>
      <c r="AN802" s="111" t="s">
        <v>41</v>
      </c>
      <c r="AO802" s="112">
        <v>24</v>
      </c>
      <c r="AP802" s="112">
        <v>11810000</v>
      </c>
      <c r="AQ802" s="112">
        <v>7635000</v>
      </c>
      <c r="AR802" s="112">
        <v>4175000</v>
      </c>
      <c r="AS802" s="112">
        <v>69</v>
      </c>
      <c r="AT802" s="112">
        <v>734203</v>
      </c>
      <c r="AU802" s="112">
        <v>0.71299999999999997</v>
      </c>
      <c r="AV802" s="112">
        <v>82</v>
      </c>
      <c r="AW802" s="112">
        <v>602046</v>
      </c>
    </row>
    <row r="803" spans="38:49">
      <c r="AL803" s="111" t="s">
        <v>173</v>
      </c>
      <c r="AM803" s="112">
        <v>26</v>
      </c>
      <c r="AN803" s="111" t="s">
        <v>41</v>
      </c>
      <c r="AO803" s="112">
        <v>24</v>
      </c>
      <c r="AP803" s="112">
        <v>11810000</v>
      </c>
      <c r="AQ803" s="112">
        <v>7635000</v>
      </c>
      <c r="AR803" s="112">
        <v>4175000</v>
      </c>
      <c r="AS803" s="112">
        <v>70</v>
      </c>
      <c r="AT803" s="112">
        <v>980944</v>
      </c>
      <c r="AU803" s="112">
        <v>1</v>
      </c>
      <c r="AV803" s="112">
        <v>83</v>
      </c>
      <c r="AW803" s="112">
        <v>814184</v>
      </c>
    </row>
    <row r="804" spans="38:49">
      <c r="AL804" s="111" t="s">
        <v>173</v>
      </c>
      <c r="AM804" s="112">
        <v>26</v>
      </c>
      <c r="AN804" s="111" t="s">
        <v>41</v>
      </c>
      <c r="AO804" s="112">
        <v>24</v>
      </c>
      <c r="AP804" s="112">
        <v>11810000</v>
      </c>
      <c r="AQ804" s="112">
        <v>7635000</v>
      </c>
      <c r="AR804" s="112">
        <v>4175000</v>
      </c>
      <c r="AS804" s="112">
        <v>71</v>
      </c>
      <c r="AT804" s="112">
        <v>932450</v>
      </c>
      <c r="AU804" s="112">
        <v>1</v>
      </c>
      <c r="AV804" s="112">
        <v>85</v>
      </c>
      <c r="AW804" s="112">
        <v>792582</v>
      </c>
    </row>
    <row r="805" spans="38:49">
      <c r="AL805" s="111" t="s">
        <v>173</v>
      </c>
      <c r="AM805" s="112">
        <v>26</v>
      </c>
      <c r="AN805" s="111" t="s">
        <v>41</v>
      </c>
      <c r="AO805" s="112">
        <v>24</v>
      </c>
      <c r="AP805" s="112">
        <v>11810000</v>
      </c>
      <c r="AQ805" s="112">
        <v>7635000</v>
      </c>
      <c r="AR805" s="112">
        <v>4175000</v>
      </c>
      <c r="AS805" s="112">
        <v>72</v>
      </c>
      <c r="AT805" s="112">
        <v>883671</v>
      </c>
      <c r="AU805" s="112">
        <v>1</v>
      </c>
      <c r="AV805" s="112">
        <v>86</v>
      </c>
      <c r="AW805" s="112">
        <v>759957</v>
      </c>
    </row>
    <row r="806" spans="38:49">
      <c r="AL806" s="111" t="s">
        <v>173</v>
      </c>
      <c r="AM806" s="112">
        <v>26</v>
      </c>
      <c r="AN806" s="111" t="s">
        <v>41</v>
      </c>
      <c r="AO806" s="112">
        <v>24</v>
      </c>
      <c r="AP806" s="112">
        <v>11810000</v>
      </c>
      <c r="AQ806" s="112">
        <v>7635000</v>
      </c>
      <c r="AR806" s="112">
        <v>4175000</v>
      </c>
      <c r="AS806" s="112">
        <v>73</v>
      </c>
      <c r="AT806" s="112">
        <v>643733</v>
      </c>
      <c r="AU806" s="112">
        <v>0.77100000000000002</v>
      </c>
      <c r="AV806" s="112">
        <v>88</v>
      </c>
      <c r="AW806" s="112">
        <v>566485</v>
      </c>
    </row>
    <row r="807" spans="38:49">
      <c r="AL807" s="111" t="s">
        <v>173</v>
      </c>
      <c r="AM807" s="112">
        <v>27</v>
      </c>
      <c r="AN807" s="111" t="s">
        <v>42</v>
      </c>
      <c r="AO807" s="112">
        <v>1</v>
      </c>
      <c r="AP807" s="112">
        <v>11380000</v>
      </c>
      <c r="AQ807" s="112">
        <v>6585000</v>
      </c>
      <c r="AR807" s="112">
        <v>4795000</v>
      </c>
      <c r="AS807" s="112">
        <v>69</v>
      </c>
      <c r="AT807" s="112">
        <v>304203</v>
      </c>
      <c r="AU807" s="112">
        <v>0.29599999999999999</v>
      </c>
      <c r="AV807" s="112">
        <v>81</v>
      </c>
      <c r="AW807" s="112">
        <v>246404</v>
      </c>
    </row>
    <row r="808" spans="38:49">
      <c r="AL808" s="111" t="s">
        <v>173</v>
      </c>
      <c r="AM808" s="112">
        <v>27</v>
      </c>
      <c r="AN808" s="111" t="s">
        <v>42</v>
      </c>
      <c r="AO808" s="112">
        <v>1</v>
      </c>
      <c r="AP808" s="112">
        <v>11380000</v>
      </c>
      <c r="AQ808" s="112">
        <v>6585000</v>
      </c>
      <c r="AR808" s="112">
        <v>4795000</v>
      </c>
      <c r="AS808" s="112">
        <v>70</v>
      </c>
      <c r="AT808" s="112">
        <v>980944</v>
      </c>
      <c r="AU808" s="112">
        <v>1</v>
      </c>
      <c r="AV808" s="112">
        <v>82</v>
      </c>
      <c r="AW808" s="112">
        <v>804374</v>
      </c>
    </row>
    <row r="809" spans="38:49">
      <c r="AL809" s="111" t="s">
        <v>173</v>
      </c>
      <c r="AM809" s="112">
        <v>27</v>
      </c>
      <c r="AN809" s="111" t="s">
        <v>42</v>
      </c>
      <c r="AO809" s="112">
        <v>1</v>
      </c>
      <c r="AP809" s="112">
        <v>11380000</v>
      </c>
      <c r="AQ809" s="112">
        <v>6585000</v>
      </c>
      <c r="AR809" s="112">
        <v>4795000</v>
      </c>
      <c r="AS809" s="112">
        <v>71</v>
      </c>
      <c r="AT809" s="112">
        <v>932450</v>
      </c>
      <c r="AU809" s="112">
        <v>1</v>
      </c>
      <c r="AV809" s="112">
        <v>84</v>
      </c>
      <c r="AW809" s="112">
        <v>783258</v>
      </c>
    </row>
    <row r="810" spans="38:49">
      <c r="AL810" s="111" t="s">
        <v>173</v>
      </c>
      <c r="AM810" s="112">
        <v>27</v>
      </c>
      <c r="AN810" s="111" t="s">
        <v>42</v>
      </c>
      <c r="AO810" s="112">
        <v>1</v>
      </c>
      <c r="AP810" s="112">
        <v>11380000</v>
      </c>
      <c r="AQ810" s="112">
        <v>6585000</v>
      </c>
      <c r="AR810" s="112">
        <v>4795000</v>
      </c>
      <c r="AS810" s="112">
        <v>72</v>
      </c>
      <c r="AT810" s="112">
        <v>883671</v>
      </c>
      <c r="AU810" s="112">
        <v>1</v>
      </c>
      <c r="AV810" s="112">
        <v>85</v>
      </c>
      <c r="AW810" s="112">
        <v>751120</v>
      </c>
    </row>
    <row r="811" spans="38:49">
      <c r="AL811" s="111" t="s">
        <v>173</v>
      </c>
      <c r="AM811" s="112">
        <v>27</v>
      </c>
      <c r="AN811" s="111" t="s">
        <v>42</v>
      </c>
      <c r="AO811" s="112">
        <v>1</v>
      </c>
      <c r="AP811" s="112">
        <v>11380000</v>
      </c>
      <c r="AQ811" s="112">
        <v>6585000</v>
      </c>
      <c r="AR811" s="112">
        <v>4795000</v>
      </c>
      <c r="AS811" s="112">
        <v>73</v>
      </c>
      <c r="AT811" s="112">
        <v>834624</v>
      </c>
      <c r="AU811" s="112">
        <v>1</v>
      </c>
      <c r="AV811" s="112">
        <v>87</v>
      </c>
      <c r="AW811" s="112">
        <v>726123</v>
      </c>
    </row>
    <row r="812" spans="38:49">
      <c r="AL812" s="111" t="s">
        <v>173</v>
      </c>
      <c r="AM812" s="112">
        <v>27</v>
      </c>
      <c r="AN812" s="111" t="s">
        <v>42</v>
      </c>
      <c r="AO812" s="112">
        <v>1</v>
      </c>
      <c r="AP812" s="112">
        <v>11380000</v>
      </c>
      <c r="AQ812" s="112">
        <v>6585000</v>
      </c>
      <c r="AR812" s="112">
        <v>4795000</v>
      </c>
      <c r="AS812" s="112">
        <v>74</v>
      </c>
      <c r="AT812" s="112">
        <v>785322</v>
      </c>
      <c r="AU812" s="112">
        <v>1</v>
      </c>
      <c r="AV812" s="112">
        <v>88</v>
      </c>
      <c r="AW812" s="112">
        <v>691083</v>
      </c>
    </row>
    <row r="813" spans="38:49">
      <c r="AL813" s="111" t="s">
        <v>173</v>
      </c>
      <c r="AM813" s="112">
        <v>27</v>
      </c>
      <c r="AN813" s="111" t="s">
        <v>42</v>
      </c>
      <c r="AO813" s="112">
        <v>1</v>
      </c>
      <c r="AP813" s="112">
        <v>11380000</v>
      </c>
      <c r="AQ813" s="112">
        <v>6585000</v>
      </c>
      <c r="AR813" s="112">
        <v>4795000</v>
      </c>
      <c r="AS813" s="112">
        <v>75</v>
      </c>
      <c r="AT813" s="112">
        <v>73787</v>
      </c>
      <c r="AU813" s="112">
        <v>0.1</v>
      </c>
      <c r="AV813" s="112">
        <v>89</v>
      </c>
      <c r="AW813" s="112">
        <v>65670</v>
      </c>
    </row>
    <row r="814" spans="38:49">
      <c r="AL814" s="111" t="s">
        <v>173</v>
      </c>
      <c r="AM814" s="112">
        <v>28</v>
      </c>
      <c r="AN814" s="111" t="s">
        <v>42</v>
      </c>
      <c r="AO814" s="112">
        <v>8</v>
      </c>
      <c r="AP814" s="112">
        <v>10947000</v>
      </c>
      <c r="AQ814" s="112">
        <v>5409000</v>
      </c>
      <c r="AR814" s="112">
        <v>5538000</v>
      </c>
      <c r="AS814" s="112">
        <v>70</v>
      </c>
      <c r="AT814" s="112">
        <v>852147</v>
      </c>
      <c r="AU814" s="112">
        <v>0.86899999999999999</v>
      </c>
      <c r="AV814" s="112">
        <v>80</v>
      </c>
      <c r="AW814" s="112">
        <v>681718</v>
      </c>
    </row>
    <row r="815" spans="38:49">
      <c r="AL815" s="111" t="s">
        <v>173</v>
      </c>
      <c r="AM815" s="112">
        <v>28</v>
      </c>
      <c r="AN815" s="111" t="s">
        <v>42</v>
      </c>
      <c r="AO815" s="112">
        <v>8</v>
      </c>
      <c r="AP815" s="112">
        <v>10947000</v>
      </c>
      <c r="AQ815" s="112">
        <v>5409000</v>
      </c>
      <c r="AR815" s="112">
        <v>5538000</v>
      </c>
      <c r="AS815" s="112">
        <v>71</v>
      </c>
      <c r="AT815" s="112">
        <v>932450</v>
      </c>
      <c r="AU815" s="112">
        <v>1</v>
      </c>
      <c r="AV815" s="112">
        <v>82</v>
      </c>
      <c r="AW815" s="112">
        <v>764609</v>
      </c>
    </row>
    <row r="816" spans="38:49">
      <c r="AL816" s="111" t="s">
        <v>173</v>
      </c>
      <c r="AM816" s="112">
        <v>28</v>
      </c>
      <c r="AN816" s="111" t="s">
        <v>42</v>
      </c>
      <c r="AO816" s="112">
        <v>8</v>
      </c>
      <c r="AP816" s="112">
        <v>10947000</v>
      </c>
      <c r="AQ816" s="112">
        <v>5409000</v>
      </c>
      <c r="AR816" s="112">
        <v>5538000</v>
      </c>
      <c r="AS816" s="112">
        <v>72</v>
      </c>
      <c r="AT816" s="112">
        <v>883671</v>
      </c>
      <c r="AU816" s="112">
        <v>1</v>
      </c>
      <c r="AV816" s="112">
        <v>83</v>
      </c>
      <c r="AW816" s="112">
        <v>733447</v>
      </c>
    </row>
    <row r="817" spans="38:49">
      <c r="AL817" s="111" t="s">
        <v>173</v>
      </c>
      <c r="AM817" s="112">
        <v>28</v>
      </c>
      <c r="AN817" s="111" t="s">
        <v>42</v>
      </c>
      <c r="AO817" s="112">
        <v>8</v>
      </c>
      <c r="AP817" s="112">
        <v>10947000</v>
      </c>
      <c r="AQ817" s="112">
        <v>5409000</v>
      </c>
      <c r="AR817" s="112">
        <v>5538000</v>
      </c>
      <c r="AS817" s="112">
        <v>73</v>
      </c>
      <c r="AT817" s="112">
        <v>834624</v>
      </c>
      <c r="AU817" s="112">
        <v>1</v>
      </c>
      <c r="AV817" s="112">
        <v>84</v>
      </c>
      <c r="AW817" s="112">
        <v>701084</v>
      </c>
    </row>
    <row r="818" spans="38:49">
      <c r="AL818" s="111" t="s">
        <v>173</v>
      </c>
      <c r="AM818" s="112">
        <v>28</v>
      </c>
      <c r="AN818" s="111" t="s">
        <v>42</v>
      </c>
      <c r="AO818" s="112">
        <v>8</v>
      </c>
      <c r="AP818" s="112">
        <v>10947000</v>
      </c>
      <c r="AQ818" s="112">
        <v>5409000</v>
      </c>
      <c r="AR818" s="112">
        <v>5538000</v>
      </c>
      <c r="AS818" s="112">
        <v>74</v>
      </c>
      <c r="AT818" s="112">
        <v>785322</v>
      </c>
      <c r="AU818" s="112">
        <v>1</v>
      </c>
      <c r="AV818" s="112">
        <v>86</v>
      </c>
      <c r="AW818" s="112">
        <v>675377</v>
      </c>
    </row>
    <row r="819" spans="38:49">
      <c r="AL819" s="111" t="s">
        <v>173</v>
      </c>
      <c r="AM819" s="112">
        <v>28</v>
      </c>
      <c r="AN819" s="111" t="s">
        <v>42</v>
      </c>
      <c r="AO819" s="112">
        <v>8</v>
      </c>
      <c r="AP819" s="112">
        <v>10947000</v>
      </c>
      <c r="AQ819" s="112">
        <v>5409000</v>
      </c>
      <c r="AR819" s="112">
        <v>5538000</v>
      </c>
      <c r="AS819" s="112">
        <v>75</v>
      </c>
      <c r="AT819" s="112">
        <v>735781</v>
      </c>
      <c r="AU819" s="112">
        <v>1</v>
      </c>
      <c r="AV819" s="112">
        <v>87</v>
      </c>
      <c r="AW819" s="112">
        <v>640129</v>
      </c>
    </row>
    <row r="820" spans="38:49">
      <c r="AL820" s="111" t="s">
        <v>173</v>
      </c>
      <c r="AM820" s="112">
        <v>28</v>
      </c>
      <c r="AN820" s="111" t="s">
        <v>42</v>
      </c>
      <c r="AO820" s="112">
        <v>8</v>
      </c>
      <c r="AP820" s="112">
        <v>10947000</v>
      </c>
      <c r="AQ820" s="112">
        <v>5409000</v>
      </c>
      <c r="AR820" s="112">
        <v>5538000</v>
      </c>
      <c r="AS820" s="112">
        <v>76</v>
      </c>
      <c r="AT820" s="112">
        <v>514006</v>
      </c>
      <c r="AU820" s="112">
        <v>0.749</v>
      </c>
      <c r="AV820" s="112">
        <v>88</v>
      </c>
      <c r="AW820" s="112">
        <v>452325</v>
      </c>
    </row>
    <row r="821" spans="38:49">
      <c r="AL821" s="111" t="s">
        <v>173</v>
      </c>
      <c r="AM821" s="112">
        <v>29</v>
      </c>
      <c r="AN821" s="111" t="s">
        <v>42</v>
      </c>
      <c r="AO821" s="112">
        <v>15</v>
      </c>
      <c r="AP821" s="112">
        <v>10517000</v>
      </c>
      <c r="AQ821" s="112">
        <v>4536000</v>
      </c>
      <c r="AR821" s="112">
        <v>5981000</v>
      </c>
      <c r="AS821" s="112">
        <v>70</v>
      </c>
      <c r="AT821" s="112">
        <v>422147</v>
      </c>
      <c r="AU821" s="112">
        <v>0.43</v>
      </c>
      <c r="AV821" s="112">
        <v>77</v>
      </c>
      <c r="AW821" s="112">
        <v>325053</v>
      </c>
    </row>
    <row r="822" spans="38:49">
      <c r="AL822" s="111" t="s">
        <v>173</v>
      </c>
      <c r="AM822" s="112">
        <v>29</v>
      </c>
      <c r="AN822" s="111" t="s">
        <v>42</v>
      </c>
      <c r="AO822" s="112">
        <v>15</v>
      </c>
      <c r="AP822" s="112">
        <v>10517000</v>
      </c>
      <c r="AQ822" s="112">
        <v>4536000</v>
      </c>
      <c r="AR822" s="112">
        <v>5981000</v>
      </c>
      <c r="AS822" s="112">
        <v>71</v>
      </c>
      <c r="AT822" s="112">
        <v>932450</v>
      </c>
      <c r="AU822" s="112">
        <v>1</v>
      </c>
      <c r="AV822" s="112">
        <v>79</v>
      </c>
      <c r="AW822" s="112">
        <v>736636</v>
      </c>
    </row>
    <row r="823" spans="38:49">
      <c r="AL823" s="111" t="s">
        <v>173</v>
      </c>
      <c r="AM823" s="112">
        <v>29</v>
      </c>
      <c r="AN823" s="111" t="s">
        <v>42</v>
      </c>
      <c r="AO823" s="112">
        <v>15</v>
      </c>
      <c r="AP823" s="112">
        <v>10517000</v>
      </c>
      <c r="AQ823" s="112">
        <v>4536000</v>
      </c>
      <c r="AR823" s="112">
        <v>5981000</v>
      </c>
      <c r="AS823" s="112">
        <v>72</v>
      </c>
      <c r="AT823" s="112">
        <v>883671</v>
      </c>
      <c r="AU823" s="112">
        <v>1</v>
      </c>
      <c r="AV823" s="112">
        <v>80</v>
      </c>
      <c r="AW823" s="112">
        <v>706937</v>
      </c>
    </row>
    <row r="824" spans="38:49">
      <c r="AL824" s="111" t="s">
        <v>173</v>
      </c>
      <c r="AM824" s="112">
        <v>29</v>
      </c>
      <c r="AN824" s="111" t="s">
        <v>42</v>
      </c>
      <c r="AO824" s="112">
        <v>15</v>
      </c>
      <c r="AP824" s="112">
        <v>10517000</v>
      </c>
      <c r="AQ824" s="112">
        <v>4536000</v>
      </c>
      <c r="AR824" s="112">
        <v>5981000</v>
      </c>
      <c r="AS824" s="112">
        <v>73</v>
      </c>
      <c r="AT824" s="112">
        <v>834624</v>
      </c>
      <c r="AU824" s="112">
        <v>1</v>
      </c>
      <c r="AV824" s="112">
        <v>81</v>
      </c>
      <c r="AW824" s="112">
        <v>676045</v>
      </c>
    </row>
    <row r="825" spans="38:49">
      <c r="AL825" s="111" t="s">
        <v>173</v>
      </c>
      <c r="AM825" s="112">
        <v>29</v>
      </c>
      <c r="AN825" s="111" t="s">
        <v>42</v>
      </c>
      <c r="AO825" s="112">
        <v>15</v>
      </c>
      <c r="AP825" s="112">
        <v>10517000</v>
      </c>
      <c r="AQ825" s="112">
        <v>4536000</v>
      </c>
      <c r="AR825" s="112">
        <v>5981000</v>
      </c>
      <c r="AS825" s="112">
        <v>74</v>
      </c>
      <c r="AT825" s="112">
        <v>785322</v>
      </c>
      <c r="AU825" s="112">
        <v>1</v>
      </c>
      <c r="AV825" s="112">
        <v>83</v>
      </c>
      <c r="AW825" s="112">
        <v>651817</v>
      </c>
    </row>
    <row r="826" spans="38:49">
      <c r="AL826" s="111" t="s">
        <v>173</v>
      </c>
      <c r="AM826" s="112">
        <v>29</v>
      </c>
      <c r="AN826" s="111" t="s">
        <v>42</v>
      </c>
      <c r="AO826" s="112">
        <v>15</v>
      </c>
      <c r="AP826" s="112">
        <v>10517000</v>
      </c>
      <c r="AQ826" s="112">
        <v>4536000</v>
      </c>
      <c r="AR826" s="112">
        <v>5981000</v>
      </c>
      <c r="AS826" s="112">
        <v>75</v>
      </c>
      <c r="AT826" s="112">
        <v>735781</v>
      </c>
      <c r="AU826" s="112">
        <v>1</v>
      </c>
      <c r="AV826" s="112">
        <v>84</v>
      </c>
      <c r="AW826" s="112">
        <v>618056</v>
      </c>
    </row>
    <row r="827" spans="38:49">
      <c r="AL827" s="111" t="s">
        <v>173</v>
      </c>
      <c r="AM827" s="112">
        <v>29</v>
      </c>
      <c r="AN827" s="111" t="s">
        <v>42</v>
      </c>
      <c r="AO827" s="112">
        <v>15</v>
      </c>
      <c r="AP827" s="112">
        <v>10517000</v>
      </c>
      <c r="AQ827" s="112">
        <v>4536000</v>
      </c>
      <c r="AR827" s="112">
        <v>5981000</v>
      </c>
      <c r="AS827" s="112">
        <v>76</v>
      </c>
      <c r="AT827" s="112">
        <v>686016</v>
      </c>
      <c r="AU827" s="112">
        <v>1</v>
      </c>
      <c r="AV827" s="112">
        <v>85</v>
      </c>
      <c r="AW827" s="112">
        <v>583114</v>
      </c>
    </row>
    <row r="828" spans="38:49">
      <c r="AL828" s="111" t="s">
        <v>173</v>
      </c>
      <c r="AM828" s="112">
        <v>29</v>
      </c>
      <c r="AN828" s="111" t="s">
        <v>42</v>
      </c>
      <c r="AO828" s="112">
        <v>15</v>
      </c>
      <c r="AP828" s="112">
        <v>10517000</v>
      </c>
      <c r="AQ828" s="112">
        <v>4536000</v>
      </c>
      <c r="AR828" s="112">
        <v>5981000</v>
      </c>
      <c r="AS828" s="112">
        <v>77</v>
      </c>
      <c r="AT828" s="112">
        <v>636042</v>
      </c>
      <c r="AU828" s="112">
        <v>1</v>
      </c>
      <c r="AV828" s="112">
        <v>86</v>
      </c>
      <c r="AW828" s="112">
        <v>546996</v>
      </c>
    </row>
    <row r="829" spans="38:49">
      <c r="AL829" s="111" t="s">
        <v>173</v>
      </c>
      <c r="AM829" s="112">
        <v>29</v>
      </c>
      <c r="AN829" s="111" t="s">
        <v>42</v>
      </c>
      <c r="AO829" s="112">
        <v>15</v>
      </c>
      <c r="AP829" s="112">
        <v>10517000</v>
      </c>
      <c r="AQ829" s="112">
        <v>4536000</v>
      </c>
      <c r="AR829" s="112">
        <v>5981000</v>
      </c>
      <c r="AS829" s="112">
        <v>78</v>
      </c>
      <c r="AT829" s="112">
        <v>64948</v>
      </c>
      <c r="AU829" s="112">
        <v>0.111</v>
      </c>
      <c r="AV829" s="112">
        <v>88</v>
      </c>
      <c r="AW829" s="112">
        <v>57154</v>
      </c>
    </row>
    <row r="830" spans="38:49">
      <c r="AL830" s="111" t="s">
        <v>173</v>
      </c>
      <c r="AM830" s="112">
        <v>30</v>
      </c>
      <c r="AN830" s="111" t="s">
        <v>42</v>
      </c>
      <c r="AO830" s="112">
        <v>23</v>
      </c>
      <c r="AP830" s="112">
        <v>10100000</v>
      </c>
      <c r="AQ830" s="112">
        <v>4332000</v>
      </c>
      <c r="AR830" s="112">
        <v>5768000</v>
      </c>
      <c r="AS830" s="112">
        <v>70</v>
      </c>
      <c r="AT830" s="112">
        <v>5147</v>
      </c>
      <c r="AU830" s="112">
        <v>5.0000000000000001E-3</v>
      </c>
      <c r="AV830" s="112">
        <v>74</v>
      </c>
      <c r="AW830" s="112">
        <v>3809</v>
      </c>
    </row>
    <row r="831" spans="38:49">
      <c r="AL831" s="111" t="s">
        <v>173</v>
      </c>
      <c r="AM831" s="112">
        <v>30</v>
      </c>
      <c r="AN831" s="111" t="s">
        <v>42</v>
      </c>
      <c r="AO831" s="112">
        <v>23</v>
      </c>
      <c r="AP831" s="112">
        <v>10100000</v>
      </c>
      <c r="AQ831" s="112">
        <v>4332000</v>
      </c>
      <c r="AR831" s="112">
        <v>5768000</v>
      </c>
      <c r="AS831" s="112">
        <v>71</v>
      </c>
      <c r="AT831" s="112">
        <v>932450</v>
      </c>
      <c r="AU831" s="112">
        <v>1</v>
      </c>
      <c r="AV831" s="112">
        <v>75</v>
      </c>
      <c r="AW831" s="112">
        <v>699338</v>
      </c>
    </row>
    <row r="832" spans="38:49">
      <c r="AL832" s="111" t="s">
        <v>173</v>
      </c>
      <c r="AM832" s="112">
        <v>30</v>
      </c>
      <c r="AN832" s="111" t="s">
        <v>42</v>
      </c>
      <c r="AO832" s="112">
        <v>23</v>
      </c>
      <c r="AP832" s="112">
        <v>10100000</v>
      </c>
      <c r="AQ832" s="112">
        <v>4332000</v>
      </c>
      <c r="AR832" s="112">
        <v>5768000</v>
      </c>
      <c r="AS832" s="112">
        <v>72</v>
      </c>
      <c r="AT832" s="112">
        <v>883671</v>
      </c>
      <c r="AU832" s="112">
        <v>1</v>
      </c>
      <c r="AV832" s="112">
        <v>76</v>
      </c>
      <c r="AW832" s="112">
        <v>671590</v>
      </c>
    </row>
    <row r="833" spans="38:49">
      <c r="AL833" s="111" t="s">
        <v>173</v>
      </c>
      <c r="AM833" s="112">
        <v>30</v>
      </c>
      <c r="AN833" s="111" t="s">
        <v>42</v>
      </c>
      <c r="AO833" s="112">
        <v>23</v>
      </c>
      <c r="AP833" s="112">
        <v>10100000</v>
      </c>
      <c r="AQ833" s="112">
        <v>4332000</v>
      </c>
      <c r="AR833" s="112">
        <v>5768000</v>
      </c>
      <c r="AS833" s="112">
        <v>73</v>
      </c>
      <c r="AT833" s="112">
        <v>834624</v>
      </c>
      <c r="AU833" s="112">
        <v>1</v>
      </c>
      <c r="AV833" s="112">
        <v>77</v>
      </c>
      <c r="AW833" s="112">
        <v>642660</v>
      </c>
    </row>
    <row r="834" spans="38:49">
      <c r="AL834" s="111" t="s">
        <v>173</v>
      </c>
      <c r="AM834" s="112">
        <v>30</v>
      </c>
      <c r="AN834" s="111" t="s">
        <v>42</v>
      </c>
      <c r="AO834" s="112">
        <v>23</v>
      </c>
      <c r="AP834" s="112">
        <v>10100000</v>
      </c>
      <c r="AQ834" s="112">
        <v>4332000</v>
      </c>
      <c r="AR834" s="112">
        <v>5768000</v>
      </c>
      <c r="AS834" s="112">
        <v>74</v>
      </c>
      <c r="AT834" s="112">
        <v>785322</v>
      </c>
      <c r="AU834" s="112">
        <v>1</v>
      </c>
      <c r="AV834" s="112">
        <v>78</v>
      </c>
      <c r="AW834" s="112">
        <v>612551</v>
      </c>
    </row>
    <row r="835" spans="38:49">
      <c r="AL835" s="111" t="s">
        <v>173</v>
      </c>
      <c r="AM835" s="112">
        <v>30</v>
      </c>
      <c r="AN835" s="111" t="s">
        <v>42</v>
      </c>
      <c r="AO835" s="112">
        <v>23</v>
      </c>
      <c r="AP835" s="112">
        <v>10100000</v>
      </c>
      <c r="AQ835" s="112">
        <v>4332000</v>
      </c>
      <c r="AR835" s="112">
        <v>5768000</v>
      </c>
      <c r="AS835" s="112">
        <v>75</v>
      </c>
      <c r="AT835" s="112">
        <v>735781</v>
      </c>
      <c r="AU835" s="112">
        <v>1</v>
      </c>
      <c r="AV835" s="112">
        <v>80</v>
      </c>
      <c r="AW835" s="112">
        <v>588625</v>
      </c>
    </row>
    <row r="836" spans="38:49">
      <c r="AL836" s="111" t="s">
        <v>173</v>
      </c>
      <c r="AM836" s="112">
        <v>30</v>
      </c>
      <c r="AN836" s="111" t="s">
        <v>42</v>
      </c>
      <c r="AO836" s="112">
        <v>23</v>
      </c>
      <c r="AP836" s="112">
        <v>10100000</v>
      </c>
      <c r="AQ836" s="112">
        <v>4332000</v>
      </c>
      <c r="AR836" s="112">
        <v>5768000</v>
      </c>
      <c r="AS836" s="112">
        <v>76</v>
      </c>
      <c r="AT836" s="112">
        <v>686016</v>
      </c>
      <c r="AU836" s="112">
        <v>1</v>
      </c>
      <c r="AV836" s="112">
        <v>81</v>
      </c>
      <c r="AW836" s="112">
        <v>555673</v>
      </c>
    </row>
    <row r="837" spans="38:49">
      <c r="AL837" s="111" t="s">
        <v>173</v>
      </c>
      <c r="AM837" s="112">
        <v>30</v>
      </c>
      <c r="AN837" s="111" t="s">
        <v>42</v>
      </c>
      <c r="AO837" s="112">
        <v>23</v>
      </c>
      <c r="AP837" s="112">
        <v>10100000</v>
      </c>
      <c r="AQ837" s="112">
        <v>4332000</v>
      </c>
      <c r="AR837" s="112">
        <v>5768000</v>
      </c>
      <c r="AS837" s="112">
        <v>77</v>
      </c>
      <c r="AT837" s="112">
        <v>636042</v>
      </c>
      <c r="AU837" s="112">
        <v>1</v>
      </c>
      <c r="AV837" s="112">
        <v>82</v>
      </c>
      <c r="AW837" s="112">
        <v>521554</v>
      </c>
    </row>
    <row r="838" spans="38:49">
      <c r="AL838" s="111" t="s">
        <v>173</v>
      </c>
      <c r="AM838" s="112">
        <v>30</v>
      </c>
      <c r="AN838" s="111" t="s">
        <v>42</v>
      </c>
      <c r="AO838" s="112">
        <v>23</v>
      </c>
      <c r="AP838" s="112">
        <v>10100000</v>
      </c>
      <c r="AQ838" s="112">
        <v>4332000</v>
      </c>
      <c r="AR838" s="112">
        <v>5768000</v>
      </c>
      <c r="AS838" s="112">
        <v>78</v>
      </c>
      <c r="AT838" s="112">
        <v>268948</v>
      </c>
      <c r="AU838" s="112">
        <v>0.45900000000000002</v>
      </c>
      <c r="AV838" s="112">
        <v>83</v>
      </c>
      <c r="AW838" s="112">
        <v>223227</v>
      </c>
    </row>
    <row r="839" spans="38:49">
      <c r="AL839" s="111" t="s">
        <v>173</v>
      </c>
      <c r="AM839" s="112">
        <v>31</v>
      </c>
      <c r="AN839" s="111" t="s">
        <v>42</v>
      </c>
      <c r="AO839" s="112">
        <v>29</v>
      </c>
      <c r="AP839" s="112">
        <v>9686000</v>
      </c>
      <c r="AQ839" s="112">
        <v>4002000</v>
      </c>
      <c r="AR839" s="112">
        <v>5684000</v>
      </c>
      <c r="AS839" s="112">
        <v>71</v>
      </c>
      <c r="AT839" s="112">
        <v>523596</v>
      </c>
      <c r="AU839" s="112">
        <v>0.56200000000000006</v>
      </c>
      <c r="AV839" s="112">
        <v>70</v>
      </c>
      <c r="AW839" s="112">
        <v>366517</v>
      </c>
    </row>
    <row r="840" spans="38:49">
      <c r="AL840" s="111" t="s">
        <v>173</v>
      </c>
      <c r="AM840" s="112">
        <v>31</v>
      </c>
      <c r="AN840" s="111" t="s">
        <v>42</v>
      </c>
      <c r="AO840" s="112">
        <v>29</v>
      </c>
      <c r="AP840" s="112">
        <v>9686000</v>
      </c>
      <c r="AQ840" s="112">
        <v>4002000</v>
      </c>
      <c r="AR840" s="112">
        <v>5684000</v>
      </c>
      <c r="AS840" s="112">
        <v>72</v>
      </c>
      <c r="AT840" s="112">
        <v>883671</v>
      </c>
      <c r="AU840" s="112">
        <v>1</v>
      </c>
      <c r="AV840" s="112">
        <v>71</v>
      </c>
      <c r="AW840" s="112">
        <v>627406</v>
      </c>
    </row>
    <row r="841" spans="38:49">
      <c r="AL841" s="111" t="s">
        <v>173</v>
      </c>
      <c r="AM841" s="112">
        <v>31</v>
      </c>
      <c r="AN841" s="111" t="s">
        <v>42</v>
      </c>
      <c r="AO841" s="112">
        <v>29</v>
      </c>
      <c r="AP841" s="112">
        <v>9686000</v>
      </c>
      <c r="AQ841" s="112">
        <v>4002000</v>
      </c>
      <c r="AR841" s="112">
        <v>5684000</v>
      </c>
      <c r="AS841" s="112">
        <v>73</v>
      </c>
      <c r="AT841" s="112">
        <v>834624</v>
      </c>
      <c r="AU841" s="112">
        <v>1</v>
      </c>
      <c r="AV841" s="112">
        <v>72</v>
      </c>
      <c r="AW841" s="112">
        <v>600929</v>
      </c>
    </row>
    <row r="842" spans="38:49">
      <c r="AL842" s="111" t="s">
        <v>173</v>
      </c>
      <c r="AM842" s="112">
        <v>31</v>
      </c>
      <c r="AN842" s="111" t="s">
        <v>42</v>
      </c>
      <c r="AO842" s="112">
        <v>29</v>
      </c>
      <c r="AP842" s="112">
        <v>9686000</v>
      </c>
      <c r="AQ842" s="112">
        <v>4002000</v>
      </c>
      <c r="AR842" s="112">
        <v>5684000</v>
      </c>
      <c r="AS842" s="112">
        <v>74</v>
      </c>
      <c r="AT842" s="112">
        <v>785322</v>
      </c>
      <c r="AU842" s="112">
        <v>1</v>
      </c>
      <c r="AV842" s="112">
        <v>73</v>
      </c>
      <c r="AW842" s="112">
        <v>573285</v>
      </c>
    </row>
    <row r="843" spans="38:49">
      <c r="AL843" s="111" t="s">
        <v>173</v>
      </c>
      <c r="AM843" s="112">
        <v>31</v>
      </c>
      <c r="AN843" s="111" t="s">
        <v>42</v>
      </c>
      <c r="AO843" s="112">
        <v>29</v>
      </c>
      <c r="AP843" s="112">
        <v>9686000</v>
      </c>
      <c r="AQ843" s="112">
        <v>4002000</v>
      </c>
      <c r="AR843" s="112">
        <v>5684000</v>
      </c>
      <c r="AS843" s="112">
        <v>75</v>
      </c>
      <c r="AT843" s="112">
        <v>735781</v>
      </c>
      <c r="AU843" s="112">
        <v>1</v>
      </c>
      <c r="AV843" s="112">
        <v>74</v>
      </c>
      <c r="AW843" s="112">
        <v>544478</v>
      </c>
    </row>
    <row r="844" spans="38:49">
      <c r="AL844" s="111" t="s">
        <v>173</v>
      </c>
      <c r="AM844" s="112">
        <v>31</v>
      </c>
      <c r="AN844" s="111" t="s">
        <v>42</v>
      </c>
      <c r="AO844" s="112">
        <v>29</v>
      </c>
      <c r="AP844" s="112">
        <v>9686000</v>
      </c>
      <c r="AQ844" s="112">
        <v>4002000</v>
      </c>
      <c r="AR844" s="112">
        <v>5684000</v>
      </c>
      <c r="AS844" s="112">
        <v>76</v>
      </c>
      <c r="AT844" s="112">
        <v>686016</v>
      </c>
      <c r="AU844" s="112">
        <v>1</v>
      </c>
      <c r="AV844" s="112">
        <v>75</v>
      </c>
      <c r="AW844" s="112">
        <v>514512</v>
      </c>
    </row>
    <row r="845" spans="38:49">
      <c r="AL845" s="111" t="s">
        <v>173</v>
      </c>
      <c r="AM845" s="112">
        <v>31</v>
      </c>
      <c r="AN845" s="111" t="s">
        <v>42</v>
      </c>
      <c r="AO845" s="112">
        <v>29</v>
      </c>
      <c r="AP845" s="112">
        <v>9686000</v>
      </c>
      <c r="AQ845" s="112">
        <v>4002000</v>
      </c>
      <c r="AR845" s="112">
        <v>5684000</v>
      </c>
      <c r="AS845" s="112">
        <v>77</v>
      </c>
      <c r="AT845" s="112">
        <v>636042</v>
      </c>
      <c r="AU845" s="112">
        <v>1</v>
      </c>
      <c r="AV845" s="112">
        <v>76</v>
      </c>
      <c r="AW845" s="112">
        <v>483392</v>
      </c>
    </row>
    <row r="846" spans="38:49">
      <c r="AL846" s="111" t="s">
        <v>173</v>
      </c>
      <c r="AM846" s="112">
        <v>31</v>
      </c>
      <c r="AN846" s="111" t="s">
        <v>42</v>
      </c>
      <c r="AO846" s="112">
        <v>29</v>
      </c>
      <c r="AP846" s="112">
        <v>9686000</v>
      </c>
      <c r="AQ846" s="112">
        <v>4002000</v>
      </c>
      <c r="AR846" s="112">
        <v>5684000</v>
      </c>
      <c r="AS846" s="112">
        <v>78</v>
      </c>
      <c r="AT846" s="112">
        <v>585874</v>
      </c>
      <c r="AU846" s="112">
        <v>1</v>
      </c>
      <c r="AV846" s="112">
        <v>78</v>
      </c>
      <c r="AW846" s="112">
        <v>456982</v>
      </c>
    </row>
    <row r="847" spans="38:49">
      <c r="AL847" s="111" t="s">
        <v>173</v>
      </c>
      <c r="AM847" s="112">
        <v>31</v>
      </c>
      <c r="AN847" s="111" t="s">
        <v>42</v>
      </c>
      <c r="AO847" s="112">
        <v>29</v>
      </c>
      <c r="AP847" s="112">
        <v>9686000</v>
      </c>
      <c r="AQ847" s="112">
        <v>4002000</v>
      </c>
      <c r="AR847" s="112">
        <v>5684000</v>
      </c>
      <c r="AS847" s="112">
        <v>79</v>
      </c>
      <c r="AT847" s="112">
        <v>13074</v>
      </c>
      <c r="AU847" s="112">
        <v>2.4E-2</v>
      </c>
      <c r="AV847" s="112">
        <v>79</v>
      </c>
      <c r="AW847" s="112">
        <v>10328</v>
      </c>
    </row>
    <row r="848" spans="38:49">
      <c r="AL848" s="111" t="s">
        <v>173</v>
      </c>
      <c r="AM848" s="112">
        <v>32</v>
      </c>
      <c r="AN848" s="111" t="s">
        <v>43</v>
      </c>
      <c r="AO848" s="112">
        <v>5</v>
      </c>
      <c r="AP848" s="112">
        <v>9280000</v>
      </c>
      <c r="AQ848" s="112">
        <v>3574000</v>
      </c>
      <c r="AR848" s="112">
        <v>5706000</v>
      </c>
      <c r="AS848" s="112">
        <v>71</v>
      </c>
      <c r="AT848" s="112">
        <v>117596</v>
      </c>
      <c r="AU848" s="112">
        <v>0.126</v>
      </c>
      <c r="AV848" s="112">
        <v>66</v>
      </c>
      <c r="AW848" s="112">
        <v>77613</v>
      </c>
    </row>
    <row r="849" spans="38:49">
      <c r="AL849" s="111" t="s">
        <v>173</v>
      </c>
      <c r="AM849" s="112">
        <v>32</v>
      </c>
      <c r="AN849" s="111" t="s">
        <v>43</v>
      </c>
      <c r="AO849" s="112">
        <v>5</v>
      </c>
      <c r="AP849" s="112">
        <v>9280000</v>
      </c>
      <c r="AQ849" s="112">
        <v>3574000</v>
      </c>
      <c r="AR849" s="112">
        <v>5706000</v>
      </c>
      <c r="AS849" s="112">
        <v>72</v>
      </c>
      <c r="AT849" s="112">
        <v>883671</v>
      </c>
      <c r="AU849" s="112">
        <v>1</v>
      </c>
      <c r="AV849" s="112">
        <v>66</v>
      </c>
      <c r="AW849" s="112">
        <v>583223</v>
      </c>
    </row>
    <row r="850" spans="38:49">
      <c r="AL850" s="111" t="s">
        <v>173</v>
      </c>
      <c r="AM850" s="112">
        <v>32</v>
      </c>
      <c r="AN850" s="111" t="s">
        <v>43</v>
      </c>
      <c r="AO850" s="112">
        <v>5</v>
      </c>
      <c r="AP850" s="112">
        <v>9280000</v>
      </c>
      <c r="AQ850" s="112">
        <v>3574000</v>
      </c>
      <c r="AR850" s="112">
        <v>5706000</v>
      </c>
      <c r="AS850" s="112">
        <v>73</v>
      </c>
      <c r="AT850" s="112">
        <v>834624</v>
      </c>
      <c r="AU850" s="112">
        <v>1</v>
      </c>
      <c r="AV850" s="112">
        <v>66</v>
      </c>
      <c r="AW850" s="112">
        <v>550852</v>
      </c>
    </row>
    <row r="851" spans="38:49">
      <c r="AL851" s="111" t="s">
        <v>173</v>
      </c>
      <c r="AM851" s="112">
        <v>32</v>
      </c>
      <c r="AN851" s="111" t="s">
        <v>43</v>
      </c>
      <c r="AO851" s="112">
        <v>5</v>
      </c>
      <c r="AP851" s="112">
        <v>9280000</v>
      </c>
      <c r="AQ851" s="112">
        <v>3574000</v>
      </c>
      <c r="AR851" s="112">
        <v>5706000</v>
      </c>
      <c r="AS851" s="112">
        <v>74</v>
      </c>
      <c r="AT851" s="112">
        <v>785322</v>
      </c>
      <c r="AU851" s="112">
        <v>1</v>
      </c>
      <c r="AV851" s="112">
        <v>67</v>
      </c>
      <c r="AW851" s="112">
        <v>526166</v>
      </c>
    </row>
    <row r="852" spans="38:49">
      <c r="AL852" s="111" t="s">
        <v>173</v>
      </c>
      <c r="AM852" s="112">
        <v>32</v>
      </c>
      <c r="AN852" s="111" t="s">
        <v>43</v>
      </c>
      <c r="AO852" s="112">
        <v>5</v>
      </c>
      <c r="AP852" s="112">
        <v>9280000</v>
      </c>
      <c r="AQ852" s="112">
        <v>3574000</v>
      </c>
      <c r="AR852" s="112">
        <v>5706000</v>
      </c>
      <c r="AS852" s="112">
        <v>75</v>
      </c>
      <c r="AT852" s="112">
        <v>735781</v>
      </c>
      <c r="AU852" s="112">
        <v>1</v>
      </c>
      <c r="AV852" s="112">
        <v>68</v>
      </c>
      <c r="AW852" s="112">
        <v>500331</v>
      </c>
    </row>
    <row r="853" spans="38:49">
      <c r="AL853" s="111" t="s">
        <v>173</v>
      </c>
      <c r="AM853" s="112">
        <v>32</v>
      </c>
      <c r="AN853" s="111" t="s">
        <v>43</v>
      </c>
      <c r="AO853" s="112">
        <v>5</v>
      </c>
      <c r="AP853" s="112">
        <v>9280000</v>
      </c>
      <c r="AQ853" s="112">
        <v>3574000</v>
      </c>
      <c r="AR853" s="112">
        <v>5706000</v>
      </c>
      <c r="AS853" s="112">
        <v>76</v>
      </c>
      <c r="AT853" s="112">
        <v>686016</v>
      </c>
      <c r="AU853" s="112">
        <v>1</v>
      </c>
      <c r="AV853" s="112">
        <v>69</v>
      </c>
      <c r="AW853" s="112">
        <v>473351</v>
      </c>
    </row>
    <row r="854" spans="38:49">
      <c r="AL854" s="111" t="s">
        <v>173</v>
      </c>
      <c r="AM854" s="112">
        <v>32</v>
      </c>
      <c r="AN854" s="111" t="s">
        <v>43</v>
      </c>
      <c r="AO854" s="112">
        <v>5</v>
      </c>
      <c r="AP854" s="112">
        <v>9280000</v>
      </c>
      <c r="AQ854" s="112">
        <v>3574000</v>
      </c>
      <c r="AR854" s="112">
        <v>5706000</v>
      </c>
      <c r="AS854" s="112">
        <v>77</v>
      </c>
      <c r="AT854" s="112">
        <v>636042</v>
      </c>
      <c r="AU854" s="112">
        <v>1</v>
      </c>
      <c r="AV854" s="112">
        <v>70</v>
      </c>
      <c r="AW854" s="112">
        <v>445229</v>
      </c>
    </row>
    <row r="855" spans="38:49">
      <c r="AL855" s="111" t="s">
        <v>173</v>
      </c>
      <c r="AM855" s="112">
        <v>32</v>
      </c>
      <c r="AN855" s="111" t="s">
        <v>43</v>
      </c>
      <c r="AO855" s="112">
        <v>5</v>
      </c>
      <c r="AP855" s="112">
        <v>9280000</v>
      </c>
      <c r="AQ855" s="112">
        <v>3574000</v>
      </c>
      <c r="AR855" s="112">
        <v>5706000</v>
      </c>
      <c r="AS855" s="112">
        <v>78</v>
      </c>
      <c r="AT855" s="112">
        <v>585874</v>
      </c>
      <c r="AU855" s="112">
        <v>1</v>
      </c>
      <c r="AV855" s="112">
        <v>71</v>
      </c>
      <c r="AW855" s="112">
        <v>415971</v>
      </c>
    </row>
    <row r="856" spans="38:49">
      <c r="AL856" s="111" t="s">
        <v>173</v>
      </c>
      <c r="AM856" s="112">
        <v>32</v>
      </c>
      <c r="AN856" s="111" t="s">
        <v>43</v>
      </c>
      <c r="AO856" s="112">
        <v>5</v>
      </c>
      <c r="AP856" s="112">
        <v>9280000</v>
      </c>
      <c r="AQ856" s="112">
        <v>3574000</v>
      </c>
      <c r="AR856" s="112">
        <v>5706000</v>
      </c>
      <c r="AS856" s="112">
        <v>79</v>
      </c>
      <c r="AT856" s="112">
        <v>441074</v>
      </c>
      <c r="AU856" s="112">
        <v>0.82399999999999995</v>
      </c>
      <c r="AV856" s="112">
        <v>72</v>
      </c>
      <c r="AW856" s="112">
        <v>317573</v>
      </c>
    </row>
    <row r="857" spans="38:49">
      <c r="AL857" s="111" t="s">
        <v>173</v>
      </c>
      <c r="AM857" s="112">
        <v>33</v>
      </c>
      <c r="AN857" s="111" t="s">
        <v>43</v>
      </c>
      <c r="AO857" s="112">
        <v>12</v>
      </c>
      <c r="AP857" s="112">
        <v>8884000</v>
      </c>
      <c r="AQ857" s="112">
        <v>3076000</v>
      </c>
      <c r="AR857" s="112">
        <v>5808000</v>
      </c>
      <c r="AS857" s="112">
        <v>72</v>
      </c>
      <c r="AT857" s="112">
        <v>605267</v>
      </c>
      <c r="AU857" s="112">
        <v>0.68500000000000005</v>
      </c>
      <c r="AV857" s="112">
        <v>61</v>
      </c>
      <c r="AW857" s="112">
        <v>369213</v>
      </c>
    </row>
    <row r="858" spans="38:49">
      <c r="AL858" s="111" t="s">
        <v>173</v>
      </c>
      <c r="AM858" s="112">
        <v>33</v>
      </c>
      <c r="AN858" s="111" t="s">
        <v>43</v>
      </c>
      <c r="AO858" s="112">
        <v>12</v>
      </c>
      <c r="AP858" s="112">
        <v>8884000</v>
      </c>
      <c r="AQ858" s="112">
        <v>3076000</v>
      </c>
      <c r="AR858" s="112">
        <v>5808000</v>
      </c>
      <c r="AS858" s="112">
        <v>73</v>
      </c>
      <c r="AT858" s="112">
        <v>834624</v>
      </c>
      <c r="AU858" s="112">
        <v>1</v>
      </c>
      <c r="AV858" s="112">
        <v>61</v>
      </c>
      <c r="AW858" s="112">
        <v>509121</v>
      </c>
    </row>
    <row r="859" spans="38:49">
      <c r="AL859" s="111" t="s">
        <v>173</v>
      </c>
      <c r="AM859" s="112">
        <v>33</v>
      </c>
      <c r="AN859" s="111" t="s">
        <v>43</v>
      </c>
      <c r="AO859" s="112">
        <v>12</v>
      </c>
      <c r="AP859" s="112">
        <v>8884000</v>
      </c>
      <c r="AQ859" s="112">
        <v>3076000</v>
      </c>
      <c r="AR859" s="112">
        <v>5808000</v>
      </c>
      <c r="AS859" s="112">
        <v>74</v>
      </c>
      <c r="AT859" s="112">
        <v>785322</v>
      </c>
      <c r="AU859" s="112">
        <v>1</v>
      </c>
      <c r="AV859" s="112">
        <v>61</v>
      </c>
      <c r="AW859" s="112">
        <v>479046</v>
      </c>
    </row>
    <row r="860" spans="38:49">
      <c r="AL860" s="111" t="s">
        <v>173</v>
      </c>
      <c r="AM860" s="112">
        <v>33</v>
      </c>
      <c r="AN860" s="111" t="s">
        <v>43</v>
      </c>
      <c r="AO860" s="112">
        <v>12</v>
      </c>
      <c r="AP860" s="112">
        <v>8884000</v>
      </c>
      <c r="AQ860" s="112">
        <v>3076000</v>
      </c>
      <c r="AR860" s="112">
        <v>5808000</v>
      </c>
      <c r="AS860" s="112">
        <v>75</v>
      </c>
      <c r="AT860" s="112">
        <v>735781</v>
      </c>
      <c r="AU860" s="112">
        <v>1</v>
      </c>
      <c r="AV860" s="112">
        <v>61</v>
      </c>
      <c r="AW860" s="112">
        <v>448826</v>
      </c>
    </row>
    <row r="861" spans="38:49">
      <c r="AL861" s="111" t="s">
        <v>173</v>
      </c>
      <c r="AM861" s="112">
        <v>33</v>
      </c>
      <c r="AN861" s="111" t="s">
        <v>43</v>
      </c>
      <c r="AO861" s="112">
        <v>12</v>
      </c>
      <c r="AP861" s="112">
        <v>8884000</v>
      </c>
      <c r="AQ861" s="112">
        <v>3076000</v>
      </c>
      <c r="AR861" s="112">
        <v>5808000</v>
      </c>
      <c r="AS861" s="112">
        <v>76</v>
      </c>
      <c r="AT861" s="112">
        <v>686016</v>
      </c>
      <c r="AU861" s="112">
        <v>1</v>
      </c>
      <c r="AV861" s="112">
        <v>61</v>
      </c>
      <c r="AW861" s="112">
        <v>418470</v>
      </c>
    </row>
    <row r="862" spans="38:49">
      <c r="AL862" s="111" t="s">
        <v>173</v>
      </c>
      <c r="AM862" s="112">
        <v>33</v>
      </c>
      <c r="AN862" s="111" t="s">
        <v>43</v>
      </c>
      <c r="AO862" s="112">
        <v>12</v>
      </c>
      <c r="AP862" s="112">
        <v>8884000</v>
      </c>
      <c r="AQ862" s="112">
        <v>3076000</v>
      </c>
      <c r="AR862" s="112">
        <v>5808000</v>
      </c>
      <c r="AS862" s="112">
        <v>77</v>
      </c>
      <c r="AT862" s="112">
        <v>636042</v>
      </c>
      <c r="AU862" s="112">
        <v>1</v>
      </c>
      <c r="AV862" s="112">
        <v>62</v>
      </c>
      <c r="AW862" s="112">
        <v>394346</v>
      </c>
    </row>
    <row r="863" spans="38:49">
      <c r="AL863" s="111" t="s">
        <v>173</v>
      </c>
      <c r="AM863" s="112">
        <v>33</v>
      </c>
      <c r="AN863" s="111" t="s">
        <v>43</v>
      </c>
      <c r="AO863" s="112">
        <v>12</v>
      </c>
      <c r="AP863" s="112">
        <v>8884000</v>
      </c>
      <c r="AQ863" s="112">
        <v>3076000</v>
      </c>
      <c r="AR863" s="112">
        <v>5808000</v>
      </c>
      <c r="AS863" s="112">
        <v>78</v>
      </c>
      <c r="AT863" s="112">
        <v>585874</v>
      </c>
      <c r="AU863" s="112">
        <v>1</v>
      </c>
      <c r="AV863" s="112">
        <v>63</v>
      </c>
      <c r="AW863" s="112">
        <v>369101</v>
      </c>
    </row>
    <row r="864" spans="38:49">
      <c r="AL864" s="111" t="s">
        <v>173</v>
      </c>
      <c r="AM864" s="112">
        <v>33</v>
      </c>
      <c r="AN864" s="111" t="s">
        <v>43</v>
      </c>
      <c r="AO864" s="112">
        <v>12</v>
      </c>
      <c r="AP864" s="112">
        <v>8884000</v>
      </c>
      <c r="AQ864" s="112">
        <v>3076000</v>
      </c>
      <c r="AR864" s="112">
        <v>5808000</v>
      </c>
      <c r="AS864" s="112">
        <v>79</v>
      </c>
      <c r="AT864" s="112">
        <v>535528</v>
      </c>
      <c r="AU864" s="112">
        <v>1</v>
      </c>
      <c r="AV864" s="112">
        <v>64</v>
      </c>
      <c r="AW864" s="112">
        <v>342738</v>
      </c>
    </row>
    <row r="865" spans="38:49">
      <c r="AL865" s="111" t="s">
        <v>173</v>
      </c>
      <c r="AM865" s="112">
        <v>33</v>
      </c>
      <c r="AN865" s="111" t="s">
        <v>43</v>
      </c>
      <c r="AO865" s="112">
        <v>12</v>
      </c>
      <c r="AP865" s="112">
        <v>8884000</v>
      </c>
      <c r="AQ865" s="112">
        <v>3076000</v>
      </c>
      <c r="AR865" s="112">
        <v>5808000</v>
      </c>
      <c r="AS865" s="112">
        <v>80</v>
      </c>
      <c r="AT865" s="112">
        <v>403547</v>
      </c>
      <c r="AU865" s="112">
        <v>0.83199999999999996</v>
      </c>
      <c r="AV865" s="112">
        <v>65</v>
      </c>
      <c r="AW865" s="112">
        <v>262306</v>
      </c>
    </row>
    <row r="866" spans="38:49">
      <c r="AL866" s="111" t="s">
        <v>173</v>
      </c>
      <c r="AM866" s="112">
        <v>34</v>
      </c>
      <c r="AN866" s="111" t="s">
        <v>43</v>
      </c>
      <c r="AO866" s="112">
        <v>19</v>
      </c>
      <c r="AP866" s="112">
        <v>8501000</v>
      </c>
      <c r="AQ866" s="112">
        <v>2534000</v>
      </c>
      <c r="AR866" s="112">
        <v>5967000</v>
      </c>
      <c r="AS866" s="112">
        <v>72</v>
      </c>
      <c r="AT866" s="112">
        <v>222267</v>
      </c>
      <c r="AU866" s="112">
        <v>0.252</v>
      </c>
      <c r="AV866" s="112">
        <v>55</v>
      </c>
      <c r="AW866" s="112">
        <v>122247</v>
      </c>
    </row>
    <row r="867" spans="38:49">
      <c r="AL867" s="111" t="s">
        <v>173</v>
      </c>
      <c r="AM867" s="112">
        <v>34</v>
      </c>
      <c r="AN867" s="111" t="s">
        <v>43</v>
      </c>
      <c r="AO867" s="112">
        <v>19</v>
      </c>
      <c r="AP867" s="112">
        <v>8501000</v>
      </c>
      <c r="AQ867" s="112">
        <v>2534000</v>
      </c>
      <c r="AR867" s="112">
        <v>5967000</v>
      </c>
      <c r="AS867" s="112">
        <v>73</v>
      </c>
      <c r="AT867" s="112">
        <v>834624</v>
      </c>
      <c r="AU867" s="112">
        <v>1</v>
      </c>
      <c r="AV867" s="112">
        <v>55</v>
      </c>
      <c r="AW867" s="112">
        <v>459043</v>
      </c>
    </row>
    <row r="868" spans="38:49">
      <c r="AL868" s="111" t="s">
        <v>173</v>
      </c>
      <c r="AM868" s="112">
        <v>34</v>
      </c>
      <c r="AN868" s="111" t="s">
        <v>43</v>
      </c>
      <c r="AO868" s="112">
        <v>19</v>
      </c>
      <c r="AP868" s="112">
        <v>8501000</v>
      </c>
      <c r="AQ868" s="112">
        <v>2534000</v>
      </c>
      <c r="AR868" s="112">
        <v>5967000</v>
      </c>
      <c r="AS868" s="112">
        <v>74</v>
      </c>
      <c r="AT868" s="112">
        <v>785322</v>
      </c>
      <c r="AU868" s="112">
        <v>1</v>
      </c>
      <c r="AV868" s="112">
        <v>55</v>
      </c>
      <c r="AW868" s="112">
        <v>431927</v>
      </c>
    </row>
    <row r="869" spans="38:49">
      <c r="AL869" s="111" t="s">
        <v>173</v>
      </c>
      <c r="AM869" s="112">
        <v>34</v>
      </c>
      <c r="AN869" s="111" t="s">
        <v>43</v>
      </c>
      <c r="AO869" s="112">
        <v>19</v>
      </c>
      <c r="AP869" s="112">
        <v>8501000</v>
      </c>
      <c r="AQ869" s="112">
        <v>2534000</v>
      </c>
      <c r="AR869" s="112">
        <v>5967000</v>
      </c>
      <c r="AS869" s="112">
        <v>75</v>
      </c>
      <c r="AT869" s="112">
        <v>735781</v>
      </c>
      <c r="AU869" s="112">
        <v>1</v>
      </c>
      <c r="AV869" s="112">
        <v>55</v>
      </c>
      <c r="AW869" s="112">
        <v>404680</v>
      </c>
    </row>
    <row r="870" spans="38:49">
      <c r="AL870" s="111" t="s">
        <v>173</v>
      </c>
      <c r="AM870" s="112">
        <v>34</v>
      </c>
      <c r="AN870" s="111" t="s">
        <v>43</v>
      </c>
      <c r="AO870" s="112">
        <v>19</v>
      </c>
      <c r="AP870" s="112">
        <v>8501000</v>
      </c>
      <c r="AQ870" s="112">
        <v>2534000</v>
      </c>
      <c r="AR870" s="112">
        <v>5967000</v>
      </c>
      <c r="AS870" s="112">
        <v>76</v>
      </c>
      <c r="AT870" s="112">
        <v>686016</v>
      </c>
      <c r="AU870" s="112">
        <v>1</v>
      </c>
      <c r="AV870" s="112">
        <v>54</v>
      </c>
      <c r="AW870" s="112">
        <v>370449</v>
      </c>
    </row>
    <row r="871" spans="38:49">
      <c r="AL871" s="111" t="s">
        <v>173</v>
      </c>
      <c r="AM871" s="112">
        <v>34</v>
      </c>
      <c r="AN871" s="111" t="s">
        <v>43</v>
      </c>
      <c r="AO871" s="112">
        <v>19</v>
      </c>
      <c r="AP871" s="112">
        <v>8501000</v>
      </c>
      <c r="AQ871" s="112">
        <v>2534000</v>
      </c>
      <c r="AR871" s="112">
        <v>5967000</v>
      </c>
      <c r="AS871" s="112">
        <v>77</v>
      </c>
      <c r="AT871" s="112">
        <v>636042</v>
      </c>
      <c r="AU871" s="112">
        <v>1</v>
      </c>
      <c r="AV871" s="112">
        <v>54</v>
      </c>
      <c r="AW871" s="112">
        <v>343463</v>
      </c>
    </row>
    <row r="872" spans="38:49">
      <c r="AL872" s="111" t="s">
        <v>173</v>
      </c>
      <c r="AM872" s="112">
        <v>34</v>
      </c>
      <c r="AN872" s="111" t="s">
        <v>43</v>
      </c>
      <c r="AO872" s="112">
        <v>19</v>
      </c>
      <c r="AP872" s="112">
        <v>8501000</v>
      </c>
      <c r="AQ872" s="112">
        <v>2534000</v>
      </c>
      <c r="AR872" s="112">
        <v>5967000</v>
      </c>
      <c r="AS872" s="112">
        <v>78</v>
      </c>
      <c r="AT872" s="112">
        <v>585874</v>
      </c>
      <c r="AU872" s="112">
        <v>1</v>
      </c>
      <c r="AV872" s="112">
        <v>55</v>
      </c>
      <c r="AW872" s="112">
        <v>322231</v>
      </c>
    </row>
    <row r="873" spans="38:49">
      <c r="AL873" s="111" t="s">
        <v>173</v>
      </c>
      <c r="AM873" s="112">
        <v>34</v>
      </c>
      <c r="AN873" s="111" t="s">
        <v>43</v>
      </c>
      <c r="AO873" s="112">
        <v>19</v>
      </c>
      <c r="AP873" s="112">
        <v>8501000</v>
      </c>
      <c r="AQ873" s="112">
        <v>2534000</v>
      </c>
      <c r="AR873" s="112">
        <v>5967000</v>
      </c>
      <c r="AS873" s="112">
        <v>79</v>
      </c>
      <c r="AT873" s="112">
        <v>535528</v>
      </c>
      <c r="AU873" s="112">
        <v>1</v>
      </c>
      <c r="AV873" s="112">
        <v>55</v>
      </c>
      <c r="AW873" s="112">
        <v>294540</v>
      </c>
    </row>
    <row r="874" spans="38:49">
      <c r="AL874" s="111" t="s">
        <v>173</v>
      </c>
      <c r="AM874" s="112">
        <v>34</v>
      </c>
      <c r="AN874" s="111" t="s">
        <v>43</v>
      </c>
      <c r="AO874" s="112">
        <v>19</v>
      </c>
      <c r="AP874" s="112">
        <v>8501000</v>
      </c>
      <c r="AQ874" s="112">
        <v>2534000</v>
      </c>
      <c r="AR874" s="112">
        <v>5967000</v>
      </c>
      <c r="AS874" s="112">
        <v>80</v>
      </c>
      <c r="AT874" s="112">
        <v>485018</v>
      </c>
      <c r="AU874" s="112">
        <v>1</v>
      </c>
      <c r="AV874" s="112">
        <v>55</v>
      </c>
      <c r="AW874" s="112">
        <v>266760</v>
      </c>
    </row>
    <row r="875" spans="38:49">
      <c r="AL875" s="111" t="s">
        <v>173</v>
      </c>
      <c r="AM875" s="112">
        <v>34</v>
      </c>
      <c r="AN875" s="111" t="s">
        <v>43</v>
      </c>
      <c r="AO875" s="112">
        <v>19</v>
      </c>
      <c r="AP875" s="112">
        <v>8501000</v>
      </c>
      <c r="AQ875" s="112">
        <v>2534000</v>
      </c>
      <c r="AR875" s="112">
        <v>5967000</v>
      </c>
      <c r="AS875" s="112">
        <v>81</v>
      </c>
      <c r="AT875" s="112">
        <v>460528</v>
      </c>
      <c r="AU875" s="112">
        <v>0.85799999999999998</v>
      </c>
      <c r="AV875" s="112">
        <v>56</v>
      </c>
      <c r="AW875" s="112">
        <v>257896</v>
      </c>
    </row>
    <row r="876" spans="38:49">
      <c r="AL876" s="111" t="s">
        <v>173</v>
      </c>
      <c r="AM876" s="112">
        <v>35</v>
      </c>
      <c r="AN876" s="111" t="s">
        <v>43</v>
      </c>
      <c r="AO876" s="112">
        <v>26</v>
      </c>
      <c r="AP876" s="112">
        <v>8133000</v>
      </c>
      <c r="AQ876" s="112">
        <v>1977000</v>
      </c>
      <c r="AR876" s="112">
        <v>6156000</v>
      </c>
      <c r="AS876" s="112">
        <v>73</v>
      </c>
      <c r="AT876" s="112">
        <v>688891</v>
      </c>
      <c r="AU876" s="112">
        <v>0.82499999999999996</v>
      </c>
      <c r="AV876" s="112">
        <v>49</v>
      </c>
      <c r="AW876" s="112">
        <v>337557</v>
      </c>
    </row>
    <row r="877" spans="38:49">
      <c r="AL877" s="111" t="s">
        <v>173</v>
      </c>
      <c r="AM877" s="112">
        <v>35</v>
      </c>
      <c r="AN877" s="111" t="s">
        <v>43</v>
      </c>
      <c r="AO877" s="112">
        <v>26</v>
      </c>
      <c r="AP877" s="112">
        <v>8133000</v>
      </c>
      <c r="AQ877" s="112">
        <v>1977000</v>
      </c>
      <c r="AR877" s="112">
        <v>6156000</v>
      </c>
      <c r="AS877" s="112">
        <v>74</v>
      </c>
      <c r="AT877" s="112">
        <v>785322</v>
      </c>
      <c r="AU877" s="112">
        <v>1</v>
      </c>
      <c r="AV877" s="112">
        <v>48</v>
      </c>
      <c r="AW877" s="112">
        <v>376955</v>
      </c>
    </row>
    <row r="878" spans="38:49">
      <c r="AL878" s="111" t="s">
        <v>173</v>
      </c>
      <c r="AM878" s="112">
        <v>35</v>
      </c>
      <c r="AN878" s="111" t="s">
        <v>43</v>
      </c>
      <c r="AO878" s="112">
        <v>26</v>
      </c>
      <c r="AP878" s="112">
        <v>8133000</v>
      </c>
      <c r="AQ878" s="112">
        <v>1977000</v>
      </c>
      <c r="AR878" s="112">
        <v>6156000</v>
      </c>
      <c r="AS878" s="112">
        <v>75</v>
      </c>
      <c r="AT878" s="112">
        <v>735781</v>
      </c>
      <c r="AU878" s="112">
        <v>1</v>
      </c>
      <c r="AV878" s="112">
        <v>48</v>
      </c>
      <c r="AW878" s="112">
        <v>353175</v>
      </c>
    </row>
    <row r="879" spans="38:49">
      <c r="AL879" s="111" t="s">
        <v>173</v>
      </c>
      <c r="AM879" s="112">
        <v>35</v>
      </c>
      <c r="AN879" s="111" t="s">
        <v>43</v>
      </c>
      <c r="AO879" s="112">
        <v>26</v>
      </c>
      <c r="AP879" s="112">
        <v>8133000</v>
      </c>
      <c r="AQ879" s="112">
        <v>1977000</v>
      </c>
      <c r="AR879" s="112">
        <v>6156000</v>
      </c>
      <c r="AS879" s="112">
        <v>76</v>
      </c>
      <c r="AT879" s="112">
        <v>686016</v>
      </c>
      <c r="AU879" s="112">
        <v>1</v>
      </c>
      <c r="AV879" s="112">
        <v>47</v>
      </c>
      <c r="AW879" s="112">
        <v>322428</v>
      </c>
    </row>
    <row r="880" spans="38:49">
      <c r="AL880" s="111" t="s">
        <v>173</v>
      </c>
      <c r="AM880" s="112">
        <v>35</v>
      </c>
      <c r="AN880" s="111" t="s">
        <v>43</v>
      </c>
      <c r="AO880" s="112">
        <v>26</v>
      </c>
      <c r="AP880" s="112">
        <v>8133000</v>
      </c>
      <c r="AQ880" s="112">
        <v>1977000</v>
      </c>
      <c r="AR880" s="112">
        <v>6156000</v>
      </c>
      <c r="AS880" s="112">
        <v>77</v>
      </c>
      <c r="AT880" s="112">
        <v>636042</v>
      </c>
      <c r="AU880" s="112">
        <v>1</v>
      </c>
      <c r="AV880" s="112">
        <v>47</v>
      </c>
      <c r="AW880" s="112">
        <v>298940</v>
      </c>
    </row>
    <row r="881" spans="38:49">
      <c r="AL881" s="111" t="s">
        <v>173</v>
      </c>
      <c r="AM881" s="112">
        <v>35</v>
      </c>
      <c r="AN881" s="111" t="s">
        <v>43</v>
      </c>
      <c r="AO881" s="112">
        <v>26</v>
      </c>
      <c r="AP881" s="112">
        <v>8133000</v>
      </c>
      <c r="AQ881" s="112">
        <v>1977000</v>
      </c>
      <c r="AR881" s="112">
        <v>6156000</v>
      </c>
      <c r="AS881" s="112">
        <v>78</v>
      </c>
      <c r="AT881" s="112">
        <v>585874</v>
      </c>
      <c r="AU881" s="112">
        <v>1</v>
      </c>
      <c r="AV881" s="112">
        <v>46</v>
      </c>
      <c r="AW881" s="112">
        <v>269502</v>
      </c>
    </row>
    <row r="882" spans="38:49">
      <c r="AL882" s="111" t="s">
        <v>173</v>
      </c>
      <c r="AM882" s="112">
        <v>35</v>
      </c>
      <c r="AN882" s="111" t="s">
        <v>43</v>
      </c>
      <c r="AO882" s="112">
        <v>26</v>
      </c>
      <c r="AP882" s="112">
        <v>8133000</v>
      </c>
      <c r="AQ882" s="112">
        <v>1977000</v>
      </c>
      <c r="AR882" s="112">
        <v>6156000</v>
      </c>
      <c r="AS882" s="112">
        <v>79</v>
      </c>
      <c r="AT882" s="112">
        <v>535528</v>
      </c>
      <c r="AU882" s="112">
        <v>1</v>
      </c>
      <c r="AV882" s="112">
        <v>46</v>
      </c>
      <c r="AW882" s="112">
        <v>246343</v>
      </c>
    </row>
    <row r="883" spans="38:49">
      <c r="AL883" s="111" t="s">
        <v>173</v>
      </c>
      <c r="AM883" s="112">
        <v>35</v>
      </c>
      <c r="AN883" s="111" t="s">
        <v>43</v>
      </c>
      <c r="AO883" s="112">
        <v>26</v>
      </c>
      <c r="AP883" s="112">
        <v>8133000</v>
      </c>
      <c r="AQ883" s="112">
        <v>1977000</v>
      </c>
      <c r="AR883" s="112">
        <v>6156000</v>
      </c>
      <c r="AS883" s="112">
        <v>80</v>
      </c>
      <c r="AT883" s="112">
        <v>485018</v>
      </c>
      <c r="AU883" s="112">
        <v>1</v>
      </c>
      <c r="AV883" s="112">
        <v>46</v>
      </c>
      <c r="AW883" s="112">
        <v>223108</v>
      </c>
    </row>
    <row r="884" spans="38:49">
      <c r="AL884" s="111" t="s">
        <v>173</v>
      </c>
      <c r="AM884" s="112">
        <v>35</v>
      </c>
      <c r="AN884" s="111" t="s">
        <v>43</v>
      </c>
      <c r="AO884" s="112">
        <v>26</v>
      </c>
      <c r="AP884" s="112">
        <v>8133000</v>
      </c>
      <c r="AQ884" s="112">
        <v>1977000</v>
      </c>
      <c r="AR884" s="112">
        <v>6156000</v>
      </c>
      <c r="AS884" s="112">
        <v>81</v>
      </c>
      <c r="AT884" s="112">
        <v>536611</v>
      </c>
      <c r="AU884" s="112">
        <v>1</v>
      </c>
      <c r="AV884" s="112">
        <v>46</v>
      </c>
      <c r="AW884" s="112">
        <v>246841</v>
      </c>
    </row>
    <row r="885" spans="38:49">
      <c r="AL885" s="111" t="s">
        <v>173</v>
      </c>
      <c r="AM885" s="112">
        <v>35</v>
      </c>
      <c r="AN885" s="111" t="s">
        <v>43</v>
      </c>
      <c r="AO885" s="112">
        <v>26</v>
      </c>
      <c r="AP885" s="112">
        <v>8133000</v>
      </c>
      <c r="AQ885" s="112">
        <v>1977000</v>
      </c>
      <c r="AR885" s="112">
        <v>6156000</v>
      </c>
      <c r="AS885" s="112">
        <v>82</v>
      </c>
      <c r="AT885" s="112">
        <v>480918</v>
      </c>
      <c r="AU885" s="112">
        <v>0.83599999999999997</v>
      </c>
      <c r="AV885" s="112">
        <v>46</v>
      </c>
      <c r="AW885" s="112">
        <v>221222</v>
      </c>
    </row>
    <row r="886" spans="38:49">
      <c r="AL886" s="111" t="s">
        <v>173</v>
      </c>
      <c r="AM886" s="112">
        <v>36</v>
      </c>
      <c r="AN886" s="111" t="s">
        <v>44</v>
      </c>
      <c r="AO886" s="112">
        <v>2</v>
      </c>
      <c r="AP886" s="112">
        <v>7785000</v>
      </c>
      <c r="AQ886" s="112">
        <v>1432000</v>
      </c>
      <c r="AR886" s="112">
        <v>6353000</v>
      </c>
      <c r="AS886" s="112">
        <v>73</v>
      </c>
      <c r="AT886" s="112">
        <v>340891</v>
      </c>
      <c r="AU886" s="112">
        <v>0.40799999999999997</v>
      </c>
      <c r="AV886" s="112">
        <v>43</v>
      </c>
      <c r="AW886" s="112">
        <v>146583</v>
      </c>
    </row>
    <row r="887" spans="38:49">
      <c r="AL887" s="111" t="s">
        <v>173</v>
      </c>
      <c r="AM887" s="112">
        <v>36</v>
      </c>
      <c r="AN887" s="111" t="s">
        <v>44</v>
      </c>
      <c r="AO887" s="112">
        <v>2</v>
      </c>
      <c r="AP887" s="112">
        <v>7785000</v>
      </c>
      <c r="AQ887" s="112">
        <v>1432000</v>
      </c>
      <c r="AR887" s="112">
        <v>6353000</v>
      </c>
      <c r="AS887" s="112">
        <v>74</v>
      </c>
      <c r="AT887" s="112">
        <v>785322</v>
      </c>
      <c r="AU887" s="112">
        <v>1</v>
      </c>
      <c r="AV887" s="112">
        <v>42</v>
      </c>
      <c r="AW887" s="112">
        <v>329835</v>
      </c>
    </row>
    <row r="888" spans="38:49">
      <c r="AL888" s="111" t="s">
        <v>173</v>
      </c>
      <c r="AM888" s="112">
        <v>36</v>
      </c>
      <c r="AN888" s="111" t="s">
        <v>44</v>
      </c>
      <c r="AO888" s="112">
        <v>2</v>
      </c>
      <c r="AP888" s="112">
        <v>7785000</v>
      </c>
      <c r="AQ888" s="112">
        <v>1432000</v>
      </c>
      <c r="AR888" s="112">
        <v>6353000</v>
      </c>
      <c r="AS888" s="112">
        <v>75</v>
      </c>
      <c r="AT888" s="112">
        <v>735781</v>
      </c>
      <c r="AU888" s="112">
        <v>1</v>
      </c>
      <c r="AV888" s="112">
        <v>41</v>
      </c>
      <c r="AW888" s="112">
        <v>301670</v>
      </c>
    </row>
    <row r="889" spans="38:49">
      <c r="AL889" s="111" t="s">
        <v>173</v>
      </c>
      <c r="AM889" s="112">
        <v>36</v>
      </c>
      <c r="AN889" s="111" t="s">
        <v>44</v>
      </c>
      <c r="AO889" s="112">
        <v>2</v>
      </c>
      <c r="AP889" s="112">
        <v>7785000</v>
      </c>
      <c r="AQ889" s="112">
        <v>1432000</v>
      </c>
      <c r="AR889" s="112">
        <v>6353000</v>
      </c>
      <c r="AS889" s="112">
        <v>76</v>
      </c>
      <c r="AT889" s="112">
        <v>686016</v>
      </c>
      <c r="AU889" s="112">
        <v>1</v>
      </c>
      <c r="AV889" s="112">
        <v>40</v>
      </c>
      <c r="AW889" s="112">
        <v>274406</v>
      </c>
    </row>
    <row r="890" spans="38:49">
      <c r="AL890" s="111" t="s">
        <v>173</v>
      </c>
      <c r="AM890" s="112">
        <v>36</v>
      </c>
      <c r="AN890" s="111" t="s">
        <v>44</v>
      </c>
      <c r="AO890" s="112">
        <v>2</v>
      </c>
      <c r="AP890" s="112">
        <v>7785000</v>
      </c>
      <c r="AQ890" s="112">
        <v>1432000</v>
      </c>
      <c r="AR890" s="112">
        <v>6353000</v>
      </c>
      <c r="AS890" s="112">
        <v>77</v>
      </c>
      <c r="AT890" s="112">
        <v>636042</v>
      </c>
      <c r="AU890" s="112">
        <v>1</v>
      </c>
      <c r="AV890" s="112">
        <v>39</v>
      </c>
      <c r="AW890" s="112">
        <v>248056</v>
      </c>
    </row>
    <row r="891" spans="38:49">
      <c r="AL891" s="111" t="s">
        <v>173</v>
      </c>
      <c r="AM891" s="112">
        <v>36</v>
      </c>
      <c r="AN891" s="111" t="s">
        <v>44</v>
      </c>
      <c r="AO891" s="112">
        <v>2</v>
      </c>
      <c r="AP891" s="112">
        <v>7785000</v>
      </c>
      <c r="AQ891" s="112">
        <v>1432000</v>
      </c>
      <c r="AR891" s="112">
        <v>6353000</v>
      </c>
      <c r="AS891" s="112">
        <v>78</v>
      </c>
      <c r="AT891" s="112">
        <v>585874</v>
      </c>
      <c r="AU891" s="112">
        <v>1</v>
      </c>
      <c r="AV891" s="112">
        <v>39</v>
      </c>
      <c r="AW891" s="112">
        <v>228491</v>
      </c>
    </row>
    <row r="892" spans="38:49">
      <c r="AL892" s="111" t="s">
        <v>173</v>
      </c>
      <c r="AM892" s="112">
        <v>36</v>
      </c>
      <c r="AN892" s="111" t="s">
        <v>44</v>
      </c>
      <c r="AO892" s="112">
        <v>2</v>
      </c>
      <c r="AP892" s="112">
        <v>7785000</v>
      </c>
      <c r="AQ892" s="112">
        <v>1432000</v>
      </c>
      <c r="AR892" s="112">
        <v>6353000</v>
      </c>
      <c r="AS892" s="112">
        <v>79</v>
      </c>
      <c r="AT892" s="112">
        <v>535528</v>
      </c>
      <c r="AU892" s="112">
        <v>1</v>
      </c>
      <c r="AV892" s="112">
        <v>38</v>
      </c>
      <c r="AW892" s="112">
        <v>203501</v>
      </c>
    </row>
    <row r="893" spans="38:49">
      <c r="AL893" s="111" t="s">
        <v>173</v>
      </c>
      <c r="AM893" s="112">
        <v>36</v>
      </c>
      <c r="AN893" s="111" t="s">
        <v>44</v>
      </c>
      <c r="AO893" s="112">
        <v>2</v>
      </c>
      <c r="AP893" s="112">
        <v>7785000</v>
      </c>
      <c r="AQ893" s="112">
        <v>1432000</v>
      </c>
      <c r="AR893" s="112">
        <v>6353000</v>
      </c>
      <c r="AS893" s="112">
        <v>80</v>
      </c>
      <c r="AT893" s="112">
        <v>485018</v>
      </c>
      <c r="AU893" s="112">
        <v>1</v>
      </c>
      <c r="AV893" s="112">
        <v>37</v>
      </c>
      <c r="AW893" s="112">
        <v>179457</v>
      </c>
    </row>
    <row r="894" spans="38:49">
      <c r="AL894" s="111" t="s">
        <v>173</v>
      </c>
      <c r="AM894" s="112">
        <v>36</v>
      </c>
      <c r="AN894" s="111" t="s">
        <v>44</v>
      </c>
      <c r="AO894" s="112">
        <v>2</v>
      </c>
      <c r="AP894" s="112">
        <v>7785000</v>
      </c>
      <c r="AQ894" s="112">
        <v>1432000</v>
      </c>
      <c r="AR894" s="112">
        <v>6353000</v>
      </c>
      <c r="AS894" s="112">
        <v>81</v>
      </c>
      <c r="AT894" s="112">
        <v>536611</v>
      </c>
      <c r="AU894" s="112">
        <v>1</v>
      </c>
      <c r="AV894" s="112">
        <v>36</v>
      </c>
      <c r="AW894" s="112">
        <v>193180</v>
      </c>
    </row>
    <row r="895" spans="38:49">
      <c r="AL895" s="111" t="s">
        <v>173</v>
      </c>
      <c r="AM895" s="112">
        <v>36</v>
      </c>
      <c r="AN895" s="111" t="s">
        <v>44</v>
      </c>
      <c r="AO895" s="112">
        <v>2</v>
      </c>
      <c r="AP895" s="112">
        <v>7785000</v>
      </c>
      <c r="AQ895" s="112">
        <v>1432000</v>
      </c>
      <c r="AR895" s="112">
        <v>6353000</v>
      </c>
      <c r="AS895" s="112">
        <v>82</v>
      </c>
      <c r="AT895" s="112">
        <v>575358</v>
      </c>
      <c r="AU895" s="112">
        <v>1</v>
      </c>
      <c r="AV895" s="112">
        <v>35</v>
      </c>
      <c r="AW895" s="112">
        <v>201375</v>
      </c>
    </row>
    <row r="896" spans="38:49">
      <c r="AL896" s="111" t="s">
        <v>173</v>
      </c>
      <c r="AM896" s="112">
        <v>36</v>
      </c>
      <c r="AN896" s="111" t="s">
        <v>44</v>
      </c>
      <c r="AO896" s="112">
        <v>2</v>
      </c>
      <c r="AP896" s="112">
        <v>7785000</v>
      </c>
      <c r="AQ896" s="112">
        <v>1432000</v>
      </c>
      <c r="AR896" s="112">
        <v>6353000</v>
      </c>
      <c r="AS896" s="112">
        <v>83</v>
      </c>
      <c r="AT896" s="112">
        <v>450560</v>
      </c>
      <c r="AU896" s="112">
        <v>0.90300000000000002</v>
      </c>
      <c r="AV896" s="112">
        <v>34</v>
      </c>
      <c r="AW896" s="112">
        <v>153190</v>
      </c>
    </row>
    <row r="897" spans="38:49">
      <c r="AL897" s="111" t="s">
        <v>173</v>
      </c>
      <c r="AM897" s="112">
        <v>37</v>
      </c>
      <c r="AN897" s="111" t="s">
        <v>44</v>
      </c>
      <c r="AO897" s="112">
        <v>9</v>
      </c>
      <c r="AP897" s="112">
        <v>7458000</v>
      </c>
      <c r="AQ897" s="112">
        <v>926000</v>
      </c>
      <c r="AR897" s="112">
        <v>6532000</v>
      </c>
      <c r="AS897" s="112">
        <v>73</v>
      </c>
      <c r="AT897" s="112">
        <v>13891</v>
      </c>
      <c r="AU897" s="112">
        <v>1.7000000000000001E-2</v>
      </c>
      <c r="AV897" s="112">
        <v>37</v>
      </c>
      <c r="AW897" s="112">
        <v>5140</v>
      </c>
    </row>
    <row r="898" spans="38:49">
      <c r="AL898" s="111" t="s">
        <v>173</v>
      </c>
      <c r="AM898" s="112">
        <v>37</v>
      </c>
      <c r="AN898" s="111" t="s">
        <v>44</v>
      </c>
      <c r="AO898" s="112">
        <v>9</v>
      </c>
      <c r="AP898" s="112">
        <v>7458000</v>
      </c>
      <c r="AQ898" s="112">
        <v>926000</v>
      </c>
      <c r="AR898" s="112">
        <v>6532000</v>
      </c>
      <c r="AS898" s="112">
        <v>74</v>
      </c>
      <c r="AT898" s="112">
        <v>785322</v>
      </c>
      <c r="AU898" s="112">
        <v>1</v>
      </c>
      <c r="AV898" s="112">
        <v>36</v>
      </c>
      <c r="AW898" s="112">
        <v>282716</v>
      </c>
    </row>
    <row r="899" spans="38:49">
      <c r="AL899" s="111" t="s">
        <v>173</v>
      </c>
      <c r="AM899" s="112">
        <v>37</v>
      </c>
      <c r="AN899" s="111" t="s">
        <v>44</v>
      </c>
      <c r="AO899" s="112">
        <v>9</v>
      </c>
      <c r="AP899" s="112">
        <v>7458000</v>
      </c>
      <c r="AQ899" s="112">
        <v>926000</v>
      </c>
      <c r="AR899" s="112">
        <v>6532000</v>
      </c>
      <c r="AS899" s="112">
        <v>75</v>
      </c>
      <c r="AT899" s="112">
        <v>735781</v>
      </c>
      <c r="AU899" s="112">
        <v>1</v>
      </c>
      <c r="AV899" s="112">
        <v>35</v>
      </c>
      <c r="AW899" s="112">
        <v>257523</v>
      </c>
    </row>
    <row r="900" spans="38:49">
      <c r="AL900" s="111" t="s">
        <v>173</v>
      </c>
      <c r="AM900" s="112">
        <v>37</v>
      </c>
      <c r="AN900" s="111" t="s">
        <v>44</v>
      </c>
      <c r="AO900" s="112">
        <v>9</v>
      </c>
      <c r="AP900" s="112">
        <v>7458000</v>
      </c>
      <c r="AQ900" s="112">
        <v>926000</v>
      </c>
      <c r="AR900" s="112">
        <v>6532000</v>
      </c>
      <c r="AS900" s="112">
        <v>76</v>
      </c>
      <c r="AT900" s="112">
        <v>686016</v>
      </c>
      <c r="AU900" s="112">
        <v>1</v>
      </c>
      <c r="AV900" s="112">
        <v>33</v>
      </c>
      <c r="AW900" s="112">
        <v>226385</v>
      </c>
    </row>
    <row r="901" spans="38:49">
      <c r="AL901" s="111" t="s">
        <v>173</v>
      </c>
      <c r="AM901" s="112">
        <v>37</v>
      </c>
      <c r="AN901" s="111" t="s">
        <v>44</v>
      </c>
      <c r="AO901" s="112">
        <v>9</v>
      </c>
      <c r="AP901" s="112">
        <v>7458000</v>
      </c>
      <c r="AQ901" s="112">
        <v>926000</v>
      </c>
      <c r="AR901" s="112">
        <v>6532000</v>
      </c>
      <c r="AS901" s="112">
        <v>77</v>
      </c>
      <c r="AT901" s="112">
        <v>636042</v>
      </c>
      <c r="AU901" s="112">
        <v>1</v>
      </c>
      <c r="AV901" s="112">
        <v>32</v>
      </c>
      <c r="AW901" s="112">
        <v>203533</v>
      </c>
    </row>
    <row r="902" spans="38:49">
      <c r="AL902" s="111" t="s">
        <v>173</v>
      </c>
      <c r="AM902" s="112">
        <v>37</v>
      </c>
      <c r="AN902" s="111" t="s">
        <v>44</v>
      </c>
      <c r="AO902" s="112">
        <v>9</v>
      </c>
      <c r="AP902" s="112">
        <v>7458000</v>
      </c>
      <c r="AQ902" s="112">
        <v>926000</v>
      </c>
      <c r="AR902" s="112">
        <v>6532000</v>
      </c>
      <c r="AS902" s="112">
        <v>78</v>
      </c>
      <c r="AT902" s="112">
        <v>585874</v>
      </c>
      <c r="AU902" s="112">
        <v>1</v>
      </c>
      <c r="AV902" s="112">
        <v>31</v>
      </c>
      <c r="AW902" s="112">
        <v>181621</v>
      </c>
    </row>
    <row r="903" spans="38:49">
      <c r="AL903" s="111" t="s">
        <v>173</v>
      </c>
      <c r="AM903" s="112">
        <v>37</v>
      </c>
      <c r="AN903" s="111" t="s">
        <v>44</v>
      </c>
      <c r="AO903" s="112">
        <v>9</v>
      </c>
      <c r="AP903" s="112">
        <v>7458000</v>
      </c>
      <c r="AQ903" s="112">
        <v>926000</v>
      </c>
      <c r="AR903" s="112">
        <v>6532000</v>
      </c>
      <c r="AS903" s="112">
        <v>79</v>
      </c>
      <c r="AT903" s="112">
        <v>535528</v>
      </c>
      <c r="AU903" s="112">
        <v>1</v>
      </c>
      <c r="AV903" s="112">
        <v>30</v>
      </c>
      <c r="AW903" s="112">
        <v>160658</v>
      </c>
    </row>
    <row r="904" spans="38:49">
      <c r="AL904" s="111" t="s">
        <v>173</v>
      </c>
      <c r="AM904" s="112">
        <v>37</v>
      </c>
      <c r="AN904" s="111" t="s">
        <v>44</v>
      </c>
      <c r="AO904" s="112">
        <v>9</v>
      </c>
      <c r="AP904" s="112">
        <v>7458000</v>
      </c>
      <c r="AQ904" s="112">
        <v>926000</v>
      </c>
      <c r="AR904" s="112">
        <v>6532000</v>
      </c>
      <c r="AS904" s="112">
        <v>80</v>
      </c>
      <c r="AT904" s="112">
        <v>485018</v>
      </c>
      <c r="AU904" s="112">
        <v>1</v>
      </c>
      <c r="AV904" s="112">
        <v>28</v>
      </c>
      <c r="AW904" s="112">
        <v>135805</v>
      </c>
    </row>
    <row r="905" spans="38:49">
      <c r="AL905" s="111" t="s">
        <v>173</v>
      </c>
      <c r="AM905" s="112">
        <v>37</v>
      </c>
      <c r="AN905" s="111" t="s">
        <v>44</v>
      </c>
      <c r="AO905" s="112">
        <v>9</v>
      </c>
      <c r="AP905" s="112">
        <v>7458000</v>
      </c>
      <c r="AQ905" s="112">
        <v>926000</v>
      </c>
      <c r="AR905" s="112">
        <v>6532000</v>
      </c>
      <c r="AS905" s="112">
        <v>81</v>
      </c>
      <c r="AT905" s="112">
        <v>536611</v>
      </c>
      <c r="AU905" s="112">
        <v>1</v>
      </c>
      <c r="AV905" s="112">
        <v>27</v>
      </c>
      <c r="AW905" s="112">
        <v>144885</v>
      </c>
    </row>
    <row r="906" spans="38:49">
      <c r="AL906" s="111" t="s">
        <v>173</v>
      </c>
      <c r="AM906" s="112">
        <v>37</v>
      </c>
      <c r="AN906" s="111" t="s">
        <v>44</v>
      </c>
      <c r="AO906" s="112">
        <v>9</v>
      </c>
      <c r="AP906" s="112">
        <v>7458000</v>
      </c>
      <c r="AQ906" s="112">
        <v>926000</v>
      </c>
      <c r="AR906" s="112">
        <v>6532000</v>
      </c>
      <c r="AS906" s="112">
        <v>82</v>
      </c>
      <c r="AT906" s="112">
        <v>575358</v>
      </c>
      <c r="AU906" s="112">
        <v>1</v>
      </c>
      <c r="AV906" s="112">
        <v>25</v>
      </c>
      <c r="AW906" s="112">
        <v>143840</v>
      </c>
    </row>
    <row r="907" spans="38:49">
      <c r="AL907" s="111" t="s">
        <v>173</v>
      </c>
      <c r="AM907" s="112">
        <v>37</v>
      </c>
      <c r="AN907" s="111" t="s">
        <v>44</v>
      </c>
      <c r="AO907" s="112">
        <v>9</v>
      </c>
      <c r="AP907" s="112">
        <v>7458000</v>
      </c>
      <c r="AQ907" s="112">
        <v>926000</v>
      </c>
      <c r="AR907" s="112">
        <v>6532000</v>
      </c>
      <c r="AS907" s="112">
        <v>83</v>
      </c>
      <c r="AT907" s="112">
        <v>498998</v>
      </c>
      <c r="AU907" s="112">
        <v>1</v>
      </c>
      <c r="AV907" s="112">
        <v>24</v>
      </c>
      <c r="AW907" s="112">
        <v>119760</v>
      </c>
    </row>
    <row r="908" spans="38:49">
      <c r="AL908" s="111" t="s">
        <v>173</v>
      </c>
      <c r="AM908" s="112">
        <v>37</v>
      </c>
      <c r="AN908" s="111" t="s">
        <v>44</v>
      </c>
      <c r="AO908" s="112">
        <v>9</v>
      </c>
      <c r="AP908" s="112">
        <v>7458000</v>
      </c>
      <c r="AQ908" s="112">
        <v>926000</v>
      </c>
      <c r="AR908" s="112">
        <v>6532000</v>
      </c>
      <c r="AS908" s="112">
        <v>84</v>
      </c>
      <c r="AT908" s="112">
        <v>422487</v>
      </c>
      <c r="AU908" s="112">
        <v>1</v>
      </c>
      <c r="AV908" s="112">
        <v>23</v>
      </c>
      <c r="AW908" s="112">
        <v>97172</v>
      </c>
    </row>
    <row r="909" spans="38:49">
      <c r="AL909" s="111" t="s">
        <v>173</v>
      </c>
      <c r="AM909" s="112">
        <v>37</v>
      </c>
      <c r="AN909" s="111" t="s">
        <v>44</v>
      </c>
      <c r="AO909" s="112">
        <v>9</v>
      </c>
      <c r="AP909" s="112">
        <v>7458000</v>
      </c>
      <c r="AQ909" s="112">
        <v>926000</v>
      </c>
      <c r="AR909" s="112">
        <v>6532000</v>
      </c>
      <c r="AS909" s="112">
        <v>85</v>
      </c>
      <c r="AT909" s="112">
        <v>35075</v>
      </c>
      <c r="AU909" s="112">
        <v>0.10100000000000001</v>
      </c>
      <c r="AV909" s="112">
        <v>21</v>
      </c>
      <c r="AW909" s="112">
        <v>7366</v>
      </c>
    </row>
    <row r="910" spans="38:49">
      <c r="AL910" s="111" t="s">
        <v>173</v>
      </c>
      <c r="AM910" s="112">
        <v>38</v>
      </c>
      <c r="AN910" s="111" t="s">
        <v>44</v>
      </c>
      <c r="AO910" s="112">
        <v>16</v>
      </c>
      <c r="AP910" s="112">
        <v>7156000</v>
      </c>
      <c r="AQ910" s="112">
        <v>487000</v>
      </c>
      <c r="AR910" s="112">
        <v>6669000</v>
      </c>
      <c r="AS910" s="112">
        <v>74</v>
      </c>
      <c r="AT910" s="112">
        <v>497213</v>
      </c>
      <c r="AU910" s="112">
        <v>0.63300000000000001</v>
      </c>
      <c r="AV910" s="112">
        <v>29</v>
      </c>
      <c r="AW910" s="112">
        <v>144192</v>
      </c>
    </row>
    <row r="911" spans="38:49">
      <c r="AL911" s="111" t="s">
        <v>173</v>
      </c>
      <c r="AM911" s="112">
        <v>38</v>
      </c>
      <c r="AN911" s="111" t="s">
        <v>44</v>
      </c>
      <c r="AO911" s="112">
        <v>16</v>
      </c>
      <c r="AP911" s="112">
        <v>7156000</v>
      </c>
      <c r="AQ911" s="112">
        <v>487000</v>
      </c>
      <c r="AR911" s="112">
        <v>6669000</v>
      </c>
      <c r="AS911" s="112">
        <v>75</v>
      </c>
      <c r="AT911" s="112">
        <v>735781</v>
      </c>
      <c r="AU911" s="112">
        <v>1</v>
      </c>
      <c r="AV911" s="112">
        <v>28</v>
      </c>
      <c r="AW911" s="112">
        <v>206019</v>
      </c>
    </row>
    <row r="912" spans="38:49">
      <c r="AL912" s="111" t="s">
        <v>173</v>
      </c>
      <c r="AM912" s="112">
        <v>38</v>
      </c>
      <c r="AN912" s="111" t="s">
        <v>44</v>
      </c>
      <c r="AO912" s="112">
        <v>16</v>
      </c>
      <c r="AP912" s="112">
        <v>7156000</v>
      </c>
      <c r="AQ912" s="112">
        <v>487000</v>
      </c>
      <c r="AR912" s="112">
        <v>6669000</v>
      </c>
      <c r="AS912" s="112">
        <v>76</v>
      </c>
      <c r="AT912" s="112">
        <v>686016</v>
      </c>
      <c r="AU912" s="112">
        <v>1</v>
      </c>
      <c r="AV912" s="112">
        <v>27</v>
      </c>
      <c r="AW912" s="112">
        <v>185224</v>
      </c>
    </row>
    <row r="913" spans="38:49">
      <c r="AL913" s="111" t="s">
        <v>173</v>
      </c>
      <c r="AM913" s="112">
        <v>38</v>
      </c>
      <c r="AN913" s="111" t="s">
        <v>44</v>
      </c>
      <c r="AO913" s="112">
        <v>16</v>
      </c>
      <c r="AP913" s="112">
        <v>7156000</v>
      </c>
      <c r="AQ913" s="112">
        <v>487000</v>
      </c>
      <c r="AR913" s="112">
        <v>6669000</v>
      </c>
      <c r="AS913" s="112">
        <v>77</v>
      </c>
      <c r="AT913" s="112">
        <v>636042</v>
      </c>
      <c r="AU913" s="112">
        <v>1</v>
      </c>
      <c r="AV913" s="112">
        <v>25</v>
      </c>
      <c r="AW913" s="112">
        <v>159010</v>
      </c>
    </row>
    <row r="914" spans="38:49">
      <c r="AL914" s="111" t="s">
        <v>173</v>
      </c>
      <c r="AM914" s="112">
        <v>38</v>
      </c>
      <c r="AN914" s="111" t="s">
        <v>44</v>
      </c>
      <c r="AO914" s="112">
        <v>16</v>
      </c>
      <c r="AP914" s="112">
        <v>7156000</v>
      </c>
      <c r="AQ914" s="112">
        <v>487000</v>
      </c>
      <c r="AR914" s="112">
        <v>6669000</v>
      </c>
      <c r="AS914" s="112">
        <v>78</v>
      </c>
      <c r="AT914" s="112">
        <v>585874</v>
      </c>
      <c r="AU914" s="112">
        <v>1</v>
      </c>
      <c r="AV914" s="112">
        <v>24</v>
      </c>
      <c r="AW914" s="112">
        <v>140610</v>
      </c>
    </row>
    <row r="915" spans="38:49">
      <c r="AL915" s="111" t="s">
        <v>173</v>
      </c>
      <c r="AM915" s="112">
        <v>38</v>
      </c>
      <c r="AN915" s="111" t="s">
        <v>44</v>
      </c>
      <c r="AO915" s="112">
        <v>16</v>
      </c>
      <c r="AP915" s="112">
        <v>7156000</v>
      </c>
      <c r="AQ915" s="112">
        <v>487000</v>
      </c>
      <c r="AR915" s="112">
        <v>6669000</v>
      </c>
      <c r="AS915" s="112">
        <v>79</v>
      </c>
      <c r="AT915" s="112">
        <v>535528</v>
      </c>
      <c r="AU915" s="112">
        <v>1</v>
      </c>
      <c r="AV915" s="112">
        <v>22</v>
      </c>
      <c r="AW915" s="112">
        <v>117816</v>
      </c>
    </row>
    <row r="916" spans="38:49">
      <c r="AL916" s="111" t="s">
        <v>173</v>
      </c>
      <c r="AM916" s="112">
        <v>38</v>
      </c>
      <c r="AN916" s="111" t="s">
        <v>44</v>
      </c>
      <c r="AO916" s="112">
        <v>16</v>
      </c>
      <c r="AP916" s="112">
        <v>7156000</v>
      </c>
      <c r="AQ916" s="112">
        <v>487000</v>
      </c>
      <c r="AR916" s="112">
        <v>6669000</v>
      </c>
      <c r="AS916" s="112">
        <v>80</v>
      </c>
      <c r="AT916" s="112">
        <v>485018</v>
      </c>
      <c r="AU916" s="112">
        <v>1</v>
      </c>
      <c r="AV916" s="112">
        <v>20</v>
      </c>
      <c r="AW916" s="112">
        <v>97004</v>
      </c>
    </row>
    <row r="917" spans="38:49">
      <c r="AL917" s="111" t="s">
        <v>173</v>
      </c>
      <c r="AM917" s="112">
        <v>38</v>
      </c>
      <c r="AN917" s="111" t="s">
        <v>44</v>
      </c>
      <c r="AO917" s="112">
        <v>16</v>
      </c>
      <c r="AP917" s="112">
        <v>7156000</v>
      </c>
      <c r="AQ917" s="112">
        <v>487000</v>
      </c>
      <c r="AR917" s="112">
        <v>6669000</v>
      </c>
      <c r="AS917" s="112">
        <v>81</v>
      </c>
      <c r="AT917" s="112">
        <v>536611</v>
      </c>
      <c r="AU917" s="112">
        <v>1</v>
      </c>
      <c r="AV917" s="112">
        <v>18</v>
      </c>
      <c r="AW917" s="112">
        <v>96590</v>
      </c>
    </row>
    <row r="918" spans="38:49">
      <c r="AL918" s="111" t="s">
        <v>173</v>
      </c>
      <c r="AM918" s="112">
        <v>38</v>
      </c>
      <c r="AN918" s="111" t="s">
        <v>44</v>
      </c>
      <c r="AO918" s="112">
        <v>16</v>
      </c>
      <c r="AP918" s="112">
        <v>7156000</v>
      </c>
      <c r="AQ918" s="112">
        <v>487000</v>
      </c>
      <c r="AR918" s="112">
        <v>6669000</v>
      </c>
      <c r="AS918" s="112">
        <v>82</v>
      </c>
      <c r="AT918" s="112">
        <v>575358</v>
      </c>
      <c r="AU918" s="112">
        <v>1</v>
      </c>
      <c r="AV918" s="112">
        <v>17</v>
      </c>
      <c r="AW918" s="112">
        <v>97811</v>
      </c>
    </row>
    <row r="919" spans="38:49">
      <c r="AL919" s="111" t="s">
        <v>173</v>
      </c>
      <c r="AM919" s="112">
        <v>38</v>
      </c>
      <c r="AN919" s="111" t="s">
        <v>44</v>
      </c>
      <c r="AO919" s="112">
        <v>16</v>
      </c>
      <c r="AP919" s="112">
        <v>7156000</v>
      </c>
      <c r="AQ919" s="112">
        <v>487000</v>
      </c>
      <c r="AR919" s="112">
        <v>6669000</v>
      </c>
      <c r="AS919" s="112">
        <v>83</v>
      </c>
      <c r="AT919" s="112">
        <v>498998</v>
      </c>
      <c r="AU919" s="112">
        <v>1</v>
      </c>
      <c r="AV919" s="112">
        <v>15</v>
      </c>
      <c r="AW919" s="112">
        <v>74850</v>
      </c>
    </row>
    <row r="920" spans="38:49">
      <c r="AL920" s="111" t="s">
        <v>173</v>
      </c>
      <c r="AM920" s="112">
        <v>38</v>
      </c>
      <c r="AN920" s="111" t="s">
        <v>44</v>
      </c>
      <c r="AO920" s="112">
        <v>16</v>
      </c>
      <c r="AP920" s="112">
        <v>7156000</v>
      </c>
      <c r="AQ920" s="112">
        <v>487000</v>
      </c>
      <c r="AR920" s="112">
        <v>6669000</v>
      </c>
      <c r="AS920" s="112">
        <v>84</v>
      </c>
      <c r="AT920" s="112">
        <v>422487</v>
      </c>
      <c r="AU920" s="112">
        <v>1</v>
      </c>
      <c r="AV920" s="112">
        <v>13</v>
      </c>
      <c r="AW920" s="112">
        <v>54923</v>
      </c>
    </row>
    <row r="921" spans="38:49">
      <c r="AL921" s="111" t="s">
        <v>173</v>
      </c>
      <c r="AM921" s="112">
        <v>38</v>
      </c>
      <c r="AN921" s="111" t="s">
        <v>44</v>
      </c>
      <c r="AO921" s="112">
        <v>16</v>
      </c>
      <c r="AP921" s="112">
        <v>7156000</v>
      </c>
      <c r="AQ921" s="112">
        <v>487000</v>
      </c>
      <c r="AR921" s="112">
        <v>6669000</v>
      </c>
      <c r="AS921" s="112">
        <v>85</v>
      </c>
      <c r="AT921" s="112">
        <v>345847</v>
      </c>
      <c r="AU921" s="112">
        <v>1</v>
      </c>
      <c r="AV921" s="112">
        <v>11</v>
      </c>
      <c r="AW921" s="112">
        <v>38043</v>
      </c>
    </row>
    <row r="922" spans="38:49">
      <c r="AL922" s="111" t="s">
        <v>173</v>
      </c>
      <c r="AM922" s="112">
        <v>38</v>
      </c>
      <c r="AN922" s="111" t="s">
        <v>44</v>
      </c>
      <c r="AO922" s="112">
        <v>16</v>
      </c>
      <c r="AP922" s="112">
        <v>7156000</v>
      </c>
      <c r="AQ922" s="112">
        <v>487000</v>
      </c>
      <c r="AR922" s="112">
        <v>6669000</v>
      </c>
      <c r="AS922" s="112">
        <v>86</v>
      </c>
      <c r="AT922" s="112">
        <v>128229</v>
      </c>
      <c r="AU922" s="112">
        <v>0.47699999999999998</v>
      </c>
      <c r="AV922" s="112">
        <v>10</v>
      </c>
      <c r="AW922" s="112">
        <v>12823</v>
      </c>
    </row>
    <row r="923" spans="38:49">
      <c r="AL923" s="111" t="s">
        <v>173</v>
      </c>
      <c r="AM923" s="112">
        <v>39</v>
      </c>
      <c r="AN923" s="111" t="s">
        <v>44</v>
      </c>
      <c r="AO923" s="112">
        <v>23</v>
      </c>
      <c r="AP923" s="112">
        <v>6881000</v>
      </c>
      <c r="AQ923" s="112">
        <v>81000</v>
      </c>
      <c r="AR923" s="112">
        <v>6800000</v>
      </c>
      <c r="AS923" s="112">
        <v>74</v>
      </c>
      <c r="AT923" s="112">
        <v>222213</v>
      </c>
      <c r="AU923" s="112">
        <v>0.28299999999999997</v>
      </c>
      <c r="AV923" s="112">
        <v>23</v>
      </c>
      <c r="AW923" s="112">
        <v>51109</v>
      </c>
    </row>
    <row r="924" spans="38:49">
      <c r="AL924" s="111" t="s">
        <v>173</v>
      </c>
      <c r="AM924" s="112">
        <v>39</v>
      </c>
      <c r="AN924" s="111" t="s">
        <v>44</v>
      </c>
      <c r="AO924" s="112">
        <v>23</v>
      </c>
      <c r="AP924" s="112">
        <v>6881000</v>
      </c>
      <c r="AQ924" s="112">
        <v>81000</v>
      </c>
      <c r="AR924" s="112">
        <v>6800000</v>
      </c>
      <c r="AS924" s="112">
        <v>75</v>
      </c>
      <c r="AT924" s="112">
        <v>735781</v>
      </c>
      <c r="AU924" s="112">
        <v>1</v>
      </c>
      <c r="AV924" s="112">
        <v>22</v>
      </c>
      <c r="AW924" s="112">
        <v>161872</v>
      </c>
    </row>
    <row r="925" spans="38:49">
      <c r="AL925" s="111" t="s">
        <v>173</v>
      </c>
      <c r="AM925" s="112">
        <v>39</v>
      </c>
      <c r="AN925" s="111" t="s">
        <v>44</v>
      </c>
      <c r="AO925" s="112">
        <v>23</v>
      </c>
      <c r="AP925" s="112">
        <v>6881000</v>
      </c>
      <c r="AQ925" s="112">
        <v>81000</v>
      </c>
      <c r="AR925" s="112">
        <v>6800000</v>
      </c>
      <c r="AS925" s="112">
        <v>76</v>
      </c>
      <c r="AT925" s="112">
        <v>686016</v>
      </c>
      <c r="AU925" s="112">
        <v>1</v>
      </c>
      <c r="AV925" s="112">
        <v>20</v>
      </c>
      <c r="AW925" s="112">
        <v>137203</v>
      </c>
    </row>
    <row r="926" spans="38:49">
      <c r="AL926" s="111" t="s">
        <v>173</v>
      </c>
      <c r="AM926" s="112">
        <v>39</v>
      </c>
      <c r="AN926" s="111" t="s">
        <v>44</v>
      </c>
      <c r="AO926" s="112">
        <v>23</v>
      </c>
      <c r="AP926" s="112">
        <v>6881000</v>
      </c>
      <c r="AQ926" s="112">
        <v>81000</v>
      </c>
      <c r="AR926" s="112">
        <v>6800000</v>
      </c>
      <c r="AS926" s="112">
        <v>77</v>
      </c>
      <c r="AT926" s="112">
        <v>636042</v>
      </c>
      <c r="AU926" s="112">
        <v>1</v>
      </c>
      <c r="AV926" s="112">
        <v>18</v>
      </c>
      <c r="AW926" s="112">
        <v>114488</v>
      </c>
    </row>
    <row r="927" spans="38:49">
      <c r="AL927" s="111" t="s">
        <v>173</v>
      </c>
      <c r="AM927" s="112">
        <v>39</v>
      </c>
      <c r="AN927" s="111" t="s">
        <v>44</v>
      </c>
      <c r="AO927" s="112">
        <v>23</v>
      </c>
      <c r="AP927" s="112">
        <v>6881000</v>
      </c>
      <c r="AQ927" s="112">
        <v>81000</v>
      </c>
      <c r="AR927" s="112">
        <v>6800000</v>
      </c>
      <c r="AS927" s="112">
        <v>78</v>
      </c>
      <c r="AT927" s="112">
        <v>585874</v>
      </c>
      <c r="AU927" s="112">
        <v>1</v>
      </c>
      <c r="AV927" s="112">
        <v>16</v>
      </c>
      <c r="AW927" s="112">
        <v>93740</v>
      </c>
    </row>
    <row r="928" spans="38:49">
      <c r="AL928" s="111" t="s">
        <v>173</v>
      </c>
      <c r="AM928" s="112">
        <v>39</v>
      </c>
      <c r="AN928" s="111" t="s">
        <v>44</v>
      </c>
      <c r="AO928" s="112">
        <v>23</v>
      </c>
      <c r="AP928" s="112">
        <v>6881000</v>
      </c>
      <c r="AQ928" s="112">
        <v>81000</v>
      </c>
      <c r="AR928" s="112">
        <v>6800000</v>
      </c>
      <c r="AS928" s="112">
        <v>79</v>
      </c>
      <c r="AT928" s="112">
        <v>535528</v>
      </c>
      <c r="AU928" s="112">
        <v>1</v>
      </c>
      <c r="AV928" s="112">
        <v>15</v>
      </c>
      <c r="AW928" s="112">
        <v>80329</v>
      </c>
    </row>
    <row r="929" spans="38:49">
      <c r="AL929" s="111" t="s">
        <v>173</v>
      </c>
      <c r="AM929" s="112">
        <v>39</v>
      </c>
      <c r="AN929" s="111" t="s">
        <v>44</v>
      </c>
      <c r="AO929" s="112">
        <v>23</v>
      </c>
      <c r="AP929" s="112">
        <v>6881000</v>
      </c>
      <c r="AQ929" s="112">
        <v>81000</v>
      </c>
      <c r="AR929" s="112">
        <v>6800000</v>
      </c>
      <c r="AS929" s="112">
        <v>80</v>
      </c>
      <c r="AT929" s="112">
        <v>485018</v>
      </c>
      <c r="AU929" s="112">
        <v>1</v>
      </c>
      <c r="AV929" s="112">
        <v>13</v>
      </c>
      <c r="AW929" s="112">
        <v>63052</v>
      </c>
    </row>
    <row r="930" spans="38:49">
      <c r="AL930" s="111" t="s">
        <v>173</v>
      </c>
      <c r="AM930" s="112">
        <v>39</v>
      </c>
      <c r="AN930" s="111" t="s">
        <v>44</v>
      </c>
      <c r="AO930" s="112">
        <v>23</v>
      </c>
      <c r="AP930" s="112">
        <v>6881000</v>
      </c>
      <c r="AQ930" s="112">
        <v>81000</v>
      </c>
      <c r="AR930" s="112">
        <v>6800000</v>
      </c>
      <c r="AS930" s="112">
        <v>81</v>
      </c>
      <c r="AT930" s="112">
        <v>536611</v>
      </c>
      <c r="AU930" s="112">
        <v>1</v>
      </c>
      <c r="AV930" s="112">
        <v>11</v>
      </c>
      <c r="AW930" s="112">
        <v>59027</v>
      </c>
    </row>
    <row r="931" spans="38:49">
      <c r="AL931" s="111" t="s">
        <v>173</v>
      </c>
      <c r="AM931" s="112">
        <v>39</v>
      </c>
      <c r="AN931" s="111" t="s">
        <v>44</v>
      </c>
      <c r="AO931" s="112">
        <v>23</v>
      </c>
      <c r="AP931" s="112">
        <v>6881000</v>
      </c>
      <c r="AQ931" s="112">
        <v>81000</v>
      </c>
      <c r="AR931" s="112">
        <v>6800000</v>
      </c>
      <c r="AS931" s="112">
        <v>82</v>
      </c>
      <c r="AT931" s="112">
        <v>575358</v>
      </c>
      <c r="AU931" s="112">
        <v>1</v>
      </c>
      <c r="AV931" s="112">
        <v>9</v>
      </c>
      <c r="AW931" s="112">
        <v>51782</v>
      </c>
    </row>
    <row r="932" spans="38:49">
      <c r="AL932" s="111" t="s">
        <v>173</v>
      </c>
      <c r="AM932" s="112">
        <v>39</v>
      </c>
      <c r="AN932" s="111" t="s">
        <v>44</v>
      </c>
      <c r="AO932" s="112">
        <v>23</v>
      </c>
      <c r="AP932" s="112">
        <v>6881000</v>
      </c>
      <c r="AQ932" s="112">
        <v>81000</v>
      </c>
      <c r="AR932" s="112">
        <v>6800000</v>
      </c>
      <c r="AS932" s="112">
        <v>83</v>
      </c>
      <c r="AT932" s="112">
        <v>498998</v>
      </c>
      <c r="AU932" s="112">
        <v>1</v>
      </c>
      <c r="AV932" s="112">
        <v>8</v>
      </c>
      <c r="AW932" s="112">
        <v>39920</v>
      </c>
    </row>
    <row r="933" spans="38:49">
      <c r="AL933" s="111" t="s">
        <v>173</v>
      </c>
      <c r="AM933" s="112">
        <v>39</v>
      </c>
      <c r="AN933" s="111" t="s">
        <v>44</v>
      </c>
      <c r="AO933" s="112">
        <v>23</v>
      </c>
      <c r="AP933" s="112">
        <v>6881000</v>
      </c>
      <c r="AQ933" s="112">
        <v>81000</v>
      </c>
      <c r="AR933" s="112">
        <v>6800000</v>
      </c>
      <c r="AS933" s="112">
        <v>84</v>
      </c>
      <c r="AT933" s="112">
        <v>422487</v>
      </c>
      <c r="AU933" s="112">
        <v>1</v>
      </c>
      <c r="AV933" s="112">
        <v>6</v>
      </c>
      <c r="AW933" s="112">
        <v>25349</v>
      </c>
    </row>
    <row r="934" spans="38:49">
      <c r="AL934" s="111" t="s">
        <v>173</v>
      </c>
      <c r="AM934" s="112">
        <v>39</v>
      </c>
      <c r="AN934" s="111" t="s">
        <v>44</v>
      </c>
      <c r="AO934" s="112">
        <v>23</v>
      </c>
      <c r="AP934" s="112">
        <v>6881000</v>
      </c>
      <c r="AQ934" s="112">
        <v>81000</v>
      </c>
      <c r="AR934" s="112">
        <v>6800000</v>
      </c>
      <c r="AS934" s="112">
        <v>85</v>
      </c>
      <c r="AT934" s="112">
        <v>345847</v>
      </c>
      <c r="AU934" s="112">
        <v>1</v>
      </c>
      <c r="AV934" s="112">
        <v>4</v>
      </c>
      <c r="AW934" s="112">
        <v>13834</v>
      </c>
    </row>
    <row r="935" spans="38:49">
      <c r="AL935" s="111" t="s">
        <v>173</v>
      </c>
      <c r="AM935" s="112">
        <v>39</v>
      </c>
      <c r="AN935" s="111" t="s">
        <v>44</v>
      </c>
      <c r="AO935" s="112">
        <v>23</v>
      </c>
      <c r="AP935" s="112">
        <v>6881000</v>
      </c>
      <c r="AQ935" s="112">
        <v>81000</v>
      </c>
      <c r="AR935" s="112">
        <v>6800000</v>
      </c>
      <c r="AS935" s="112">
        <v>86</v>
      </c>
      <c r="AT935" s="112">
        <v>269101</v>
      </c>
      <c r="AU935" s="112">
        <v>1</v>
      </c>
      <c r="AV935" s="112">
        <v>3</v>
      </c>
      <c r="AW935" s="112">
        <v>8073</v>
      </c>
    </row>
    <row r="936" spans="38:49">
      <c r="AL936" s="111" t="s">
        <v>173</v>
      </c>
      <c r="AM936" s="112">
        <v>39</v>
      </c>
      <c r="AN936" s="111" t="s">
        <v>44</v>
      </c>
      <c r="AO936" s="112">
        <v>23</v>
      </c>
      <c r="AP936" s="112">
        <v>6881000</v>
      </c>
      <c r="AQ936" s="112">
        <v>81000</v>
      </c>
      <c r="AR936" s="112">
        <v>6800000</v>
      </c>
      <c r="AS936" s="112">
        <v>87</v>
      </c>
      <c r="AT936" s="112">
        <v>192274</v>
      </c>
      <c r="AU936" s="112">
        <v>1</v>
      </c>
      <c r="AV936" s="112">
        <v>2</v>
      </c>
      <c r="AW936" s="112">
        <v>3845</v>
      </c>
    </row>
    <row r="937" spans="38:49">
      <c r="AL937" s="111" t="s">
        <v>173</v>
      </c>
      <c r="AM937" s="112">
        <v>39</v>
      </c>
      <c r="AN937" s="111" t="s">
        <v>44</v>
      </c>
      <c r="AO937" s="112">
        <v>23</v>
      </c>
      <c r="AP937" s="112">
        <v>6881000</v>
      </c>
      <c r="AQ937" s="112">
        <v>81000</v>
      </c>
      <c r="AR937" s="112">
        <v>6800000</v>
      </c>
      <c r="AS937" s="112">
        <v>88</v>
      </c>
      <c r="AT937" s="112">
        <v>72854</v>
      </c>
      <c r="AU937" s="112">
        <v>0.63100000000000001</v>
      </c>
      <c r="AV937" s="112">
        <v>1</v>
      </c>
      <c r="AW937" s="112">
        <v>729</v>
      </c>
    </row>
    <row r="938" spans="38:49">
      <c r="AL938" s="111" t="s">
        <v>174</v>
      </c>
      <c r="AM938" s="112">
        <v>10</v>
      </c>
      <c r="AN938" s="111" t="s">
        <v>38</v>
      </c>
      <c r="AO938" s="112">
        <v>4</v>
      </c>
      <c r="AP938" s="112">
        <v>16146000</v>
      </c>
      <c r="AQ938" s="112">
        <v>12543000</v>
      </c>
      <c r="AR938" s="112">
        <v>3603000</v>
      </c>
      <c r="AS938" s="112">
        <v>65</v>
      </c>
      <c r="AT938" s="112">
        <v>667680</v>
      </c>
      <c r="AU938" s="112">
        <v>0.54800000000000004</v>
      </c>
      <c r="AV938" s="112">
        <v>53</v>
      </c>
      <c r="AW938" s="112">
        <v>353870</v>
      </c>
    </row>
    <row r="939" spans="38:49">
      <c r="AL939" s="111" t="s">
        <v>174</v>
      </c>
      <c r="AM939" s="112">
        <v>10</v>
      </c>
      <c r="AN939" s="111" t="s">
        <v>38</v>
      </c>
      <c r="AO939" s="112">
        <v>4</v>
      </c>
      <c r="AP939" s="112">
        <v>16146000</v>
      </c>
      <c r="AQ939" s="112">
        <v>12543000</v>
      </c>
      <c r="AR939" s="112">
        <v>3603000</v>
      </c>
      <c r="AS939" s="112">
        <v>66</v>
      </c>
      <c r="AT939" s="112">
        <v>1171787</v>
      </c>
      <c r="AU939" s="112">
        <v>1</v>
      </c>
      <c r="AV939" s="112">
        <v>52</v>
      </c>
      <c r="AW939" s="112">
        <v>609329</v>
      </c>
    </row>
    <row r="940" spans="38:49">
      <c r="AL940" s="111" t="s">
        <v>174</v>
      </c>
      <c r="AM940" s="112">
        <v>10</v>
      </c>
      <c r="AN940" s="111" t="s">
        <v>38</v>
      </c>
      <c r="AO940" s="112">
        <v>4</v>
      </c>
      <c r="AP940" s="112">
        <v>16146000</v>
      </c>
      <c r="AQ940" s="112">
        <v>12543000</v>
      </c>
      <c r="AR940" s="112">
        <v>3603000</v>
      </c>
      <c r="AS940" s="112">
        <v>67</v>
      </c>
      <c r="AT940" s="112">
        <v>1124575</v>
      </c>
      <c r="AU940" s="112">
        <v>1</v>
      </c>
      <c r="AV940" s="112">
        <v>52</v>
      </c>
      <c r="AW940" s="112">
        <v>584779</v>
      </c>
    </row>
    <row r="941" spans="38:49">
      <c r="AL941" s="111" t="s">
        <v>174</v>
      </c>
      <c r="AM941" s="112">
        <v>10</v>
      </c>
      <c r="AN941" s="111" t="s">
        <v>38</v>
      </c>
      <c r="AO941" s="112">
        <v>4</v>
      </c>
      <c r="AP941" s="112">
        <v>16146000</v>
      </c>
      <c r="AQ941" s="112">
        <v>12543000</v>
      </c>
      <c r="AR941" s="112">
        <v>3603000</v>
      </c>
      <c r="AS941" s="112">
        <v>68</v>
      </c>
      <c r="AT941" s="112">
        <v>638958</v>
      </c>
      <c r="AU941" s="112">
        <v>0.59299999999999997</v>
      </c>
      <c r="AV941" s="112">
        <v>51</v>
      </c>
      <c r="AW941" s="112">
        <v>325869</v>
      </c>
    </row>
    <row r="942" spans="38:49">
      <c r="AL942" s="111" t="s">
        <v>174</v>
      </c>
      <c r="AM942" s="112">
        <v>11</v>
      </c>
      <c r="AN942" s="111" t="s">
        <v>38</v>
      </c>
      <c r="AO942" s="112">
        <v>11</v>
      </c>
      <c r="AP942" s="112">
        <v>16115000</v>
      </c>
      <c r="AQ942" s="112">
        <v>12569000</v>
      </c>
      <c r="AR942" s="112">
        <v>3546000</v>
      </c>
      <c r="AS942" s="112">
        <v>65</v>
      </c>
      <c r="AT942" s="112">
        <v>636680</v>
      </c>
      <c r="AU942" s="112">
        <v>0.52200000000000002</v>
      </c>
      <c r="AV942" s="112">
        <v>57</v>
      </c>
      <c r="AW942" s="112">
        <v>362908</v>
      </c>
    </row>
    <row r="943" spans="38:49">
      <c r="AL943" s="111" t="s">
        <v>174</v>
      </c>
      <c r="AM943" s="112">
        <v>11</v>
      </c>
      <c r="AN943" s="111" t="s">
        <v>38</v>
      </c>
      <c r="AO943" s="112">
        <v>11</v>
      </c>
      <c r="AP943" s="112">
        <v>16115000</v>
      </c>
      <c r="AQ943" s="112">
        <v>12569000</v>
      </c>
      <c r="AR943" s="112">
        <v>3546000</v>
      </c>
      <c r="AS943" s="112">
        <v>66</v>
      </c>
      <c r="AT943" s="112">
        <v>1171787</v>
      </c>
      <c r="AU943" s="112">
        <v>1</v>
      </c>
      <c r="AV943" s="112">
        <v>57</v>
      </c>
      <c r="AW943" s="112">
        <v>667919</v>
      </c>
    </row>
    <row r="944" spans="38:49">
      <c r="AL944" s="111" t="s">
        <v>174</v>
      </c>
      <c r="AM944" s="112">
        <v>11</v>
      </c>
      <c r="AN944" s="111" t="s">
        <v>38</v>
      </c>
      <c r="AO944" s="112">
        <v>11</v>
      </c>
      <c r="AP944" s="112">
        <v>16115000</v>
      </c>
      <c r="AQ944" s="112">
        <v>12569000</v>
      </c>
      <c r="AR944" s="112">
        <v>3546000</v>
      </c>
      <c r="AS944" s="112">
        <v>67</v>
      </c>
      <c r="AT944" s="112">
        <v>1124575</v>
      </c>
      <c r="AU944" s="112">
        <v>1</v>
      </c>
      <c r="AV944" s="112">
        <v>57</v>
      </c>
      <c r="AW944" s="112">
        <v>641008</v>
      </c>
    </row>
    <row r="945" spans="38:49">
      <c r="AL945" s="111" t="s">
        <v>174</v>
      </c>
      <c r="AM945" s="112">
        <v>11</v>
      </c>
      <c r="AN945" s="111" t="s">
        <v>38</v>
      </c>
      <c r="AO945" s="112">
        <v>11</v>
      </c>
      <c r="AP945" s="112">
        <v>16115000</v>
      </c>
      <c r="AQ945" s="112">
        <v>12569000</v>
      </c>
      <c r="AR945" s="112">
        <v>3546000</v>
      </c>
      <c r="AS945" s="112">
        <v>68</v>
      </c>
      <c r="AT945" s="112">
        <v>612958</v>
      </c>
      <c r="AU945" s="112">
        <v>0.56899999999999995</v>
      </c>
      <c r="AV945" s="112">
        <v>56</v>
      </c>
      <c r="AW945" s="112">
        <v>343256</v>
      </c>
    </row>
    <row r="946" spans="38:49">
      <c r="AL946" s="111" t="s">
        <v>174</v>
      </c>
      <c r="AM946" s="112">
        <v>12</v>
      </c>
      <c r="AN946" s="111" t="s">
        <v>38</v>
      </c>
      <c r="AO946" s="112">
        <v>18</v>
      </c>
      <c r="AP946" s="112">
        <v>16041000</v>
      </c>
      <c r="AQ946" s="112">
        <v>12586000</v>
      </c>
      <c r="AR946" s="112">
        <v>3455000</v>
      </c>
      <c r="AS946" s="112">
        <v>65</v>
      </c>
      <c r="AT946" s="112">
        <v>562680</v>
      </c>
      <c r="AU946" s="112">
        <v>0.46200000000000002</v>
      </c>
      <c r="AV946" s="112">
        <v>61</v>
      </c>
      <c r="AW946" s="112">
        <v>343235</v>
      </c>
    </row>
    <row r="947" spans="38:49">
      <c r="AL947" s="111" t="s">
        <v>174</v>
      </c>
      <c r="AM947" s="112">
        <v>12</v>
      </c>
      <c r="AN947" s="111" t="s">
        <v>38</v>
      </c>
      <c r="AO947" s="112">
        <v>18</v>
      </c>
      <c r="AP947" s="112">
        <v>16041000</v>
      </c>
      <c r="AQ947" s="112">
        <v>12586000</v>
      </c>
      <c r="AR947" s="112">
        <v>3455000</v>
      </c>
      <c r="AS947" s="112">
        <v>66</v>
      </c>
      <c r="AT947" s="112">
        <v>1171787</v>
      </c>
      <c r="AU947" s="112">
        <v>1</v>
      </c>
      <c r="AV947" s="112">
        <v>61</v>
      </c>
      <c r="AW947" s="112">
        <v>714790</v>
      </c>
    </row>
    <row r="948" spans="38:49">
      <c r="AL948" s="111" t="s">
        <v>174</v>
      </c>
      <c r="AM948" s="112">
        <v>12</v>
      </c>
      <c r="AN948" s="111" t="s">
        <v>38</v>
      </c>
      <c r="AO948" s="112">
        <v>18</v>
      </c>
      <c r="AP948" s="112">
        <v>16041000</v>
      </c>
      <c r="AQ948" s="112">
        <v>12586000</v>
      </c>
      <c r="AR948" s="112">
        <v>3455000</v>
      </c>
      <c r="AS948" s="112">
        <v>67</v>
      </c>
      <c r="AT948" s="112">
        <v>1124575</v>
      </c>
      <c r="AU948" s="112">
        <v>1</v>
      </c>
      <c r="AV948" s="112">
        <v>61</v>
      </c>
      <c r="AW948" s="112">
        <v>685991</v>
      </c>
    </row>
    <row r="949" spans="38:49">
      <c r="AL949" s="111" t="s">
        <v>174</v>
      </c>
      <c r="AM949" s="112">
        <v>12</v>
      </c>
      <c r="AN949" s="111" t="s">
        <v>38</v>
      </c>
      <c r="AO949" s="112">
        <v>18</v>
      </c>
      <c r="AP949" s="112">
        <v>16041000</v>
      </c>
      <c r="AQ949" s="112">
        <v>12586000</v>
      </c>
      <c r="AR949" s="112">
        <v>3455000</v>
      </c>
      <c r="AS949" s="112">
        <v>68</v>
      </c>
      <c r="AT949" s="112">
        <v>595958</v>
      </c>
      <c r="AU949" s="112">
        <v>0.55300000000000005</v>
      </c>
      <c r="AV949" s="112">
        <v>61</v>
      </c>
      <c r="AW949" s="112">
        <v>363534</v>
      </c>
    </row>
    <row r="950" spans="38:49">
      <c r="AL950" s="111" t="s">
        <v>174</v>
      </c>
      <c r="AM950" s="112">
        <v>13</v>
      </c>
      <c r="AN950" s="111" t="s">
        <v>38</v>
      </c>
      <c r="AO950" s="112">
        <v>25</v>
      </c>
      <c r="AP950" s="112">
        <v>15925000</v>
      </c>
      <c r="AQ950" s="112">
        <v>12583000</v>
      </c>
      <c r="AR950" s="112">
        <v>3342000</v>
      </c>
      <c r="AS950" s="112">
        <v>65</v>
      </c>
      <c r="AT950" s="112">
        <v>446680</v>
      </c>
      <c r="AU950" s="112">
        <v>0.36699999999999999</v>
      </c>
      <c r="AV950" s="112">
        <v>65</v>
      </c>
      <c r="AW950" s="112">
        <v>290342</v>
      </c>
    </row>
    <row r="951" spans="38:49">
      <c r="AL951" s="111" t="s">
        <v>174</v>
      </c>
      <c r="AM951" s="112">
        <v>13</v>
      </c>
      <c r="AN951" s="111" t="s">
        <v>38</v>
      </c>
      <c r="AO951" s="112">
        <v>25</v>
      </c>
      <c r="AP951" s="112">
        <v>15925000</v>
      </c>
      <c r="AQ951" s="112">
        <v>12583000</v>
      </c>
      <c r="AR951" s="112">
        <v>3342000</v>
      </c>
      <c r="AS951" s="112">
        <v>66</v>
      </c>
      <c r="AT951" s="112">
        <v>1171787</v>
      </c>
      <c r="AU951" s="112">
        <v>1</v>
      </c>
      <c r="AV951" s="112">
        <v>65</v>
      </c>
      <c r="AW951" s="112">
        <v>761662</v>
      </c>
    </row>
    <row r="952" spans="38:49">
      <c r="AL952" s="111" t="s">
        <v>174</v>
      </c>
      <c r="AM952" s="112">
        <v>13</v>
      </c>
      <c r="AN952" s="111" t="s">
        <v>38</v>
      </c>
      <c r="AO952" s="112">
        <v>25</v>
      </c>
      <c r="AP952" s="112">
        <v>15925000</v>
      </c>
      <c r="AQ952" s="112">
        <v>12583000</v>
      </c>
      <c r="AR952" s="112">
        <v>3342000</v>
      </c>
      <c r="AS952" s="112">
        <v>67</v>
      </c>
      <c r="AT952" s="112">
        <v>1124575</v>
      </c>
      <c r="AU952" s="112">
        <v>1</v>
      </c>
      <c r="AV952" s="112">
        <v>65</v>
      </c>
      <c r="AW952" s="112">
        <v>730974</v>
      </c>
    </row>
    <row r="953" spans="38:49">
      <c r="AL953" s="111" t="s">
        <v>174</v>
      </c>
      <c r="AM953" s="112">
        <v>13</v>
      </c>
      <c r="AN953" s="111" t="s">
        <v>38</v>
      </c>
      <c r="AO953" s="112">
        <v>25</v>
      </c>
      <c r="AP953" s="112">
        <v>15925000</v>
      </c>
      <c r="AQ953" s="112">
        <v>12583000</v>
      </c>
      <c r="AR953" s="112">
        <v>3342000</v>
      </c>
      <c r="AS953" s="112">
        <v>68</v>
      </c>
      <c r="AT953" s="112">
        <v>598958</v>
      </c>
      <c r="AU953" s="112">
        <v>0.55600000000000005</v>
      </c>
      <c r="AV953" s="112">
        <v>65</v>
      </c>
      <c r="AW953" s="112">
        <v>389323</v>
      </c>
    </row>
    <row r="954" spans="38:49">
      <c r="AL954" s="111" t="s">
        <v>174</v>
      </c>
      <c r="AM954" s="112">
        <v>14</v>
      </c>
      <c r="AN954" s="111" t="s">
        <v>39</v>
      </c>
      <c r="AO954" s="112">
        <v>1</v>
      </c>
      <c r="AP954" s="112">
        <v>15771000</v>
      </c>
      <c r="AQ954" s="112">
        <v>12554000</v>
      </c>
      <c r="AR954" s="112">
        <v>3217000</v>
      </c>
      <c r="AS954" s="112">
        <v>65</v>
      </c>
      <c r="AT954" s="112">
        <v>292680</v>
      </c>
      <c r="AU954" s="112">
        <v>0.24</v>
      </c>
      <c r="AV954" s="112">
        <v>44</v>
      </c>
      <c r="AW954" s="112">
        <v>128779</v>
      </c>
    </row>
    <row r="955" spans="38:49">
      <c r="AL955" s="111" t="s">
        <v>174</v>
      </c>
      <c r="AM955" s="112">
        <v>14</v>
      </c>
      <c r="AN955" s="111" t="s">
        <v>39</v>
      </c>
      <c r="AO955" s="112">
        <v>1</v>
      </c>
      <c r="AP955" s="112">
        <v>15771000</v>
      </c>
      <c r="AQ955" s="112">
        <v>12554000</v>
      </c>
      <c r="AR955" s="112">
        <v>3217000</v>
      </c>
      <c r="AS955" s="112">
        <v>66</v>
      </c>
      <c r="AT955" s="112">
        <v>1171787</v>
      </c>
      <c r="AU955" s="112">
        <v>1</v>
      </c>
      <c r="AV955" s="112">
        <v>43</v>
      </c>
      <c r="AW955" s="112">
        <v>503868</v>
      </c>
    </row>
    <row r="956" spans="38:49">
      <c r="AL956" s="111" t="s">
        <v>174</v>
      </c>
      <c r="AM956" s="112">
        <v>14</v>
      </c>
      <c r="AN956" s="111" t="s">
        <v>39</v>
      </c>
      <c r="AO956" s="112">
        <v>1</v>
      </c>
      <c r="AP956" s="112">
        <v>15771000</v>
      </c>
      <c r="AQ956" s="112">
        <v>12554000</v>
      </c>
      <c r="AR956" s="112">
        <v>3217000</v>
      </c>
      <c r="AS956" s="112">
        <v>67</v>
      </c>
      <c r="AT956" s="112">
        <v>1124575</v>
      </c>
      <c r="AU956" s="112">
        <v>1</v>
      </c>
      <c r="AV956" s="112">
        <v>42</v>
      </c>
      <c r="AW956" s="112">
        <v>472322</v>
      </c>
    </row>
    <row r="957" spans="38:49">
      <c r="AL957" s="111" t="s">
        <v>174</v>
      </c>
      <c r="AM957" s="112">
        <v>14</v>
      </c>
      <c r="AN957" s="111" t="s">
        <v>39</v>
      </c>
      <c r="AO957" s="112">
        <v>1</v>
      </c>
      <c r="AP957" s="112">
        <v>15771000</v>
      </c>
      <c r="AQ957" s="112">
        <v>12554000</v>
      </c>
      <c r="AR957" s="112">
        <v>3217000</v>
      </c>
      <c r="AS957" s="112">
        <v>68</v>
      </c>
      <c r="AT957" s="112">
        <v>627958</v>
      </c>
      <c r="AU957" s="112">
        <v>0.58299999999999996</v>
      </c>
      <c r="AV957" s="112">
        <v>41</v>
      </c>
      <c r="AW957" s="112">
        <v>257463</v>
      </c>
    </row>
    <row r="958" spans="38:49">
      <c r="AL958" s="111" t="s">
        <v>174</v>
      </c>
      <c r="AM958" s="112">
        <v>15</v>
      </c>
      <c r="AN958" s="111" t="s">
        <v>39</v>
      </c>
      <c r="AO958" s="112">
        <v>8</v>
      </c>
      <c r="AP958" s="112">
        <v>15580000</v>
      </c>
      <c r="AQ958" s="112">
        <v>12490000</v>
      </c>
      <c r="AR958" s="112">
        <v>3090000</v>
      </c>
      <c r="AS958" s="112">
        <v>65</v>
      </c>
      <c r="AT958" s="112">
        <v>101680</v>
      </c>
      <c r="AU958" s="112">
        <v>8.3000000000000004E-2</v>
      </c>
      <c r="AV958" s="112">
        <v>48</v>
      </c>
      <c r="AW958" s="112">
        <v>48806</v>
      </c>
    </row>
    <row r="959" spans="38:49">
      <c r="AL959" s="111" t="s">
        <v>174</v>
      </c>
      <c r="AM959" s="112">
        <v>15</v>
      </c>
      <c r="AN959" s="111" t="s">
        <v>39</v>
      </c>
      <c r="AO959" s="112">
        <v>8</v>
      </c>
      <c r="AP959" s="112">
        <v>15580000</v>
      </c>
      <c r="AQ959" s="112">
        <v>12490000</v>
      </c>
      <c r="AR959" s="112">
        <v>3090000</v>
      </c>
      <c r="AS959" s="112">
        <v>66</v>
      </c>
      <c r="AT959" s="112">
        <v>1171787</v>
      </c>
      <c r="AU959" s="112">
        <v>1</v>
      </c>
      <c r="AV959" s="112">
        <v>48</v>
      </c>
      <c r="AW959" s="112">
        <v>562458</v>
      </c>
    </row>
    <row r="960" spans="38:49">
      <c r="AL960" s="111" t="s">
        <v>174</v>
      </c>
      <c r="AM960" s="112">
        <v>15</v>
      </c>
      <c r="AN960" s="111" t="s">
        <v>39</v>
      </c>
      <c r="AO960" s="112">
        <v>8</v>
      </c>
      <c r="AP960" s="112">
        <v>15580000</v>
      </c>
      <c r="AQ960" s="112">
        <v>12490000</v>
      </c>
      <c r="AR960" s="112">
        <v>3090000</v>
      </c>
      <c r="AS960" s="112">
        <v>67</v>
      </c>
      <c r="AT960" s="112">
        <v>1124575</v>
      </c>
      <c r="AU960" s="112">
        <v>1</v>
      </c>
      <c r="AV960" s="112">
        <v>47</v>
      </c>
      <c r="AW960" s="112">
        <v>528550</v>
      </c>
    </row>
    <row r="961" spans="38:49">
      <c r="AL961" s="111" t="s">
        <v>174</v>
      </c>
      <c r="AM961" s="112">
        <v>15</v>
      </c>
      <c r="AN961" s="111" t="s">
        <v>39</v>
      </c>
      <c r="AO961" s="112">
        <v>8</v>
      </c>
      <c r="AP961" s="112">
        <v>15580000</v>
      </c>
      <c r="AQ961" s="112">
        <v>12490000</v>
      </c>
      <c r="AR961" s="112">
        <v>3090000</v>
      </c>
      <c r="AS961" s="112">
        <v>68</v>
      </c>
      <c r="AT961" s="112">
        <v>691958</v>
      </c>
      <c r="AU961" s="112">
        <v>0.64200000000000002</v>
      </c>
      <c r="AV961" s="112">
        <v>46</v>
      </c>
      <c r="AW961" s="112">
        <v>318301</v>
      </c>
    </row>
    <row r="962" spans="38:49">
      <c r="AL962" s="111" t="s">
        <v>174</v>
      </c>
      <c r="AM962" s="112">
        <v>16</v>
      </c>
      <c r="AN962" s="111" t="s">
        <v>39</v>
      </c>
      <c r="AO962" s="112">
        <v>15</v>
      </c>
      <c r="AP962" s="112">
        <v>15356000</v>
      </c>
      <c r="AQ962" s="112">
        <v>12382000</v>
      </c>
      <c r="AR962" s="112">
        <v>2974000</v>
      </c>
      <c r="AS962" s="112">
        <v>66</v>
      </c>
      <c r="AT962" s="112">
        <v>1049467</v>
      </c>
      <c r="AU962" s="112">
        <v>0.89600000000000002</v>
      </c>
      <c r="AV962" s="112">
        <v>52</v>
      </c>
      <c r="AW962" s="112">
        <v>545723</v>
      </c>
    </row>
    <row r="963" spans="38:49">
      <c r="AL963" s="111" t="s">
        <v>174</v>
      </c>
      <c r="AM963" s="112">
        <v>16</v>
      </c>
      <c r="AN963" s="111" t="s">
        <v>39</v>
      </c>
      <c r="AO963" s="112">
        <v>15</v>
      </c>
      <c r="AP963" s="112">
        <v>15356000</v>
      </c>
      <c r="AQ963" s="112">
        <v>12382000</v>
      </c>
      <c r="AR963" s="112">
        <v>2974000</v>
      </c>
      <c r="AS963" s="112">
        <v>67</v>
      </c>
      <c r="AT963" s="112">
        <v>1124575</v>
      </c>
      <c r="AU963" s="112">
        <v>1</v>
      </c>
      <c r="AV963" s="112">
        <v>52</v>
      </c>
      <c r="AW963" s="112">
        <v>584779</v>
      </c>
    </row>
    <row r="964" spans="38:49">
      <c r="AL964" s="111" t="s">
        <v>174</v>
      </c>
      <c r="AM964" s="112">
        <v>16</v>
      </c>
      <c r="AN964" s="111" t="s">
        <v>39</v>
      </c>
      <c r="AO964" s="112">
        <v>15</v>
      </c>
      <c r="AP964" s="112">
        <v>15356000</v>
      </c>
      <c r="AQ964" s="112">
        <v>12382000</v>
      </c>
      <c r="AR964" s="112">
        <v>2974000</v>
      </c>
      <c r="AS964" s="112">
        <v>68</v>
      </c>
      <c r="AT964" s="112">
        <v>799958</v>
      </c>
      <c r="AU964" s="112">
        <v>0.74299999999999999</v>
      </c>
      <c r="AV964" s="112">
        <v>51</v>
      </c>
      <c r="AW964" s="112">
        <v>407979</v>
      </c>
    </row>
    <row r="965" spans="38:49">
      <c r="AL965" s="111" t="s">
        <v>174</v>
      </c>
      <c r="AM965" s="112">
        <v>17</v>
      </c>
      <c r="AN965" s="111" t="s">
        <v>39</v>
      </c>
      <c r="AO965" s="112">
        <v>22</v>
      </c>
      <c r="AP965" s="112">
        <v>15100000</v>
      </c>
      <c r="AQ965" s="112">
        <v>12223000</v>
      </c>
      <c r="AR965" s="112">
        <v>2877000</v>
      </c>
      <c r="AS965" s="112">
        <v>66</v>
      </c>
      <c r="AT965" s="112">
        <v>793467</v>
      </c>
      <c r="AU965" s="112">
        <v>0.67700000000000005</v>
      </c>
      <c r="AV965" s="112">
        <v>57</v>
      </c>
      <c r="AW965" s="112">
        <v>452276</v>
      </c>
    </row>
    <row r="966" spans="38:49">
      <c r="AL966" s="111" t="s">
        <v>174</v>
      </c>
      <c r="AM966" s="112">
        <v>17</v>
      </c>
      <c r="AN966" s="111" t="s">
        <v>39</v>
      </c>
      <c r="AO966" s="112">
        <v>22</v>
      </c>
      <c r="AP966" s="112">
        <v>15100000</v>
      </c>
      <c r="AQ966" s="112">
        <v>12223000</v>
      </c>
      <c r="AR966" s="112">
        <v>2877000</v>
      </c>
      <c r="AS966" s="112">
        <v>67</v>
      </c>
      <c r="AT966" s="112">
        <v>1124575</v>
      </c>
      <c r="AU966" s="112">
        <v>1</v>
      </c>
      <c r="AV966" s="112">
        <v>57</v>
      </c>
      <c r="AW966" s="112">
        <v>641008</v>
      </c>
    </row>
    <row r="967" spans="38:49">
      <c r="AL967" s="111" t="s">
        <v>174</v>
      </c>
      <c r="AM967" s="112">
        <v>17</v>
      </c>
      <c r="AN967" s="111" t="s">
        <v>39</v>
      </c>
      <c r="AO967" s="112">
        <v>22</v>
      </c>
      <c r="AP967" s="112">
        <v>15100000</v>
      </c>
      <c r="AQ967" s="112">
        <v>12223000</v>
      </c>
      <c r="AR967" s="112">
        <v>2877000</v>
      </c>
      <c r="AS967" s="112">
        <v>68</v>
      </c>
      <c r="AT967" s="112">
        <v>958958</v>
      </c>
      <c r="AU967" s="112">
        <v>0.89</v>
      </c>
      <c r="AV967" s="112">
        <v>56</v>
      </c>
      <c r="AW967" s="112">
        <v>537016</v>
      </c>
    </row>
    <row r="968" spans="38:49">
      <c r="AL968" s="111" t="s">
        <v>174</v>
      </c>
      <c r="AM968" s="112">
        <v>18</v>
      </c>
      <c r="AN968" s="111" t="s">
        <v>39</v>
      </c>
      <c r="AO968" s="112">
        <v>29</v>
      </c>
      <c r="AP968" s="112">
        <v>14816000</v>
      </c>
      <c r="AQ968" s="112">
        <v>12004000</v>
      </c>
      <c r="AR968" s="112">
        <v>2812000</v>
      </c>
      <c r="AS968" s="112">
        <v>66</v>
      </c>
      <c r="AT968" s="112">
        <v>509467</v>
      </c>
      <c r="AU968" s="112">
        <v>0.435</v>
      </c>
      <c r="AV968" s="112">
        <v>61</v>
      </c>
      <c r="AW968" s="112">
        <v>310775</v>
      </c>
    </row>
    <row r="969" spans="38:49">
      <c r="AL969" s="111" t="s">
        <v>174</v>
      </c>
      <c r="AM969" s="112">
        <v>18</v>
      </c>
      <c r="AN969" s="111" t="s">
        <v>39</v>
      </c>
      <c r="AO969" s="112">
        <v>29</v>
      </c>
      <c r="AP969" s="112">
        <v>14816000</v>
      </c>
      <c r="AQ969" s="112">
        <v>12004000</v>
      </c>
      <c r="AR969" s="112">
        <v>2812000</v>
      </c>
      <c r="AS969" s="112">
        <v>67</v>
      </c>
      <c r="AT969" s="112">
        <v>1124575</v>
      </c>
      <c r="AU969" s="112">
        <v>1</v>
      </c>
      <c r="AV969" s="112">
        <v>61</v>
      </c>
      <c r="AW969" s="112">
        <v>685991</v>
      </c>
    </row>
    <row r="970" spans="38:49">
      <c r="AL970" s="111" t="s">
        <v>174</v>
      </c>
      <c r="AM970" s="112">
        <v>18</v>
      </c>
      <c r="AN970" s="111" t="s">
        <v>39</v>
      </c>
      <c r="AO970" s="112">
        <v>29</v>
      </c>
      <c r="AP970" s="112">
        <v>14816000</v>
      </c>
      <c r="AQ970" s="112">
        <v>12004000</v>
      </c>
      <c r="AR970" s="112">
        <v>2812000</v>
      </c>
      <c r="AS970" s="112">
        <v>68</v>
      </c>
      <c r="AT970" s="112">
        <v>1077021</v>
      </c>
      <c r="AU970" s="112">
        <v>1</v>
      </c>
      <c r="AV970" s="112">
        <v>61</v>
      </c>
      <c r="AW970" s="112">
        <v>656983</v>
      </c>
    </row>
    <row r="971" spans="38:49">
      <c r="AL971" s="111" t="s">
        <v>174</v>
      </c>
      <c r="AM971" s="112">
        <v>18</v>
      </c>
      <c r="AN971" s="111" t="s">
        <v>39</v>
      </c>
      <c r="AO971" s="112">
        <v>29</v>
      </c>
      <c r="AP971" s="112">
        <v>14816000</v>
      </c>
      <c r="AQ971" s="112">
        <v>12004000</v>
      </c>
      <c r="AR971" s="112">
        <v>2812000</v>
      </c>
      <c r="AS971" s="112">
        <v>69</v>
      </c>
      <c r="AT971" s="112">
        <v>100937</v>
      </c>
      <c r="AU971" s="112">
        <v>9.8000000000000004E-2</v>
      </c>
      <c r="AV971" s="112">
        <v>61</v>
      </c>
      <c r="AW971" s="112">
        <v>61572</v>
      </c>
    </row>
    <row r="972" spans="38:49">
      <c r="AL972" s="111" t="s">
        <v>174</v>
      </c>
      <c r="AM972" s="112">
        <v>19</v>
      </c>
      <c r="AN972" s="111" t="s">
        <v>40</v>
      </c>
      <c r="AO972" s="112">
        <v>6</v>
      </c>
      <c r="AP972" s="112">
        <v>14505000</v>
      </c>
      <c r="AQ972" s="112">
        <v>11717000</v>
      </c>
      <c r="AR972" s="112">
        <v>2788000</v>
      </c>
      <c r="AS972" s="112">
        <v>66</v>
      </c>
      <c r="AT972" s="112">
        <v>198467</v>
      </c>
      <c r="AU972" s="112">
        <v>0.16900000000000001</v>
      </c>
      <c r="AV972" s="112">
        <v>65</v>
      </c>
      <c r="AW972" s="112">
        <v>129004</v>
      </c>
    </row>
    <row r="973" spans="38:49">
      <c r="AL973" s="111" t="s">
        <v>174</v>
      </c>
      <c r="AM973" s="112">
        <v>19</v>
      </c>
      <c r="AN973" s="111" t="s">
        <v>40</v>
      </c>
      <c r="AO973" s="112">
        <v>6</v>
      </c>
      <c r="AP973" s="112">
        <v>14505000</v>
      </c>
      <c r="AQ973" s="112">
        <v>11717000</v>
      </c>
      <c r="AR973" s="112">
        <v>2788000</v>
      </c>
      <c r="AS973" s="112">
        <v>67</v>
      </c>
      <c r="AT973" s="112">
        <v>1124575</v>
      </c>
      <c r="AU973" s="112">
        <v>1</v>
      </c>
      <c r="AV973" s="112">
        <v>65</v>
      </c>
      <c r="AW973" s="112">
        <v>730974</v>
      </c>
    </row>
    <row r="974" spans="38:49">
      <c r="AL974" s="111" t="s">
        <v>174</v>
      </c>
      <c r="AM974" s="112">
        <v>19</v>
      </c>
      <c r="AN974" s="111" t="s">
        <v>40</v>
      </c>
      <c r="AO974" s="112">
        <v>6</v>
      </c>
      <c r="AP974" s="112">
        <v>14505000</v>
      </c>
      <c r="AQ974" s="112">
        <v>11717000</v>
      </c>
      <c r="AR974" s="112">
        <v>2788000</v>
      </c>
      <c r="AS974" s="112">
        <v>68</v>
      </c>
      <c r="AT974" s="112">
        <v>1077021</v>
      </c>
      <c r="AU974" s="112">
        <v>1</v>
      </c>
      <c r="AV974" s="112">
        <v>65</v>
      </c>
      <c r="AW974" s="112">
        <v>700064</v>
      </c>
    </row>
    <row r="975" spans="38:49">
      <c r="AL975" s="111" t="s">
        <v>174</v>
      </c>
      <c r="AM975" s="112">
        <v>19</v>
      </c>
      <c r="AN975" s="111" t="s">
        <v>40</v>
      </c>
      <c r="AO975" s="112">
        <v>6</v>
      </c>
      <c r="AP975" s="112">
        <v>14505000</v>
      </c>
      <c r="AQ975" s="112">
        <v>11717000</v>
      </c>
      <c r="AR975" s="112">
        <v>2788000</v>
      </c>
      <c r="AS975" s="112">
        <v>69</v>
      </c>
      <c r="AT975" s="112">
        <v>387937</v>
      </c>
      <c r="AU975" s="112">
        <v>0.377</v>
      </c>
      <c r="AV975" s="112">
        <v>65</v>
      </c>
      <c r="AW975" s="112">
        <v>252159</v>
      </c>
    </row>
    <row r="976" spans="38:49">
      <c r="AL976" s="111" t="s">
        <v>174</v>
      </c>
      <c r="AM976" s="112">
        <v>20</v>
      </c>
      <c r="AN976" s="111" t="s">
        <v>40</v>
      </c>
      <c r="AO976" s="112">
        <v>13</v>
      </c>
      <c r="AP976" s="112">
        <v>14171000</v>
      </c>
      <c r="AQ976" s="112">
        <v>11354000</v>
      </c>
      <c r="AR976" s="112">
        <v>2817000</v>
      </c>
      <c r="AS976" s="112">
        <v>67</v>
      </c>
      <c r="AT976" s="112">
        <v>989042</v>
      </c>
      <c r="AU976" s="112">
        <v>0.879</v>
      </c>
      <c r="AV976" s="112">
        <v>69</v>
      </c>
      <c r="AW976" s="112">
        <v>682439</v>
      </c>
    </row>
    <row r="977" spans="38:49">
      <c r="AL977" s="111" t="s">
        <v>174</v>
      </c>
      <c r="AM977" s="112">
        <v>20</v>
      </c>
      <c r="AN977" s="111" t="s">
        <v>40</v>
      </c>
      <c r="AO977" s="112">
        <v>13</v>
      </c>
      <c r="AP977" s="112">
        <v>14171000</v>
      </c>
      <c r="AQ977" s="112">
        <v>11354000</v>
      </c>
      <c r="AR977" s="112">
        <v>2817000</v>
      </c>
      <c r="AS977" s="112">
        <v>68</v>
      </c>
      <c r="AT977" s="112">
        <v>1077021</v>
      </c>
      <c r="AU977" s="112">
        <v>1</v>
      </c>
      <c r="AV977" s="112">
        <v>69</v>
      </c>
      <c r="AW977" s="112">
        <v>743144</v>
      </c>
    </row>
    <row r="978" spans="38:49">
      <c r="AL978" s="111" t="s">
        <v>174</v>
      </c>
      <c r="AM978" s="112">
        <v>20</v>
      </c>
      <c r="AN978" s="111" t="s">
        <v>40</v>
      </c>
      <c r="AO978" s="112">
        <v>13</v>
      </c>
      <c r="AP978" s="112">
        <v>14171000</v>
      </c>
      <c r="AQ978" s="112">
        <v>11354000</v>
      </c>
      <c r="AR978" s="112">
        <v>2817000</v>
      </c>
      <c r="AS978" s="112">
        <v>69</v>
      </c>
      <c r="AT978" s="112">
        <v>750937</v>
      </c>
      <c r="AU978" s="112">
        <v>0.73</v>
      </c>
      <c r="AV978" s="112">
        <v>69</v>
      </c>
      <c r="AW978" s="112">
        <v>518147</v>
      </c>
    </row>
    <row r="979" spans="38:49">
      <c r="AL979" s="111" t="s">
        <v>174</v>
      </c>
      <c r="AM979" s="112">
        <v>21</v>
      </c>
      <c r="AN979" s="111" t="s">
        <v>40</v>
      </c>
      <c r="AO979" s="112">
        <v>20</v>
      </c>
      <c r="AP979" s="112">
        <v>13816000</v>
      </c>
      <c r="AQ979" s="112">
        <v>10906000</v>
      </c>
      <c r="AR979" s="112">
        <v>2910000</v>
      </c>
      <c r="AS979" s="112">
        <v>67</v>
      </c>
      <c r="AT979" s="112">
        <v>634042</v>
      </c>
      <c r="AU979" s="112">
        <v>0.56399999999999995</v>
      </c>
      <c r="AV979" s="112">
        <v>72</v>
      </c>
      <c r="AW979" s="112">
        <v>456510</v>
      </c>
    </row>
    <row r="980" spans="38:49">
      <c r="AL980" s="111" t="s">
        <v>174</v>
      </c>
      <c r="AM980" s="112">
        <v>21</v>
      </c>
      <c r="AN980" s="111" t="s">
        <v>40</v>
      </c>
      <c r="AO980" s="112">
        <v>20</v>
      </c>
      <c r="AP980" s="112">
        <v>13816000</v>
      </c>
      <c r="AQ980" s="112">
        <v>10906000</v>
      </c>
      <c r="AR980" s="112">
        <v>2910000</v>
      </c>
      <c r="AS980" s="112">
        <v>68</v>
      </c>
      <c r="AT980" s="112">
        <v>1077021</v>
      </c>
      <c r="AU980" s="112">
        <v>1</v>
      </c>
      <c r="AV980" s="112">
        <v>73</v>
      </c>
      <c r="AW980" s="112">
        <v>786225</v>
      </c>
    </row>
    <row r="981" spans="38:49">
      <c r="AL981" s="111" t="s">
        <v>174</v>
      </c>
      <c r="AM981" s="112">
        <v>21</v>
      </c>
      <c r="AN981" s="111" t="s">
        <v>40</v>
      </c>
      <c r="AO981" s="112">
        <v>20</v>
      </c>
      <c r="AP981" s="112">
        <v>13816000</v>
      </c>
      <c r="AQ981" s="112">
        <v>10906000</v>
      </c>
      <c r="AR981" s="112">
        <v>2910000</v>
      </c>
      <c r="AS981" s="112">
        <v>69</v>
      </c>
      <c r="AT981" s="112">
        <v>1029139</v>
      </c>
      <c r="AU981" s="112">
        <v>1</v>
      </c>
      <c r="AV981" s="112">
        <v>73</v>
      </c>
      <c r="AW981" s="112">
        <v>751271</v>
      </c>
    </row>
    <row r="982" spans="38:49">
      <c r="AL982" s="111" t="s">
        <v>174</v>
      </c>
      <c r="AM982" s="112">
        <v>21</v>
      </c>
      <c r="AN982" s="111" t="s">
        <v>40</v>
      </c>
      <c r="AO982" s="112">
        <v>20</v>
      </c>
      <c r="AP982" s="112">
        <v>13816000</v>
      </c>
      <c r="AQ982" s="112">
        <v>10906000</v>
      </c>
      <c r="AR982" s="112">
        <v>2910000</v>
      </c>
      <c r="AS982" s="112">
        <v>70</v>
      </c>
      <c r="AT982" s="112">
        <v>169797</v>
      </c>
      <c r="AU982" s="112">
        <v>0.17299999999999999</v>
      </c>
      <c r="AV982" s="112">
        <v>74</v>
      </c>
      <c r="AW982" s="112">
        <v>125650</v>
      </c>
    </row>
    <row r="983" spans="38:49">
      <c r="AL983" s="111" t="s">
        <v>174</v>
      </c>
      <c r="AM983" s="112">
        <v>22</v>
      </c>
      <c r="AN983" s="111" t="s">
        <v>40</v>
      </c>
      <c r="AO983" s="112">
        <v>27</v>
      </c>
      <c r="AP983" s="112">
        <v>13442000</v>
      </c>
      <c r="AQ983" s="112">
        <v>10366000</v>
      </c>
      <c r="AR983" s="112">
        <v>3076000</v>
      </c>
      <c r="AS983" s="112">
        <v>67</v>
      </c>
      <c r="AT983" s="112">
        <v>260042</v>
      </c>
      <c r="AU983" s="112">
        <v>0.23100000000000001</v>
      </c>
      <c r="AV983" s="112">
        <v>75</v>
      </c>
      <c r="AW983" s="112">
        <v>195032</v>
      </c>
    </row>
    <row r="984" spans="38:49">
      <c r="AL984" s="111" t="s">
        <v>174</v>
      </c>
      <c r="AM984" s="112">
        <v>22</v>
      </c>
      <c r="AN984" s="111" t="s">
        <v>40</v>
      </c>
      <c r="AO984" s="112">
        <v>27</v>
      </c>
      <c r="AP984" s="112">
        <v>13442000</v>
      </c>
      <c r="AQ984" s="112">
        <v>10366000</v>
      </c>
      <c r="AR984" s="112">
        <v>3076000</v>
      </c>
      <c r="AS984" s="112">
        <v>68</v>
      </c>
      <c r="AT984" s="112">
        <v>1077021</v>
      </c>
      <c r="AU984" s="112">
        <v>1</v>
      </c>
      <c r="AV984" s="112">
        <v>76</v>
      </c>
      <c r="AW984" s="112">
        <v>818536</v>
      </c>
    </row>
    <row r="985" spans="38:49">
      <c r="AL985" s="111" t="s">
        <v>174</v>
      </c>
      <c r="AM985" s="112">
        <v>22</v>
      </c>
      <c r="AN985" s="111" t="s">
        <v>40</v>
      </c>
      <c r="AO985" s="112">
        <v>27</v>
      </c>
      <c r="AP985" s="112">
        <v>13442000</v>
      </c>
      <c r="AQ985" s="112">
        <v>10366000</v>
      </c>
      <c r="AR985" s="112">
        <v>3076000</v>
      </c>
      <c r="AS985" s="112">
        <v>69</v>
      </c>
      <c r="AT985" s="112">
        <v>1029139</v>
      </c>
      <c r="AU985" s="112">
        <v>1</v>
      </c>
      <c r="AV985" s="112">
        <v>76</v>
      </c>
      <c r="AW985" s="112">
        <v>782146</v>
      </c>
    </row>
    <row r="986" spans="38:49">
      <c r="AL986" s="111" t="s">
        <v>174</v>
      </c>
      <c r="AM986" s="112">
        <v>22</v>
      </c>
      <c r="AN986" s="111" t="s">
        <v>40</v>
      </c>
      <c r="AO986" s="112">
        <v>27</v>
      </c>
      <c r="AP986" s="112">
        <v>13442000</v>
      </c>
      <c r="AQ986" s="112">
        <v>10366000</v>
      </c>
      <c r="AR986" s="112">
        <v>3076000</v>
      </c>
      <c r="AS986" s="112">
        <v>70</v>
      </c>
      <c r="AT986" s="112">
        <v>709797</v>
      </c>
      <c r="AU986" s="112">
        <v>0.72399999999999998</v>
      </c>
      <c r="AV986" s="112">
        <v>77</v>
      </c>
      <c r="AW986" s="112">
        <v>546544</v>
      </c>
    </row>
    <row r="987" spans="38:49">
      <c r="AL987" s="111" t="s">
        <v>174</v>
      </c>
      <c r="AM987" s="112">
        <v>23</v>
      </c>
      <c r="AN987" s="111" t="s">
        <v>41</v>
      </c>
      <c r="AO987" s="112">
        <v>3</v>
      </c>
      <c r="AP987" s="112">
        <v>13052000</v>
      </c>
      <c r="AQ987" s="112">
        <v>9725000</v>
      </c>
      <c r="AR987" s="112">
        <v>3327000</v>
      </c>
      <c r="AS987" s="112">
        <v>68</v>
      </c>
      <c r="AT987" s="112">
        <v>947063</v>
      </c>
      <c r="AU987" s="112">
        <v>0.879</v>
      </c>
      <c r="AV987" s="112">
        <v>78</v>
      </c>
      <c r="AW987" s="112">
        <v>738709</v>
      </c>
    </row>
    <row r="988" spans="38:49">
      <c r="AL988" s="111" t="s">
        <v>174</v>
      </c>
      <c r="AM988" s="112">
        <v>23</v>
      </c>
      <c r="AN988" s="111" t="s">
        <v>41</v>
      </c>
      <c r="AO988" s="112">
        <v>3</v>
      </c>
      <c r="AP988" s="112">
        <v>13052000</v>
      </c>
      <c r="AQ988" s="112">
        <v>9725000</v>
      </c>
      <c r="AR988" s="112">
        <v>3327000</v>
      </c>
      <c r="AS988" s="112">
        <v>69</v>
      </c>
      <c r="AT988" s="112">
        <v>1029139</v>
      </c>
      <c r="AU988" s="112">
        <v>1</v>
      </c>
      <c r="AV988" s="112">
        <v>79</v>
      </c>
      <c r="AW988" s="112">
        <v>813020</v>
      </c>
    </row>
    <row r="989" spans="38:49">
      <c r="AL989" s="111" t="s">
        <v>174</v>
      </c>
      <c r="AM989" s="112">
        <v>23</v>
      </c>
      <c r="AN989" s="111" t="s">
        <v>41</v>
      </c>
      <c r="AO989" s="112">
        <v>3</v>
      </c>
      <c r="AP989" s="112">
        <v>13052000</v>
      </c>
      <c r="AQ989" s="112">
        <v>9725000</v>
      </c>
      <c r="AR989" s="112">
        <v>3327000</v>
      </c>
      <c r="AS989" s="112">
        <v>70</v>
      </c>
      <c r="AT989" s="112">
        <v>980944</v>
      </c>
      <c r="AU989" s="112">
        <v>1</v>
      </c>
      <c r="AV989" s="112">
        <v>80</v>
      </c>
      <c r="AW989" s="112">
        <v>784755</v>
      </c>
    </row>
    <row r="990" spans="38:49">
      <c r="AL990" s="111" t="s">
        <v>174</v>
      </c>
      <c r="AM990" s="112">
        <v>23</v>
      </c>
      <c r="AN990" s="111" t="s">
        <v>41</v>
      </c>
      <c r="AO990" s="112">
        <v>3</v>
      </c>
      <c r="AP990" s="112">
        <v>13052000</v>
      </c>
      <c r="AQ990" s="112">
        <v>9725000</v>
      </c>
      <c r="AR990" s="112">
        <v>3327000</v>
      </c>
      <c r="AS990" s="112">
        <v>71</v>
      </c>
      <c r="AT990" s="112">
        <v>369853</v>
      </c>
      <c r="AU990" s="112">
        <v>0.39700000000000002</v>
      </c>
      <c r="AV990" s="112">
        <v>82</v>
      </c>
      <c r="AW990" s="112">
        <v>303279</v>
      </c>
    </row>
    <row r="991" spans="38:49">
      <c r="AL991" s="111" t="s">
        <v>174</v>
      </c>
      <c r="AM991" s="112">
        <v>24</v>
      </c>
      <c r="AN991" s="111" t="s">
        <v>41</v>
      </c>
      <c r="AO991" s="112">
        <v>10</v>
      </c>
      <c r="AP991" s="112">
        <v>12648000</v>
      </c>
      <c r="AQ991" s="112">
        <v>8974000</v>
      </c>
      <c r="AR991" s="112">
        <v>3674000</v>
      </c>
      <c r="AS991" s="112">
        <v>68</v>
      </c>
      <c r="AT991" s="112">
        <v>543063</v>
      </c>
      <c r="AU991" s="112">
        <v>0.504</v>
      </c>
      <c r="AV991" s="112">
        <v>80</v>
      </c>
      <c r="AW991" s="112">
        <v>434450</v>
      </c>
    </row>
    <row r="992" spans="38:49">
      <c r="AL992" s="111" t="s">
        <v>174</v>
      </c>
      <c r="AM992" s="112">
        <v>24</v>
      </c>
      <c r="AN992" s="111" t="s">
        <v>41</v>
      </c>
      <c r="AO992" s="112">
        <v>10</v>
      </c>
      <c r="AP992" s="112">
        <v>12648000</v>
      </c>
      <c r="AQ992" s="112">
        <v>8974000</v>
      </c>
      <c r="AR992" s="112">
        <v>3674000</v>
      </c>
      <c r="AS992" s="112">
        <v>69</v>
      </c>
      <c r="AT992" s="112">
        <v>1029139</v>
      </c>
      <c r="AU992" s="112">
        <v>1</v>
      </c>
      <c r="AV992" s="112">
        <v>81</v>
      </c>
      <c r="AW992" s="112">
        <v>833603</v>
      </c>
    </row>
    <row r="993" spans="38:49">
      <c r="AL993" s="111" t="s">
        <v>174</v>
      </c>
      <c r="AM993" s="112">
        <v>24</v>
      </c>
      <c r="AN993" s="111" t="s">
        <v>41</v>
      </c>
      <c r="AO993" s="112">
        <v>10</v>
      </c>
      <c r="AP993" s="112">
        <v>12648000</v>
      </c>
      <c r="AQ993" s="112">
        <v>8974000</v>
      </c>
      <c r="AR993" s="112">
        <v>3674000</v>
      </c>
      <c r="AS993" s="112">
        <v>70</v>
      </c>
      <c r="AT993" s="112">
        <v>980944</v>
      </c>
      <c r="AU993" s="112">
        <v>1</v>
      </c>
      <c r="AV993" s="112">
        <v>82</v>
      </c>
      <c r="AW993" s="112">
        <v>804374</v>
      </c>
    </row>
    <row r="994" spans="38:49">
      <c r="AL994" s="111" t="s">
        <v>174</v>
      </c>
      <c r="AM994" s="112">
        <v>24</v>
      </c>
      <c r="AN994" s="111" t="s">
        <v>41</v>
      </c>
      <c r="AO994" s="112">
        <v>10</v>
      </c>
      <c r="AP994" s="112">
        <v>12648000</v>
      </c>
      <c r="AQ994" s="112">
        <v>8974000</v>
      </c>
      <c r="AR994" s="112">
        <v>3674000</v>
      </c>
      <c r="AS994" s="112">
        <v>71</v>
      </c>
      <c r="AT994" s="112">
        <v>932450</v>
      </c>
      <c r="AU994" s="112">
        <v>1</v>
      </c>
      <c r="AV994" s="112">
        <v>84</v>
      </c>
      <c r="AW994" s="112">
        <v>783258</v>
      </c>
    </row>
    <row r="995" spans="38:49">
      <c r="AL995" s="111" t="s">
        <v>174</v>
      </c>
      <c r="AM995" s="112">
        <v>24</v>
      </c>
      <c r="AN995" s="111" t="s">
        <v>41</v>
      </c>
      <c r="AO995" s="112">
        <v>10</v>
      </c>
      <c r="AP995" s="112">
        <v>12648000</v>
      </c>
      <c r="AQ995" s="112">
        <v>8974000</v>
      </c>
      <c r="AR995" s="112">
        <v>3674000</v>
      </c>
      <c r="AS995" s="112">
        <v>72</v>
      </c>
      <c r="AT995" s="112">
        <v>188404</v>
      </c>
      <c r="AU995" s="112">
        <v>0.21299999999999999</v>
      </c>
      <c r="AV995" s="112">
        <v>85</v>
      </c>
      <c r="AW995" s="112">
        <v>160143</v>
      </c>
    </row>
    <row r="996" spans="38:49">
      <c r="AL996" s="111" t="s">
        <v>174</v>
      </c>
      <c r="AM996" s="112">
        <v>25</v>
      </c>
      <c r="AN996" s="111" t="s">
        <v>41</v>
      </c>
      <c r="AO996" s="112">
        <v>17</v>
      </c>
      <c r="AP996" s="112">
        <v>12233000</v>
      </c>
      <c r="AQ996" s="112">
        <v>8107000</v>
      </c>
      <c r="AR996" s="112">
        <v>4126000</v>
      </c>
      <c r="AS996" s="112">
        <v>68</v>
      </c>
      <c r="AT996" s="112">
        <v>128063</v>
      </c>
      <c r="AU996" s="112">
        <v>0.11899999999999999</v>
      </c>
      <c r="AV996" s="112">
        <v>81</v>
      </c>
      <c r="AW996" s="112">
        <v>103731</v>
      </c>
    </row>
    <row r="997" spans="38:49">
      <c r="AL997" s="111" t="s">
        <v>174</v>
      </c>
      <c r="AM997" s="112">
        <v>25</v>
      </c>
      <c r="AN997" s="111" t="s">
        <v>41</v>
      </c>
      <c r="AO997" s="112">
        <v>17</v>
      </c>
      <c r="AP997" s="112">
        <v>12233000</v>
      </c>
      <c r="AQ997" s="112">
        <v>8107000</v>
      </c>
      <c r="AR997" s="112">
        <v>4126000</v>
      </c>
      <c r="AS997" s="112">
        <v>69</v>
      </c>
      <c r="AT997" s="112">
        <v>1029139</v>
      </c>
      <c r="AU997" s="112">
        <v>1</v>
      </c>
      <c r="AV997" s="112">
        <v>82</v>
      </c>
      <c r="AW997" s="112">
        <v>843894</v>
      </c>
    </row>
    <row r="998" spans="38:49">
      <c r="AL998" s="111" t="s">
        <v>174</v>
      </c>
      <c r="AM998" s="112">
        <v>25</v>
      </c>
      <c r="AN998" s="111" t="s">
        <v>41</v>
      </c>
      <c r="AO998" s="112">
        <v>17</v>
      </c>
      <c r="AP998" s="112">
        <v>12233000</v>
      </c>
      <c r="AQ998" s="112">
        <v>8107000</v>
      </c>
      <c r="AR998" s="112">
        <v>4126000</v>
      </c>
      <c r="AS998" s="112">
        <v>70</v>
      </c>
      <c r="AT998" s="112">
        <v>980944</v>
      </c>
      <c r="AU998" s="112">
        <v>1</v>
      </c>
      <c r="AV998" s="112">
        <v>83</v>
      </c>
      <c r="AW998" s="112">
        <v>814184</v>
      </c>
    </row>
    <row r="999" spans="38:49">
      <c r="AL999" s="111" t="s">
        <v>174</v>
      </c>
      <c r="AM999" s="112">
        <v>25</v>
      </c>
      <c r="AN999" s="111" t="s">
        <v>41</v>
      </c>
      <c r="AO999" s="112">
        <v>17</v>
      </c>
      <c r="AP999" s="112">
        <v>12233000</v>
      </c>
      <c r="AQ999" s="112">
        <v>8107000</v>
      </c>
      <c r="AR999" s="112">
        <v>4126000</v>
      </c>
      <c r="AS999" s="112">
        <v>71</v>
      </c>
      <c r="AT999" s="112">
        <v>932450</v>
      </c>
      <c r="AU999" s="112">
        <v>1</v>
      </c>
      <c r="AV999" s="112">
        <v>85</v>
      </c>
      <c r="AW999" s="112">
        <v>792582</v>
      </c>
    </row>
    <row r="1000" spans="38:49">
      <c r="AL1000" s="111" t="s">
        <v>174</v>
      </c>
      <c r="AM1000" s="112">
        <v>25</v>
      </c>
      <c r="AN1000" s="111" t="s">
        <v>41</v>
      </c>
      <c r="AO1000" s="112">
        <v>17</v>
      </c>
      <c r="AP1000" s="112">
        <v>12233000</v>
      </c>
      <c r="AQ1000" s="112">
        <v>8107000</v>
      </c>
      <c r="AR1000" s="112">
        <v>4126000</v>
      </c>
      <c r="AS1000" s="112">
        <v>72</v>
      </c>
      <c r="AT1000" s="112">
        <v>883671</v>
      </c>
      <c r="AU1000" s="112">
        <v>1</v>
      </c>
      <c r="AV1000" s="112">
        <v>86</v>
      </c>
      <c r="AW1000" s="112">
        <v>759957</v>
      </c>
    </row>
    <row r="1001" spans="38:49">
      <c r="AL1001" s="111" t="s">
        <v>174</v>
      </c>
      <c r="AM1001" s="112">
        <v>25</v>
      </c>
      <c r="AN1001" s="111" t="s">
        <v>41</v>
      </c>
      <c r="AO1001" s="112">
        <v>17</v>
      </c>
      <c r="AP1001" s="112">
        <v>12233000</v>
      </c>
      <c r="AQ1001" s="112">
        <v>8107000</v>
      </c>
      <c r="AR1001" s="112">
        <v>4126000</v>
      </c>
      <c r="AS1001" s="112">
        <v>73</v>
      </c>
      <c r="AT1001" s="112">
        <v>171733</v>
      </c>
      <c r="AU1001" s="112">
        <v>0.20599999999999999</v>
      </c>
      <c r="AV1001" s="112">
        <v>88</v>
      </c>
      <c r="AW1001" s="112">
        <v>151125</v>
      </c>
    </row>
    <row r="1002" spans="38:49">
      <c r="AL1002" s="111" t="s">
        <v>174</v>
      </c>
      <c r="AM1002" s="112">
        <v>26</v>
      </c>
      <c r="AN1002" s="111" t="s">
        <v>41</v>
      </c>
      <c r="AO1002" s="112">
        <v>24</v>
      </c>
      <c r="AP1002" s="112">
        <v>11810000</v>
      </c>
      <c r="AQ1002" s="112">
        <v>7113000</v>
      </c>
      <c r="AR1002" s="112">
        <v>4697000</v>
      </c>
      <c r="AS1002" s="112">
        <v>69</v>
      </c>
      <c r="AT1002" s="112">
        <v>734203</v>
      </c>
      <c r="AU1002" s="112">
        <v>0.71299999999999997</v>
      </c>
      <c r="AV1002" s="112">
        <v>82</v>
      </c>
      <c r="AW1002" s="112">
        <v>602046</v>
      </c>
    </row>
    <row r="1003" spans="38:49">
      <c r="AL1003" s="111" t="s">
        <v>174</v>
      </c>
      <c r="AM1003" s="112">
        <v>26</v>
      </c>
      <c r="AN1003" s="111" t="s">
        <v>41</v>
      </c>
      <c r="AO1003" s="112">
        <v>24</v>
      </c>
      <c r="AP1003" s="112">
        <v>11810000</v>
      </c>
      <c r="AQ1003" s="112">
        <v>7113000</v>
      </c>
      <c r="AR1003" s="112">
        <v>4697000</v>
      </c>
      <c r="AS1003" s="112">
        <v>70</v>
      </c>
      <c r="AT1003" s="112">
        <v>980944</v>
      </c>
      <c r="AU1003" s="112">
        <v>1</v>
      </c>
      <c r="AV1003" s="112">
        <v>83</v>
      </c>
      <c r="AW1003" s="112">
        <v>814184</v>
      </c>
    </row>
    <row r="1004" spans="38:49">
      <c r="AL1004" s="111" t="s">
        <v>174</v>
      </c>
      <c r="AM1004" s="112">
        <v>26</v>
      </c>
      <c r="AN1004" s="111" t="s">
        <v>41</v>
      </c>
      <c r="AO1004" s="112">
        <v>24</v>
      </c>
      <c r="AP1004" s="112">
        <v>11810000</v>
      </c>
      <c r="AQ1004" s="112">
        <v>7113000</v>
      </c>
      <c r="AR1004" s="112">
        <v>4697000</v>
      </c>
      <c r="AS1004" s="112">
        <v>71</v>
      </c>
      <c r="AT1004" s="112">
        <v>932450</v>
      </c>
      <c r="AU1004" s="112">
        <v>1</v>
      </c>
      <c r="AV1004" s="112">
        <v>85</v>
      </c>
      <c r="AW1004" s="112">
        <v>792582</v>
      </c>
    </row>
    <row r="1005" spans="38:49">
      <c r="AL1005" s="111" t="s">
        <v>174</v>
      </c>
      <c r="AM1005" s="112">
        <v>26</v>
      </c>
      <c r="AN1005" s="111" t="s">
        <v>41</v>
      </c>
      <c r="AO1005" s="112">
        <v>24</v>
      </c>
      <c r="AP1005" s="112">
        <v>11810000</v>
      </c>
      <c r="AQ1005" s="112">
        <v>7113000</v>
      </c>
      <c r="AR1005" s="112">
        <v>4697000</v>
      </c>
      <c r="AS1005" s="112">
        <v>72</v>
      </c>
      <c r="AT1005" s="112">
        <v>883671</v>
      </c>
      <c r="AU1005" s="112">
        <v>1</v>
      </c>
      <c r="AV1005" s="112">
        <v>86</v>
      </c>
      <c r="AW1005" s="112">
        <v>759957</v>
      </c>
    </row>
    <row r="1006" spans="38:49">
      <c r="AL1006" s="111" t="s">
        <v>174</v>
      </c>
      <c r="AM1006" s="112">
        <v>26</v>
      </c>
      <c r="AN1006" s="111" t="s">
        <v>41</v>
      </c>
      <c r="AO1006" s="112">
        <v>24</v>
      </c>
      <c r="AP1006" s="112">
        <v>11810000</v>
      </c>
      <c r="AQ1006" s="112">
        <v>7113000</v>
      </c>
      <c r="AR1006" s="112">
        <v>4697000</v>
      </c>
      <c r="AS1006" s="112">
        <v>73</v>
      </c>
      <c r="AT1006" s="112">
        <v>834624</v>
      </c>
      <c r="AU1006" s="112">
        <v>1</v>
      </c>
      <c r="AV1006" s="112">
        <v>88</v>
      </c>
      <c r="AW1006" s="112">
        <v>734469</v>
      </c>
    </row>
    <row r="1007" spans="38:49">
      <c r="AL1007" s="111" t="s">
        <v>174</v>
      </c>
      <c r="AM1007" s="112">
        <v>26</v>
      </c>
      <c r="AN1007" s="111" t="s">
        <v>41</v>
      </c>
      <c r="AO1007" s="112">
        <v>24</v>
      </c>
      <c r="AP1007" s="112">
        <v>11810000</v>
      </c>
      <c r="AQ1007" s="112">
        <v>7113000</v>
      </c>
      <c r="AR1007" s="112">
        <v>4697000</v>
      </c>
      <c r="AS1007" s="112">
        <v>74</v>
      </c>
      <c r="AT1007" s="112">
        <v>331109</v>
      </c>
      <c r="AU1007" s="112">
        <v>0.42199999999999999</v>
      </c>
      <c r="AV1007" s="112">
        <v>89</v>
      </c>
      <c r="AW1007" s="112">
        <v>294687</v>
      </c>
    </row>
    <row r="1008" spans="38:49">
      <c r="AL1008" s="111" t="s">
        <v>174</v>
      </c>
      <c r="AM1008" s="112">
        <v>27</v>
      </c>
      <c r="AN1008" s="111" t="s">
        <v>42</v>
      </c>
      <c r="AO1008" s="112">
        <v>1</v>
      </c>
      <c r="AP1008" s="112">
        <v>11380000</v>
      </c>
      <c r="AQ1008" s="112">
        <v>5986000</v>
      </c>
      <c r="AR1008" s="112">
        <v>5394000</v>
      </c>
      <c r="AS1008" s="112">
        <v>69</v>
      </c>
      <c r="AT1008" s="112">
        <v>304203</v>
      </c>
      <c r="AU1008" s="112">
        <v>0.29599999999999999</v>
      </c>
      <c r="AV1008" s="112">
        <v>81</v>
      </c>
      <c r="AW1008" s="112">
        <v>246404</v>
      </c>
    </row>
    <row r="1009" spans="38:49">
      <c r="AL1009" s="111" t="s">
        <v>174</v>
      </c>
      <c r="AM1009" s="112">
        <v>27</v>
      </c>
      <c r="AN1009" s="111" t="s">
        <v>42</v>
      </c>
      <c r="AO1009" s="112">
        <v>1</v>
      </c>
      <c r="AP1009" s="112">
        <v>11380000</v>
      </c>
      <c r="AQ1009" s="112">
        <v>5986000</v>
      </c>
      <c r="AR1009" s="112">
        <v>5394000</v>
      </c>
      <c r="AS1009" s="112">
        <v>70</v>
      </c>
      <c r="AT1009" s="112">
        <v>980944</v>
      </c>
      <c r="AU1009" s="112">
        <v>1</v>
      </c>
      <c r="AV1009" s="112">
        <v>82</v>
      </c>
      <c r="AW1009" s="112">
        <v>804374</v>
      </c>
    </row>
    <row r="1010" spans="38:49">
      <c r="AL1010" s="111" t="s">
        <v>174</v>
      </c>
      <c r="AM1010" s="112">
        <v>27</v>
      </c>
      <c r="AN1010" s="111" t="s">
        <v>42</v>
      </c>
      <c r="AO1010" s="112">
        <v>1</v>
      </c>
      <c r="AP1010" s="112">
        <v>11380000</v>
      </c>
      <c r="AQ1010" s="112">
        <v>5986000</v>
      </c>
      <c r="AR1010" s="112">
        <v>5394000</v>
      </c>
      <c r="AS1010" s="112">
        <v>71</v>
      </c>
      <c r="AT1010" s="112">
        <v>932450</v>
      </c>
      <c r="AU1010" s="112">
        <v>1</v>
      </c>
      <c r="AV1010" s="112">
        <v>84</v>
      </c>
      <c r="AW1010" s="112">
        <v>783258</v>
      </c>
    </row>
    <row r="1011" spans="38:49">
      <c r="AL1011" s="111" t="s">
        <v>174</v>
      </c>
      <c r="AM1011" s="112">
        <v>27</v>
      </c>
      <c r="AN1011" s="111" t="s">
        <v>42</v>
      </c>
      <c r="AO1011" s="112">
        <v>1</v>
      </c>
      <c r="AP1011" s="112">
        <v>11380000</v>
      </c>
      <c r="AQ1011" s="112">
        <v>5986000</v>
      </c>
      <c r="AR1011" s="112">
        <v>5394000</v>
      </c>
      <c r="AS1011" s="112">
        <v>72</v>
      </c>
      <c r="AT1011" s="112">
        <v>883671</v>
      </c>
      <c r="AU1011" s="112">
        <v>1</v>
      </c>
      <c r="AV1011" s="112">
        <v>85</v>
      </c>
      <c r="AW1011" s="112">
        <v>751120</v>
      </c>
    </row>
    <row r="1012" spans="38:49">
      <c r="AL1012" s="111" t="s">
        <v>174</v>
      </c>
      <c r="AM1012" s="112">
        <v>27</v>
      </c>
      <c r="AN1012" s="111" t="s">
        <v>42</v>
      </c>
      <c r="AO1012" s="112">
        <v>1</v>
      </c>
      <c r="AP1012" s="112">
        <v>11380000</v>
      </c>
      <c r="AQ1012" s="112">
        <v>5986000</v>
      </c>
      <c r="AR1012" s="112">
        <v>5394000</v>
      </c>
      <c r="AS1012" s="112">
        <v>73</v>
      </c>
      <c r="AT1012" s="112">
        <v>834624</v>
      </c>
      <c r="AU1012" s="112">
        <v>1</v>
      </c>
      <c r="AV1012" s="112">
        <v>87</v>
      </c>
      <c r="AW1012" s="112">
        <v>726123</v>
      </c>
    </row>
    <row r="1013" spans="38:49">
      <c r="AL1013" s="111" t="s">
        <v>174</v>
      </c>
      <c r="AM1013" s="112">
        <v>27</v>
      </c>
      <c r="AN1013" s="111" t="s">
        <v>42</v>
      </c>
      <c r="AO1013" s="112">
        <v>1</v>
      </c>
      <c r="AP1013" s="112">
        <v>11380000</v>
      </c>
      <c r="AQ1013" s="112">
        <v>5986000</v>
      </c>
      <c r="AR1013" s="112">
        <v>5394000</v>
      </c>
      <c r="AS1013" s="112">
        <v>74</v>
      </c>
      <c r="AT1013" s="112">
        <v>785322</v>
      </c>
      <c r="AU1013" s="112">
        <v>1</v>
      </c>
      <c r="AV1013" s="112">
        <v>88</v>
      </c>
      <c r="AW1013" s="112">
        <v>691083</v>
      </c>
    </row>
    <row r="1014" spans="38:49">
      <c r="AL1014" s="111" t="s">
        <v>174</v>
      </c>
      <c r="AM1014" s="112">
        <v>27</v>
      </c>
      <c r="AN1014" s="111" t="s">
        <v>42</v>
      </c>
      <c r="AO1014" s="112">
        <v>1</v>
      </c>
      <c r="AP1014" s="112">
        <v>11380000</v>
      </c>
      <c r="AQ1014" s="112">
        <v>5986000</v>
      </c>
      <c r="AR1014" s="112">
        <v>5394000</v>
      </c>
      <c r="AS1014" s="112">
        <v>75</v>
      </c>
      <c r="AT1014" s="112">
        <v>672787</v>
      </c>
      <c r="AU1014" s="112">
        <v>0.91400000000000003</v>
      </c>
      <c r="AV1014" s="112">
        <v>89</v>
      </c>
      <c r="AW1014" s="112">
        <v>598780</v>
      </c>
    </row>
    <row r="1015" spans="38:49">
      <c r="AL1015" s="111" t="s">
        <v>174</v>
      </c>
      <c r="AM1015" s="112">
        <v>28</v>
      </c>
      <c r="AN1015" s="111" t="s">
        <v>42</v>
      </c>
      <c r="AO1015" s="112">
        <v>8</v>
      </c>
      <c r="AP1015" s="112">
        <v>10947000</v>
      </c>
      <c r="AQ1015" s="112">
        <v>4717000</v>
      </c>
      <c r="AR1015" s="112">
        <v>6230000</v>
      </c>
      <c r="AS1015" s="112">
        <v>70</v>
      </c>
      <c r="AT1015" s="112">
        <v>852147</v>
      </c>
      <c r="AU1015" s="112">
        <v>0.86899999999999999</v>
      </c>
      <c r="AV1015" s="112">
        <v>80</v>
      </c>
      <c r="AW1015" s="112">
        <v>681718</v>
      </c>
    </row>
    <row r="1016" spans="38:49">
      <c r="AL1016" s="111" t="s">
        <v>174</v>
      </c>
      <c r="AM1016" s="112">
        <v>28</v>
      </c>
      <c r="AN1016" s="111" t="s">
        <v>42</v>
      </c>
      <c r="AO1016" s="112">
        <v>8</v>
      </c>
      <c r="AP1016" s="112">
        <v>10947000</v>
      </c>
      <c r="AQ1016" s="112">
        <v>4717000</v>
      </c>
      <c r="AR1016" s="112">
        <v>6230000</v>
      </c>
      <c r="AS1016" s="112">
        <v>71</v>
      </c>
      <c r="AT1016" s="112">
        <v>932450</v>
      </c>
      <c r="AU1016" s="112">
        <v>1</v>
      </c>
      <c r="AV1016" s="112">
        <v>82</v>
      </c>
      <c r="AW1016" s="112">
        <v>764609</v>
      </c>
    </row>
    <row r="1017" spans="38:49">
      <c r="AL1017" s="111" t="s">
        <v>174</v>
      </c>
      <c r="AM1017" s="112">
        <v>28</v>
      </c>
      <c r="AN1017" s="111" t="s">
        <v>42</v>
      </c>
      <c r="AO1017" s="112">
        <v>8</v>
      </c>
      <c r="AP1017" s="112">
        <v>10947000</v>
      </c>
      <c r="AQ1017" s="112">
        <v>4717000</v>
      </c>
      <c r="AR1017" s="112">
        <v>6230000</v>
      </c>
      <c r="AS1017" s="112">
        <v>72</v>
      </c>
      <c r="AT1017" s="112">
        <v>883671</v>
      </c>
      <c r="AU1017" s="112">
        <v>1</v>
      </c>
      <c r="AV1017" s="112">
        <v>83</v>
      </c>
      <c r="AW1017" s="112">
        <v>733447</v>
      </c>
    </row>
    <row r="1018" spans="38:49">
      <c r="AL1018" s="111" t="s">
        <v>174</v>
      </c>
      <c r="AM1018" s="112">
        <v>28</v>
      </c>
      <c r="AN1018" s="111" t="s">
        <v>42</v>
      </c>
      <c r="AO1018" s="112">
        <v>8</v>
      </c>
      <c r="AP1018" s="112">
        <v>10947000</v>
      </c>
      <c r="AQ1018" s="112">
        <v>4717000</v>
      </c>
      <c r="AR1018" s="112">
        <v>6230000</v>
      </c>
      <c r="AS1018" s="112">
        <v>73</v>
      </c>
      <c r="AT1018" s="112">
        <v>834624</v>
      </c>
      <c r="AU1018" s="112">
        <v>1</v>
      </c>
      <c r="AV1018" s="112">
        <v>84</v>
      </c>
      <c r="AW1018" s="112">
        <v>701084</v>
      </c>
    </row>
    <row r="1019" spans="38:49">
      <c r="AL1019" s="111" t="s">
        <v>174</v>
      </c>
      <c r="AM1019" s="112">
        <v>28</v>
      </c>
      <c r="AN1019" s="111" t="s">
        <v>42</v>
      </c>
      <c r="AO1019" s="112">
        <v>8</v>
      </c>
      <c r="AP1019" s="112">
        <v>10947000</v>
      </c>
      <c r="AQ1019" s="112">
        <v>4717000</v>
      </c>
      <c r="AR1019" s="112">
        <v>6230000</v>
      </c>
      <c r="AS1019" s="112">
        <v>74</v>
      </c>
      <c r="AT1019" s="112">
        <v>785322</v>
      </c>
      <c r="AU1019" s="112">
        <v>1</v>
      </c>
      <c r="AV1019" s="112">
        <v>86</v>
      </c>
      <c r="AW1019" s="112">
        <v>675377</v>
      </c>
    </row>
    <row r="1020" spans="38:49">
      <c r="AL1020" s="111" t="s">
        <v>174</v>
      </c>
      <c r="AM1020" s="112">
        <v>28</v>
      </c>
      <c r="AN1020" s="111" t="s">
        <v>42</v>
      </c>
      <c r="AO1020" s="112">
        <v>8</v>
      </c>
      <c r="AP1020" s="112">
        <v>10947000</v>
      </c>
      <c r="AQ1020" s="112">
        <v>4717000</v>
      </c>
      <c r="AR1020" s="112">
        <v>6230000</v>
      </c>
      <c r="AS1020" s="112">
        <v>75</v>
      </c>
      <c r="AT1020" s="112">
        <v>735781</v>
      </c>
      <c r="AU1020" s="112">
        <v>1</v>
      </c>
      <c r="AV1020" s="112">
        <v>87</v>
      </c>
      <c r="AW1020" s="112">
        <v>640129</v>
      </c>
    </row>
    <row r="1021" spans="38:49">
      <c r="AL1021" s="111" t="s">
        <v>174</v>
      </c>
      <c r="AM1021" s="112">
        <v>28</v>
      </c>
      <c r="AN1021" s="111" t="s">
        <v>42</v>
      </c>
      <c r="AO1021" s="112">
        <v>8</v>
      </c>
      <c r="AP1021" s="112">
        <v>10947000</v>
      </c>
      <c r="AQ1021" s="112">
        <v>4717000</v>
      </c>
      <c r="AR1021" s="112">
        <v>6230000</v>
      </c>
      <c r="AS1021" s="112">
        <v>76</v>
      </c>
      <c r="AT1021" s="112">
        <v>686016</v>
      </c>
      <c r="AU1021" s="112">
        <v>1</v>
      </c>
      <c r="AV1021" s="112">
        <v>88</v>
      </c>
      <c r="AW1021" s="112">
        <v>603694</v>
      </c>
    </row>
    <row r="1022" spans="38:49">
      <c r="AL1022" s="111" t="s">
        <v>174</v>
      </c>
      <c r="AM1022" s="112">
        <v>28</v>
      </c>
      <c r="AN1022" s="111" t="s">
        <v>42</v>
      </c>
      <c r="AO1022" s="112">
        <v>8</v>
      </c>
      <c r="AP1022" s="112">
        <v>10947000</v>
      </c>
      <c r="AQ1022" s="112">
        <v>4717000</v>
      </c>
      <c r="AR1022" s="112">
        <v>6230000</v>
      </c>
      <c r="AS1022" s="112">
        <v>77</v>
      </c>
      <c r="AT1022" s="112">
        <v>519990</v>
      </c>
      <c r="AU1022" s="112">
        <v>0.81799999999999995</v>
      </c>
      <c r="AV1022" s="112">
        <v>90</v>
      </c>
      <c r="AW1022" s="112">
        <v>467991</v>
      </c>
    </row>
    <row r="1023" spans="38:49">
      <c r="AL1023" s="111" t="s">
        <v>174</v>
      </c>
      <c r="AM1023" s="112">
        <v>29</v>
      </c>
      <c r="AN1023" s="111" t="s">
        <v>42</v>
      </c>
      <c r="AO1023" s="112">
        <v>15</v>
      </c>
      <c r="AP1023" s="112">
        <v>10517000</v>
      </c>
      <c r="AQ1023" s="112">
        <v>3788000</v>
      </c>
      <c r="AR1023" s="112">
        <v>6729000</v>
      </c>
      <c r="AS1023" s="112">
        <v>70</v>
      </c>
      <c r="AT1023" s="112">
        <v>422147</v>
      </c>
      <c r="AU1023" s="112">
        <v>0.43</v>
      </c>
      <c r="AV1023" s="112">
        <v>77</v>
      </c>
      <c r="AW1023" s="112">
        <v>325053</v>
      </c>
    </row>
    <row r="1024" spans="38:49">
      <c r="AL1024" s="111" t="s">
        <v>174</v>
      </c>
      <c r="AM1024" s="112">
        <v>29</v>
      </c>
      <c r="AN1024" s="111" t="s">
        <v>42</v>
      </c>
      <c r="AO1024" s="112">
        <v>15</v>
      </c>
      <c r="AP1024" s="112">
        <v>10517000</v>
      </c>
      <c r="AQ1024" s="112">
        <v>3788000</v>
      </c>
      <c r="AR1024" s="112">
        <v>6729000</v>
      </c>
      <c r="AS1024" s="112">
        <v>71</v>
      </c>
      <c r="AT1024" s="112">
        <v>932450</v>
      </c>
      <c r="AU1024" s="112">
        <v>1</v>
      </c>
      <c r="AV1024" s="112">
        <v>79</v>
      </c>
      <c r="AW1024" s="112">
        <v>736636</v>
      </c>
    </row>
    <row r="1025" spans="38:49">
      <c r="AL1025" s="111" t="s">
        <v>174</v>
      </c>
      <c r="AM1025" s="112">
        <v>29</v>
      </c>
      <c r="AN1025" s="111" t="s">
        <v>42</v>
      </c>
      <c r="AO1025" s="112">
        <v>15</v>
      </c>
      <c r="AP1025" s="112">
        <v>10517000</v>
      </c>
      <c r="AQ1025" s="112">
        <v>3788000</v>
      </c>
      <c r="AR1025" s="112">
        <v>6729000</v>
      </c>
      <c r="AS1025" s="112">
        <v>72</v>
      </c>
      <c r="AT1025" s="112">
        <v>883671</v>
      </c>
      <c r="AU1025" s="112">
        <v>1</v>
      </c>
      <c r="AV1025" s="112">
        <v>80</v>
      </c>
      <c r="AW1025" s="112">
        <v>706937</v>
      </c>
    </row>
    <row r="1026" spans="38:49">
      <c r="AL1026" s="111" t="s">
        <v>174</v>
      </c>
      <c r="AM1026" s="112">
        <v>29</v>
      </c>
      <c r="AN1026" s="111" t="s">
        <v>42</v>
      </c>
      <c r="AO1026" s="112">
        <v>15</v>
      </c>
      <c r="AP1026" s="112">
        <v>10517000</v>
      </c>
      <c r="AQ1026" s="112">
        <v>3788000</v>
      </c>
      <c r="AR1026" s="112">
        <v>6729000</v>
      </c>
      <c r="AS1026" s="112">
        <v>73</v>
      </c>
      <c r="AT1026" s="112">
        <v>834624</v>
      </c>
      <c r="AU1026" s="112">
        <v>1</v>
      </c>
      <c r="AV1026" s="112">
        <v>81</v>
      </c>
      <c r="AW1026" s="112">
        <v>676045</v>
      </c>
    </row>
    <row r="1027" spans="38:49">
      <c r="AL1027" s="111" t="s">
        <v>174</v>
      </c>
      <c r="AM1027" s="112">
        <v>29</v>
      </c>
      <c r="AN1027" s="111" t="s">
        <v>42</v>
      </c>
      <c r="AO1027" s="112">
        <v>15</v>
      </c>
      <c r="AP1027" s="112">
        <v>10517000</v>
      </c>
      <c r="AQ1027" s="112">
        <v>3788000</v>
      </c>
      <c r="AR1027" s="112">
        <v>6729000</v>
      </c>
      <c r="AS1027" s="112">
        <v>74</v>
      </c>
      <c r="AT1027" s="112">
        <v>785322</v>
      </c>
      <c r="AU1027" s="112">
        <v>1</v>
      </c>
      <c r="AV1027" s="112">
        <v>83</v>
      </c>
      <c r="AW1027" s="112">
        <v>651817</v>
      </c>
    </row>
    <row r="1028" spans="38:49">
      <c r="AL1028" s="111" t="s">
        <v>174</v>
      </c>
      <c r="AM1028" s="112">
        <v>29</v>
      </c>
      <c r="AN1028" s="111" t="s">
        <v>42</v>
      </c>
      <c r="AO1028" s="112">
        <v>15</v>
      </c>
      <c r="AP1028" s="112">
        <v>10517000</v>
      </c>
      <c r="AQ1028" s="112">
        <v>3788000</v>
      </c>
      <c r="AR1028" s="112">
        <v>6729000</v>
      </c>
      <c r="AS1028" s="112">
        <v>75</v>
      </c>
      <c r="AT1028" s="112">
        <v>735781</v>
      </c>
      <c r="AU1028" s="112">
        <v>1</v>
      </c>
      <c r="AV1028" s="112">
        <v>84</v>
      </c>
      <c r="AW1028" s="112">
        <v>618056</v>
      </c>
    </row>
    <row r="1029" spans="38:49">
      <c r="AL1029" s="111" t="s">
        <v>174</v>
      </c>
      <c r="AM1029" s="112">
        <v>29</v>
      </c>
      <c r="AN1029" s="111" t="s">
        <v>42</v>
      </c>
      <c r="AO1029" s="112">
        <v>15</v>
      </c>
      <c r="AP1029" s="112">
        <v>10517000</v>
      </c>
      <c r="AQ1029" s="112">
        <v>3788000</v>
      </c>
      <c r="AR1029" s="112">
        <v>6729000</v>
      </c>
      <c r="AS1029" s="112">
        <v>76</v>
      </c>
      <c r="AT1029" s="112">
        <v>686016</v>
      </c>
      <c r="AU1029" s="112">
        <v>1</v>
      </c>
      <c r="AV1029" s="112">
        <v>85</v>
      </c>
      <c r="AW1029" s="112">
        <v>583114</v>
      </c>
    </row>
    <row r="1030" spans="38:49">
      <c r="AL1030" s="111" t="s">
        <v>174</v>
      </c>
      <c r="AM1030" s="112">
        <v>29</v>
      </c>
      <c r="AN1030" s="111" t="s">
        <v>42</v>
      </c>
      <c r="AO1030" s="112">
        <v>15</v>
      </c>
      <c r="AP1030" s="112">
        <v>10517000</v>
      </c>
      <c r="AQ1030" s="112">
        <v>3788000</v>
      </c>
      <c r="AR1030" s="112">
        <v>6729000</v>
      </c>
      <c r="AS1030" s="112">
        <v>77</v>
      </c>
      <c r="AT1030" s="112">
        <v>636042</v>
      </c>
      <c r="AU1030" s="112">
        <v>1</v>
      </c>
      <c r="AV1030" s="112">
        <v>86</v>
      </c>
      <c r="AW1030" s="112">
        <v>546996</v>
      </c>
    </row>
    <row r="1031" spans="38:49">
      <c r="AL1031" s="111" t="s">
        <v>174</v>
      </c>
      <c r="AM1031" s="112">
        <v>29</v>
      </c>
      <c r="AN1031" s="111" t="s">
        <v>42</v>
      </c>
      <c r="AO1031" s="112">
        <v>15</v>
      </c>
      <c r="AP1031" s="112">
        <v>10517000</v>
      </c>
      <c r="AQ1031" s="112">
        <v>3788000</v>
      </c>
      <c r="AR1031" s="112">
        <v>6729000</v>
      </c>
      <c r="AS1031" s="112">
        <v>78</v>
      </c>
      <c r="AT1031" s="112">
        <v>585874</v>
      </c>
      <c r="AU1031" s="112">
        <v>1</v>
      </c>
      <c r="AV1031" s="112">
        <v>88</v>
      </c>
      <c r="AW1031" s="112">
        <v>515569</v>
      </c>
    </row>
    <row r="1032" spans="38:49">
      <c r="AL1032" s="111" t="s">
        <v>174</v>
      </c>
      <c r="AM1032" s="112">
        <v>29</v>
      </c>
      <c r="AN1032" s="111" t="s">
        <v>42</v>
      </c>
      <c r="AO1032" s="112">
        <v>15</v>
      </c>
      <c r="AP1032" s="112">
        <v>10517000</v>
      </c>
      <c r="AQ1032" s="112">
        <v>3788000</v>
      </c>
      <c r="AR1032" s="112">
        <v>6729000</v>
      </c>
      <c r="AS1032" s="112">
        <v>79</v>
      </c>
      <c r="AT1032" s="112">
        <v>227074</v>
      </c>
      <c r="AU1032" s="112">
        <v>0.42399999999999999</v>
      </c>
      <c r="AV1032" s="112">
        <v>89</v>
      </c>
      <c r="AW1032" s="112">
        <v>202096</v>
      </c>
    </row>
    <row r="1033" spans="38:49">
      <c r="AL1033" s="111" t="s">
        <v>174</v>
      </c>
      <c r="AM1033" s="112">
        <v>30</v>
      </c>
      <c r="AN1033" s="111" t="s">
        <v>42</v>
      </c>
      <c r="AO1033" s="112">
        <v>23</v>
      </c>
      <c r="AP1033" s="112">
        <v>10100000</v>
      </c>
      <c r="AQ1033" s="112">
        <v>3611000</v>
      </c>
      <c r="AR1033" s="112">
        <v>6489000</v>
      </c>
      <c r="AS1033" s="112">
        <v>70</v>
      </c>
      <c r="AT1033" s="112">
        <v>5147</v>
      </c>
      <c r="AU1033" s="112">
        <v>5.0000000000000001E-3</v>
      </c>
      <c r="AV1033" s="112">
        <v>74</v>
      </c>
      <c r="AW1033" s="112">
        <v>3809</v>
      </c>
    </row>
    <row r="1034" spans="38:49">
      <c r="AL1034" s="111" t="s">
        <v>174</v>
      </c>
      <c r="AM1034" s="112">
        <v>30</v>
      </c>
      <c r="AN1034" s="111" t="s">
        <v>42</v>
      </c>
      <c r="AO1034" s="112">
        <v>23</v>
      </c>
      <c r="AP1034" s="112">
        <v>10100000</v>
      </c>
      <c r="AQ1034" s="112">
        <v>3611000</v>
      </c>
      <c r="AR1034" s="112">
        <v>6489000</v>
      </c>
      <c r="AS1034" s="112">
        <v>71</v>
      </c>
      <c r="AT1034" s="112">
        <v>932450</v>
      </c>
      <c r="AU1034" s="112">
        <v>1</v>
      </c>
      <c r="AV1034" s="112">
        <v>75</v>
      </c>
      <c r="AW1034" s="112">
        <v>699338</v>
      </c>
    </row>
    <row r="1035" spans="38:49">
      <c r="AL1035" s="111" t="s">
        <v>174</v>
      </c>
      <c r="AM1035" s="112">
        <v>30</v>
      </c>
      <c r="AN1035" s="111" t="s">
        <v>42</v>
      </c>
      <c r="AO1035" s="112">
        <v>23</v>
      </c>
      <c r="AP1035" s="112">
        <v>10100000</v>
      </c>
      <c r="AQ1035" s="112">
        <v>3611000</v>
      </c>
      <c r="AR1035" s="112">
        <v>6489000</v>
      </c>
      <c r="AS1035" s="112">
        <v>72</v>
      </c>
      <c r="AT1035" s="112">
        <v>883671</v>
      </c>
      <c r="AU1035" s="112">
        <v>1</v>
      </c>
      <c r="AV1035" s="112">
        <v>76</v>
      </c>
      <c r="AW1035" s="112">
        <v>671590</v>
      </c>
    </row>
    <row r="1036" spans="38:49">
      <c r="AL1036" s="111" t="s">
        <v>174</v>
      </c>
      <c r="AM1036" s="112">
        <v>30</v>
      </c>
      <c r="AN1036" s="111" t="s">
        <v>42</v>
      </c>
      <c r="AO1036" s="112">
        <v>23</v>
      </c>
      <c r="AP1036" s="112">
        <v>10100000</v>
      </c>
      <c r="AQ1036" s="112">
        <v>3611000</v>
      </c>
      <c r="AR1036" s="112">
        <v>6489000</v>
      </c>
      <c r="AS1036" s="112">
        <v>73</v>
      </c>
      <c r="AT1036" s="112">
        <v>834624</v>
      </c>
      <c r="AU1036" s="112">
        <v>1</v>
      </c>
      <c r="AV1036" s="112">
        <v>77</v>
      </c>
      <c r="AW1036" s="112">
        <v>642660</v>
      </c>
    </row>
    <row r="1037" spans="38:49">
      <c r="AL1037" s="111" t="s">
        <v>174</v>
      </c>
      <c r="AM1037" s="112">
        <v>30</v>
      </c>
      <c r="AN1037" s="111" t="s">
        <v>42</v>
      </c>
      <c r="AO1037" s="112">
        <v>23</v>
      </c>
      <c r="AP1037" s="112">
        <v>10100000</v>
      </c>
      <c r="AQ1037" s="112">
        <v>3611000</v>
      </c>
      <c r="AR1037" s="112">
        <v>6489000</v>
      </c>
      <c r="AS1037" s="112">
        <v>74</v>
      </c>
      <c r="AT1037" s="112">
        <v>785322</v>
      </c>
      <c r="AU1037" s="112">
        <v>1</v>
      </c>
      <c r="AV1037" s="112">
        <v>78</v>
      </c>
      <c r="AW1037" s="112">
        <v>612551</v>
      </c>
    </row>
    <row r="1038" spans="38:49">
      <c r="AL1038" s="111" t="s">
        <v>174</v>
      </c>
      <c r="AM1038" s="112">
        <v>30</v>
      </c>
      <c r="AN1038" s="111" t="s">
        <v>42</v>
      </c>
      <c r="AO1038" s="112">
        <v>23</v>
      </c>
      <c r="AP1038" s="112">
        <v>10100000</v>
      </c>
      <c r="AQ1038" s="112">
        <v>3611000</v>
      </c>
      <c r="AR1038" s="112">
        <v>6489000</v>
      </c>
      <c r="AS1038" s="112">
        <v>75</v>
      </c>
      <c r="AT1038" s="112">
        <v>735781</v>
      </c>
      <c r="AU1038" s="112">
        <v>1</v>
      </c>
      <c r="AV1038" s="112">
        <v>80</v>
      </c>
      <c r="AW1038" s="112">
        <v>588625</v>
      </c>
    </row>
    <row r="1039" spans="38:49">
      <c r="AL1039" s="111" t="s">
        <v>174</v>
      </c>
      <c r="AM1039" s="112">
        <v>30</v>
      </c>
      <c r="AN1039" s="111" t="s">
        <v>42</v>
      </c>
      <c r="AO1039" s="112">
        <v>23</v>
      </c>
      <c r="AP1039" s="112">
        <v>10100000</v>
      </c>
      <c r="AQ1039" s="112">
        <v>3611000</v>
      </c>
      <c r="AR1039" s="112">
        <v>6489000</v>
      </c>
      <c r="AS1039" s="112">
        <v>76</v>
      </c>
      <c r="AT1039" s="112">
        <v>686016</v>
      </c>
      <c r="AU1039" s="112">
        <v>1</v>
      </c>
      <c r="AV1039" s="112">
        <v>81</v>
      </c>
      <c r="AW1039" s="112">
        <v>555673</v>
      </c>
    </row>
    <row r="1040" spans="38:49">
      <c r="AL1040" s="111" t="s">
        <v>174</v>
      </c>
      <c r="AM1040" s="112">
        <v>30</v>
      </c>
      <c r="AN1040" s="111" t="s">
        <v>42</v>
      </c>
      <c r="AO1040" s="112">
        <v>23</v>
      </c>
      <c r="AP1040" s="112">
        <v>10100000</v>
      </c>
      <c r="AQ1040" s="112">
        <v>3611000</v>
      </c>
      <c r="AR1040" s="112">
        <v>6489000</v>
      </c>
      <c r="AS1040" s="112">
        <v>77</v>
      </c>
      <c r="AT1040" s="112">
        <v>636042</v>
      </c>
      <c r="AU1040" s="112">
        <v>1</v>
      </c>
      <c r="AV1040" s="112">
        <v>82</v>
      </c>
      <c r="AW1040" s="112">
        <v>521554</v>
      </c>
    </row>
    <row r="1041" spans="38:49">
      <c r="AL1041" s="111" t="s">
        <v>174</v>
      </c>
      <c r="AM1041" s="112">
        <v>30</v>
      </c>
      <c r="AN1041" s="111" t="s">
        <v>42</v>
      </c>
      <c r="AO1041" s="112">
        <v>23</v>
      </c>
      <c r="AP1041" s="112">
        <v>10100000</v>
      </c>
      <c r="AQ1041" s="112">
        <v>3611000</v>
      </c>
      <c r="AR1041" s="112">
        <v>6489000</v>
      </c>
      <c r="AS1041" s="112">
        <v>78</v>
      </c>
      <c r="AT1041" s="112">
        <v>585874</v>
      </c>
      <c r="AU1041" s="112">
        <v>1</v>
      </c>
      <c r="AV1041" s="112">
        <v>83</v>
      </c>
      <c r="AW1041" s="112">
        <v>486275</v>
      </c>
    </row>
    <row r="1042" spans="38:49">
      <c r="AL1042" s="111" t="s">
        <v>174</v>
      </c>
      <c r="AM1042" s="112">
        <v>30</v>
      </c>
      <c r="AN1042" s="111" t="s">
        <v>42</v>
      </c>
      <c r="AO1042" s="112">
        <v>23</v>
      </c>
      <c r="AP1042" s="112">
        <v>10100000</v>
      </c>
      <c r="AQ1042" s="112">
        <v>3611000</v>
      </c>
      <c r="AR1042" s="112">
        <v>6489000</v>
      </c>
      <c r="AS1042" s="112">
        <v>79</v>
      </c>
      <c r="AT1042" s="112">
        <v>404074</v>
      </c>
      <c r="AU1042" s="112">
        <v>0.755</v>
      </c>
      <c r="AV1042" s="112">
        <v>84</v>
      </c>
      <c r="AW1042" s="112">
        <v>339422</v>
      </c>
    </row>
    <row r="1043" spans="38:49">
      <c r="AL1043" s="111" t="s">
        <v>174</v>
      </c>
      <c r="AM1043" s="112">
        <v>31</v>
      </c>
      <c r="AN1043" s="111" t="s">
        <v>42</v>
      </c>
      <c r="AO1043" s="112">
        <v>29</v>
      </c>
      <c r="AP1043" s="112">
        <v>9686000</v>
      </c>
      <c r="AQ1043" s="112">
        <v>3292000</v>
      </c>
      <c r="AR1043" s="112">
        <v>6394000</v>
      </c>
      <c r="AS1043" s="112">
        <v>71</v>
      </c>
      <c r="AT1043" s="112">
        <v>523596</v>
      </c>
      <c r="AU1043" s="112">
        <v>0.56200000000000006</v>
      </c>
      <c r="AV1043" s="112">
        <v>70</v>
      </c>
      <c r="AW1043" s="112">
        <v>366517</v>
      </c>
    </row>
    <row r="1044" spans="38:49">
      <c r="AL1044" s="111" t="s">
        <v>174</v>
      </c>
      <c r="AM1044" s="112">
        <v>31</v>
      </c>
      <c r="AN1044" s="111" t="s">
        <v>42</v>
      </c>
      <c r="AO1044" s="112">
        <v>29</v>
      </c>
      <c r="AP1044" s="112">
        <v>9686000</v>
      </c>
      <c r="AQ1044" s="112">
        <v>3292000</v>
      </c>
      <c r="AR1044" s="112">
        <v>6394000</v>
      </c>
      <c r="AS1044" s="112">
        <v>72</v>
      </c>
      <c r="AT1044" s="112">
        <v>883671</v>
      </c>
      <c r="AU1044" s="112">
        <v>1</v>
      </c>
      <c r="AV1044" s="112">
        <v>71</v>
      </c>
      <c r="AW1044" s="112">
        <v>627406</v>
      </c>
    </row>
    <row r="1045" spans="38:49">
      <c r="AL1045" s="111" t="s">
        <v>174</v>
      </c>
      <c r="AM1045" s="112">
        <v>31</v>
      </c>
      <c r="AN1045" s="111" t="s">
        <v>42</v>
      </c>
      <c r="AO1045" s="112">
        <v>29</v>
      </c>
      <c r="AP1045" s="112">
        <v>9686000</v>
      </c>
      <c r="AQ1045" s="112">
        <v>3292000</v>
      </c>
      <c r="AR1045" s="112">
        <v>6394000</v>
      </c>
      <c r="AS1045" s="112">
        <v>73</v>
      </c>
      <c r="AT1045" s="112">
        <v>834624</v>
      </c>
      <c r="AU1045" s="112">
        <v>1</v>
      </c>
      <c r="AV1045" s="112">
        <v>72</v>
      </c>
      <c r="AW1045" s="112">
        <v>600929</v>
      </c>
    </row>
    <row r="1046" spans="38:49">
      <c r="AL1046" s="111" t="s">
        <v>174</v>
      </c>
      <c r="AM1046" s="112">
        <v>31</v>
      </c>
      <c r="AN1046" s="111" t="s">
        <v>42</v>
      </c>
      <c r="AO1046" s="112">
        <v>29</v>
      </c>
      <c r="AP1046" s="112">
        <v>9686000</v>
      </c>
      <c r="AQ1046" s="112">
        <v>3292000</v>
      </c>
      <c r="AR1046" s="112">
        <v>6394000</v>
      </c>
      <c r="AS1046" s="112">
        <v>74</v>
      </c>
      <c r="AT1046" s="112">
        <v>785322</v>
      </c>
      <c r="AU1046" s="112">
        <v>1</v>
      </c>
      <c r="AV1046" s="112">
        <v>73</v>
      </c>
      <c r="AW1046" s="112">
        <v>573285</v>
      </c>
    </row>
    <row r="1047" spans="38:49">
      <c r="AL1047" s="111" t="s">
        <v>174</v>
      </c>
      <c r="AM1047" s="112">
        <v>31</v>
      </c>
      <c r="AN1047" s="111" t="s">
        <v>42</v>
      </c>
      <c r="AO1047" s="112">
        <v>29</v>
      </c>
      <c r="AP1047" s="112">
        <v>9686000</v>
      </c>
      <c r="AQ1047" s="112">
        <v>3292000</v>
      </c>
      <c r="AR1047" s="112">
        <v>6394000</v>
      </c>
      <c r="AS1047" s="112">
        <v>75</v>
      </c>
      <c r="AT1047" s="112">
        <v>735781</v>
      </c>
      <c r="AU1047" s="112">
        <v>1</v>
      </c>
      <c r="AV1047" s="112">
        <v>74</v>
      </c>
      <c r="AW1047" s="112">
        <v>544478</v>
      </c>
    </row>
    <row r="1048" spans="38:49">
      <c r="AL1048" s="111" t="s">
        <v>174</v>
      </c>
      <c r="AM1048" s="112">
        <v>31</v>
      </c>
      <c r="AN1048" s="111" t="s">
        <v>42</v>
      </c>
      <c r="AO1048" s="112">
        <v>29</v>
      </c>
      <c r="AP1048" s="112">
        <v>9686000</v>
      </c>
      <c r="AQ1048" s="112">
        <v>3292000</v>
      </c>
      <c r="AR1048" s="112">
        <v>6394000</v>
      </c>
      <c r="AS1048" s="112">
        <v>76</v>
      </c>
      <c r="AT1048" s="112">
        <v>686016</v>
      </c>
      <c r="AU1048" s="112">
        <v>1</v>
      </c>
      <c r="AV1048" s="112">
        <v>75</v>
      </c>
      <c r="AW1048" s="112">
        <v>514512</v>
      </c>
    </row>
    <row r="1049" spans="38:49">
      <c r="AL1049" s="111" t="s">
        <v>174</v>
      </c>
      <c r="AM1049" s="112">
        <v>31</v>
      </c>
      <c r="AN1049" s="111" t="s">
        <v>42</v>
      </c>
      <c r="AO1049" s="112">
        <v>29</v>
      </c>
      <c r="AP1049" s="112">
        <v>9686000</v>
      </c>
      <c r="AQ1049" s="112">
        <v>3292000</v>
      </c>
      <c r="AR1049" s="112">
        <v>6394000</v>
      </c>
      <c r="AS1049" s="112">
        <v>77</v>
      </c>
      <c r="AT1049" s="112">
        <v>636042</v>
      </c>
      <c r="AU1049" s="112">
        <v>1</v>
      </c>
      <c r="AV1049" s="112">
        <v>76</v>
      </c>
      <c r="AW1049" s="112">
        <v>483392</v>
      </c>
    </row>
    <row r="1050" spans="38:49">
      <c r="AL1050" s="111" t="s">
        <v>174</v>
      </c>
      <c r="AM1050" s="112">
        <v>31</v>
      </c>
      <c r="AN1050" s="111" t="s">
        <v>42</v>
      </c>
      <c r="AO1050" s="112">
        <v>29</v>
      </c>
      <c r="AP1050" s="112">
        <v>9686000</v>
      </c>
      <c r="AQ1050" s="112">
        <v>3292000</v>
      </c>
      <c r="AR1050" s="112">
        <v>6394000</v>
      </c>
      <c r="AS1050" s="112">
        <v>78</v>
      </c>
      <c r="AT1050" s="112">
        <v>585874</v>
      </c>
      <c r="AU1050" s="112">
        <v>1</v>
      </c>
      <c r="AV1050" s="112">
        <v>78</v>
      </c>
      <c r="AW1050" s="112">
        <v>456982</v>
      </c>
    </row>
    <row r="1051" spans="38:49">
      <c r="AL1051" s="111" t="s">
        <v>174</v>
      </c>
      <c r="AM1051" s="112">
        <v>31</v>
      </c>
      <c r="AN1051" s="111" t="s">
        <v>42</v>
      </c>
      <c r="AO1051" s="112">
        <v>29</v>
      </c>
      <c r="AP1051" s="112">
        <v>9686000</v>
      </c>
      <c r="AQ1051" s="112">
        <v>3292000</v>
      </c>
      <c r="AR1051" s="112">
        <v>6394000</v>
      </c>
      <c r="AS1051" s="112">
        <v>79</v>
      </c>
      <c r="AT1051" s="112">
        <v>535528</v>
      </c>
      <c r="AU1051" s="112">
        <v>1</v>
      </c>
      <c r="AV1051" s="112">
        <v>79</v>
      </c>
      <c r="AW1051" s="112">
        <v>423067</v>
      </c>
    </row>
    <row r="1052" spans="38:49">
      <c r="AL1052" s="111" t="s">
        <v>174</v>
      </c>
      <c r="AM1052" s="112">
        <v>31</v>
      </c>
      <c r="AN1052" s="111" t="s">
        <v>42</v>
      </c>
      <c r="AO1052" s="112">
        <v>29</v>
      </c>
      <c r="AP1052" s="112">
        <v>9686000</v>
      </c>
      <c r="AQ1052" s="112">
        <v>3292000</v>
      </c>
      <c r="AR1052" s="112">
        <v>6394000</v>
      </c>
      <c r="AS1052" s="112">
        <v>80</v>
      </c>
      <c r="AT1052" s="112">
        <v>187547</v>
      </c>
      <c r="AU1052" s="112">
        <v>0.38700000000000001</v>
      </c>
      <c r="AV1052" s="112">
        <v>80</v>
      </c>
      <c r="AW1052" s="112">
        <v>150038</v>
      </c>
    </row>
    <row r="1053" spans="38:49">
      <c r="AL1053" s="111" t="s">
        <v>174</v>
      </c>
      <c r="AM1053" s="112">
        <v>32</v>
      </c>
      <c r="AN1053" s="111" t="s">
        <v>43</v>
      </c>
      <c r="AO1053" s="112">
        <v>5</v>
      </c>
      <c r="AP1053" s="112">
        <v>9280000</v>
      </c>
      <c r="AQ1053" s="112">
        <v>2861000</v>
      </c>
      <c r="AR1053" s="112">
        <v>6419000</v>
      </c>
      <c r="AS1053" s="112">
        <v>71</v>
      </c>
      <c r="AT1053" s="112">
        <v>117596</v>
      </c>
      <c r="AU1053" s="112">
        <v>0.126</v>
      </c>
      <c r="AV1053" s="112">
        <v>66</v>
      </c>
      <c r="AW1053" s="112">
        <v>77613</v>
      </c>
    </row>
    <row r="1054" spans="38:49">
      <c r="AL1054" s="111" t="s">
        <v>174</v>
      </c>
      <c r="AM1054" s="112">
        <v>32</v>
      </c>
      <c r="AN1054" s="111" t="s">
        <v>43</v>
      </c>
      <c r="AO1054" s="112">
        <v>5</v>
      </c>
      <c r="AP1054" s="112">
        <v>9280000</v>
      </c>
      <c r="AQ1054" s="112">
        <v>2861000</v>
      </c>
      <c r="AR1054" s="112">
        <v>6419000</v>
      </c>
      <c r="AS1054" s="112">
        <v>72</v>
      </c>
      <c r="AT1054" s="112">
        <v>883671</v>
      </c>
      <c r="AU1054" s="112">
        <v>1</v>
      </c>
      <c r="AV1054" s="112">
        <v>66</v>
      </c>
      <c r="AW1054" s="112">
        <v>583223</v>
      </c>
    </row>
    <row r="1055" spans="38:49">
      <c r="AL1055" s="111" t="s">
        <v>174</v>
      </c>
      <c r="AM1055" s="112">
        <v>32</v>
      </c>
      <c r="AN1055" s="111" t="s">
        <v>43</v>
      </c>
      <c r="AO1055" s="112">
        <v>5</v>
      </c>
      <c r="AP1055" s="112">
        <v>9280000</v>
      </c>
      <c r="AQ1055" s="112">
        <v>2861000</v>
      </c>
      <c r="AR1055" s="112">
        <v>6419000</v>
      </c>
      <c r="AS1055" s="112">
        <v>73</v>
      </c>
      <c r="AT1055" s="112">
        <v>834624</v>
      </c>
      <c r="AU1055" s="112">
        <v>1</v>
      </c>
      <c r="AV1055" s="112">
        <v>66</v>
      </c>
      <c r="AW1055" s="112">
        <v>550852</v>
      </c>
    </row>
    <row r="1056" spans="38:49">
      <c r="AL1056" s="111" t="s">
        <v>174</v>
      </c>
      <c r="AM1056" s="112">
        <v>32</v>
      </c>
      <c r="AN1056" s="111" t="s">
        <v>43</v>
      </c>
      <c r="AO1056" s="112">
        <v>5</v>
      </c>
      <c r="AP1056" s="112">
        <v>9280000</v>
      </c>
      <c r="AQ1056" s="112">
        <v>2861000</v>
      </c>
      <c r="AR1056" s="112">
        <v>6419000</v>
      </c>
      <c r="AS1056" s="112">
        <v>74</v>
      </c>
      <c r="AT1056" s="112">
        <v>785322</v>
      </c>
      <c r="AU1056" s="112">
        <v>1</v>
      </c>
      <c r="AV1056" s="112">
        <v>67</v>
      </c>
      <c r="AW1056" s="112">
        <v>526166</v>
      </c>
    </row>
    <row r="1057" spans="38:49">
      <c r="AL1057" s="111" t="s">
        <v>174</v>
      </c>
      <c r="AM1057" s="112">
        <v>32</v>
      </c>
      <c r="AN1057" s="111" t="s">
        <v>43</v>
      </c>
      <c r="AO1057" s="112">
        <v>5</v>
      </c>
      <c r="AP1057" s="112">
        <v>9280000</v>
      </c>
      <c r="AQ1057" s="112">
        <v>2861000</v>
      </c>
      <c r="AR1057" s="112">
        <v>6419000</v>
      </c>
      <c r="AS1057" s="112">
        <v>75</v>
      </c>
      <c r="AT1057" s="112">
        <v>735781</v>
      </c>
      <c r="AU1057" s="112">
        <v>1</v>
      </c>
      <c r="AV1057" s="112">
        <v>68</v>
      </c>
      <c r="AW1057" s="112">
        <v>500331</v>
      </c>
    </row>
    <row r="1058" spans="38:49">
      <c r="AL1058" s="111" t="s">
        <v>174</v>
      </c>
      <c r="AM1058" s="112">
        <v>32</v>
      </c>
      <c r="AN1058" s="111" t="s">
        <v>43</v>
      </c>
      <c r="AO1058" s="112">
        <v>5</v>
      </c>
      <c r="AP1058" s="112">
        <v>9280000</v>
      </c>
      <c r="AQ1058" s="112">
        <v>2861000</v>
      </c>
      <c r="AR1058" s="112">
        <v>6419000</v>
      </c>
      <c r="AS1058" s="112">
        <v>76</v>
      </c>
      <c r="AT1058" s="112">
        <v>686016</v>
      </c>
      <c r="AU1058" s="112">
        <v>1</v>
      </c>
      <c r="AV1058" s="112">
        <v>69</v>
      </c>
      <c r="AW1058" s="112">
        <v>473351</v>
      </c>
    </row>
    <row r="1059" spans="38:49">
      <c r="AL1059" s="111" t="s">
        <v>174</v>
      </c>
      <c r="AM1059" s="112">
        <v>32</v>
      </c>
      <c r="AN1059" s="111" t="s">
        <v>43</v>
      </c>
      <c r="AO1059" s="112">
        <v>5</v>
      </c>
      <c r="AP1059" s="112">
        <v>9280000</v>
      </c>
      <c r="AQ1059" s="112">
        <v>2861000</v>
      </c>
      <c r="AR1059" s="112">
        <v>6419000</v>
      </c>
      <c r="AS1059" s="112">
        <v>77</v>
      </c>
      <c r="AT1059" s="112">
        <v>636042</v>
      </c>
      <c r="AU1059" s="112">
        <v>1</v>
      </c>
      <c r="AV1059" s="112">
        <v>70</v>
      </c>
      <c r="AW1059" s="112">
        <v>445229</v>
      </c>
    </row>
    <row r="1060" spans="38:49">
      <c r="AL1060" s="111" t="s">
        <v>174</v>
      </c>
      <c r="AM1060" s="112">
        <v>32</v>
      </c>
      <c r="AN1060" s="111" t="s">
        <v>43</v>
      </c>
      <c r="AO1060" s="112">
        <v>5</v>
      </c>
      <c r="AP1060" s="112">
        <v>9280000</v>
      </c>
      <c r="AQ1060" s="112">
        <v>2861000</v>
      </c>
      <c r="AR1060" s="112">
        <v>6419000</v>
      </c>
      <c r="AS1060" s="112">
        <v>78</v>
      </c>
      <c r="AT1060" s="112">
        <v>585874</v>
      </c>
      <c r="AU1060" s="112">
        <v>1</v>
      </c>
      <c r="AV1060" s="112">
        <v>71</v>
      </c>
      <c r="AW1060" s="112">
        <v>415971</v>
      </c>
    </row>
    <row r="1061" spans="38:49">
      <c r="AL1061" s="111" t="s">
        <v>174</v>
      </c>
      <c r="AM1061" s="112">
        <v>32</v>
      </c>
      <c r="AN1061" s="111" t="s">
        <v>43</v>
      </c>
      <c r="AO1061" s="112">
        <v>5</v>
      </c>
      <c r="AP1061" s="112">
        <v>9280000</v>
      </c>
      <c r="AQ1061" s="112">
        <v>2861000</v>
      </c>
      <c r="AR1061" s="112">
        <v>6419000</v>
      </c>
      <c r="AS1061" s="112">
        <v>79</v>
      </c>
      <c r="AT1061" s="112">
        <v>535528</v>
      </c>
      <c r="AU1061" s="112">
        <v>1</v>
      </c>
      <c r="AV1061" s="112">
        <v>72</v>
      </c>
      <c r="AW1061" s="112">
        <v>385580</v>
      </c>
    </row>
    <row r="1062" spans="38:49">
      <c r="AL1062" s="111" t="s">
        <v>174</v>
      </c>
      <c r="AM1062" s="112">
        <v>32</v>
      </c>
      <c r="AN1062" s="111" t="s">
        <v>43</v>
      </c>
      <c r="AO1062" s="112">
        <v>5</v>
      </c>
      <c r="AP1062" s="112">
        <v>9280000</v>
      </c>
      <c r="AQ1062" s="112">
        <v>2861000</v>
      </c>
      <c r="AR1062" s="112">
        <v>6419000</v>
      </c>
      <c r="AS1062" s="112">
        <v>80</v>
      </c>
      <c r="AT1062" s="112">
        <v>485018</v>
      </c>
      <c r="AU1062" s="112">
        <v>1</v>
      </c>
      <c r="AV1062" s="112">
        <v>73</v>
      </c>
      <c r="AW1062" s="112">
        <v>354063</v>
      </c>
    </row>
    <row r="1063" spans="38:49">
      <c r="AL1063" s="111" t="s">
        <v>174</v>
      </c>
      <c r="AM1063" s="112">
        <v>32</v>
      </c>
      <c r="AN1063" s="111" t="s">
        <v>43</v>
      </c>
      <c r="AO1063" s="112">
        <v>5</v>
      </c>
      <c r="AP1063" s="112">
        <v>9280000</v>
      </c>
      <c r="AQ1063" s="112">
        <v>2861000</v>
      </c>
      <c r="AR1063" s="112">
        <v>6419000</v>
      </c>
      <c r="AS1063" s="112">
        <v>81</v>
      </c>
      <c r="AT1063" s="112">
        <v>133528</v>
      </c>
      <c r="AU1063" s="112">
        <v>0.249</v>
      </c>
      <c r="AV1063" s="112">
        <v>74</v>
      </c>
      <c r="AW1063" s="112">
        <v>98811</v>
      </c>
    </row>
    <row r="1064" spans="38:49">
      <c r="AL1064" s="111" t="s">
        <v>174</v>
      </c>
      <c r="AM1064" s="112">
        <v>33</v>
      </c>
      <c r="AN1064" s="111" t="s">
        <v>43</v>
      </c>
      <c r="AO1064" s="112">
        <v>12</v>
      </c>
      <c r="AP1064" s="112">
        <v>8884000</v>
      </c>
      <c r="AQ1064" s="112">
        <v>2350000</v>
      </c>
      <c r="AR1064" s="112">
        <v>6534000</v>
      </c>
      <c r="AS1064" s="112">
        <v>72</v>
      </c>
      <c r="AT1064" s="112">
        <v>605267</v>
      </c>
      <c r="AU1064" s="112">
        <v>0.68500000000000005</v>
      </c>
      <c r="AV1064" s="112">
        <v>61</v>
      </c>
      <c r="AW1064" s="112">
        <v>369213</v>
      </c>
    </row>
    <row r="1065" spans="38:49">
      <c r="AL1065" s="111" t="s">
        <v>174</v>
      </c>
      <c r="AM1065" s="112">
        <v>33</v>
      </c>
      <c r="AN1065" s="111" t="s">
        <v>43</v>
      </c>
      <c r="AO1065" s="112">
        <v>12</v>
      </c>
      <c r="AP1065" s="112">
        <v>8884000</v>
      </c>
      <c r="AQ1065" s="112">
        <v>2350000</v>
      </c>
      <c r="AR1065" s="112">
        <v>6534000</v>
      </c>
      <c r="AS1065" s="112">
        <v>73</v>
      </c>
      <c r="AT1065" s="112">
        <v>834624</v>
      </c>
      <c r="AU1065" s="112">
        <v>1</v>
      </c>
      <c r="AV1065" s="112">
        <v>61</v>
      </c>
      <c r="AW1065" s="112">
        <v>509121</v>
      </c>
    </row>
    <row r="1066" spans="38:49">
      <c r="AL1066" s="111" t="s">
        <v>174</v>
      </c>
      <c r="AM1066" s="112">
        <v>33</v>
      </c>
      <c r="AN1066" s="111" t="s">
        <v>43</v>
      </c>
      <c r="AO1066" s="112">
        <v>12</v>
      </c>
      <c r="AP1066" s="112">
        <v>8884000</v>
      </c>
      <c r="AQ1066" s="112">
        <v>2350000</v>
      </c>
      <c r="AR1066" s="112">
        <v>6534000</v>
      </c>
      <c r="AS1066" s="112">
        <v>74</v>
      </c>
      <c r="AT1066" s="112">
        <v>785322</v>
      </c>
      <c r="AU1066" s="112">
        <v>1</v>
      </c>
      <c r="AV1066" s="112">
        <v>61</v>
      </c>
      <c r="AW1066" s="112">
        <v>479046</v>
      </c>
    </row>
    <row r="1067" spans="38:49">
      <c r="AL1067" s="111" t="s">
        <v>174</v>
      </c>
      <c r="AM1067" s="112">
        <v>33</v>
      </c>
      <c r="AN1067" s="111" t="s">
        <v>43</v>
      </c>
      <c r="AO1067" s="112">
        <v>12</v>
      </c>
      <c r="AP1067" s="112">
        <v>8884000</v>
      </c>
      <c r="AQ1067" s="112">
        <v>2350000</v>
      </c>
      <c r="AR1067" s="112">
        <v>6534000</v>
      </c>
      <c r="AS1067" s="112">
        <v>75</v>
      </c>
      <c r="AT1067" s="112">
        <v>735781</v>
      </c>
      <c r="AU1067" s="112">
        <v>1</v>
      </c>
      <c r="AV1067" s="112">
        <v>61</v>
      </c>
      <c r="AW1067" s="112">
        <v>448826</v>
      </c>
    </row>
    <row r="1068" spans="38:49">
      <c r="AL1068" s="111" t="s">
        <v>174</v>
      </c>
      <c r="AM1068" s="112">
        <v>33</v>
      </c>
      <c r="AN1068" s="111" t="s">
        <v>43</v>
      </c>
      <c r="AO1068" s="112">
        <v>12</v>
      </c>
      <c r="AP1068" s="112">
        <v>8884000</v>
      </c>
      <c r="AQ1068" s="112">
        <v>2350000</v>
      </c>
      <c r="AR1068" s="112">
        <v>6534000</v>
      </c>
      <c r="AS1068" s="112">
        <v>76</v>
      </c>
      <c r="AT1068" s="112">
        <v>686016</v>
      </c>
      <c r="AU1068" s="112">
        <v>1</v>
      </c>
      <c r="AV1068" s="112">
        <v>61</v>
      </c>
      <c r="AW1068" s="112">
        <v>418470</v>
      </c>
    </row>
    <row r="1069" spans="38:49">
      <c r="AL1069" s="111" t="s">
        <v>174</v>
      </c>
      <c r="AM1069" s="112">
        <v>33</v>
      </c>
      <c r="AN1069" s="111" t="s">
        <v>43</v>
      </c>
      <c r="AO1069" s="112">
        <v>12</v>
      </c>
      <c r="AP1069" s="112">
        <v>8884000</v>
      </c>
      <c r="AQ1069" s="112">
        <v>2350000</v>
      </c>
      <c r="AR1069" s="112">
        <v>6534000</v>
      </c>
      <c r="AS1069" s="112">
        <v>77</v>
      </c>
      <c r="AT1069" s="112">
        <v>636042</v>
      </c>
      <c r="AU1069" s="112">
        <v>1</v>
      </c>
      <c r="AV1069" s="112">
        <v>62</v>
      </c>
      <c r="AW1069" s="112">
        <v>394346</v>
      </c>
    </row>
    <row r="1070" spans="38:49">
      <c r="AL1070" s="111" t="s">
        <v>174</v>
      </c>
      <c r="AM1070" s="112">
        <v>33</v>
      </c>
      <c r="AN1070" s="111" t="s">
        <v>43</v>
      </c>
      <c r="AO1070" s="112">
        <v>12</v>
      </c>
      <c r="AP1070" s="112">
        <v>8884000</v>
      </c>
      <c r="AQ1070" s="112">
        <v>2350000</v>
      </c>
      <c r="AR1070" s="112">
        <v>6534000</v>
      </c>
      <c r="AS1070" s="112">
        <v>78</v>
      </c>
      <c r="AT1070" s="112">
        <v>585874</v>
      </c>
      <c r="AU1070" s="112">
        <v>1</v>
      </c>
      <c r="AV1070" s="112">
        <v>63</v>
      </c>
      <c r="AW1070" s="112">
        <v>369101</v>
      </c>
    </row>
    <row r="1071" spans="38:49">
      <c r="AL1071" s="111" t="s">
        <v>174</v>
      </c>
      <c r="AM1071" s="112">
        <v>33</v>
      </c>
      <c r="AN1071" s="111" t="s">
        <v>43</v>
      </c>
      <c r="AO1071" s="112">
        <v>12</v>
      </c>
      <c r="AP1071" s="112">
        <v>8884000</v>
      </c>
      <c r="AQ1071" s="112">
        <v>2350000</v>
      </c>
      <c r="AR1071" s="112">
        <v>6534000</v>
      </c>
      <c r="AS1071" s="112">
        <v>79</v>
      </c>
      <c r="AT1071" s="112">
        <v>535528</v>
      </c>
      <c r="AU1071" s="112">
        <v>1</v>
      </c>
      <c r="AV1071" s="112">
        <v>64</v>
      </c>
      <c r="AW1071" s="112">
        <v>342738</v>
      </c>
    </row>
    <row r="1072" spans="38:49">
      <c r="AL1072" s="111" t="s">
        <v>174</v>
      </c>
      <c r="AM1072" s="112">
        <v>33</v>
      </c>
      <c r="AN1072" s="111" t="s">
        <v>43</v>
      </c>
      <c r="AO1072" s="112">
        <v>12</v>
      </c>
      <c r="AP1072" s="112">
        <v>8884000</v>
      </c>
      <c r="AQ1072" s="112">
        <v>2350000</v>
      </c>
      <c r="AR1072" s="112">
        <v>6534000</v>
      </c>
      <c r="AS1072" s="112">
        <v>80</v>
      </c>
      <c r="AT1072" s="112">
        <v>485018</v>
      </c>
      <c r="AU1072" s="112">
        <v>1</v>
      </c>
      <c r="AV1072" s="112">
        <v>65</v>
      </c>
      <c r="AW1072" s="112">
        <v>315262</v>
      </c>
    </row>
    <row r="1073" spans="38:49">
      <c r="AL1073" s="111" t="s">
        <v>174</v>
      </c>
      <c r="AM1073" s="112">
        <v>33</v>
      </c>
      <c r="AN1073" s="111" t="s">
        <v>43</v>
      </c>
      <c r="AO1073" s="112">
        <v>12</v>
      </c>
      <c r="AP1073" s="112">
        <v>8884000</v>
      </c>
      <c r="AQ1073" s="112">
        <v>2350000</v>
      </c>
      <c r="AR1073" s="112">
        <v>6534000</v>
      </c>
      <c r="AS1073" s="112">
        <v>81</v>
      </c>
      <c r="AT1073" s="112">
        <v>536611</v>
      </c>
      <c r="AU1073" s="112">
        <v>1</v>
      </c>
      <c r="AV1073" s="112">
        <v>66</v>
      </c>
      <c r="AW1073" s="112">
        <v>354163</v>
      </c>
    </row>
    <row r="1074" spans="38:49">
      <c r="AL1074" s="111" t="s">
        <v>174</v>
      </c>
      <c r="AM1074" s="112">
        <v>33</v>
      </c>
      <c r="AN1074" s="111" t="s">
        <v>43</v>
      </c>
      <c r="AO1074" s="112">
        <v>12</v>
      </c>
      <c r="AP1074" s="112">
        <v>8884000</v>
      </c>
      <c r="AQ1074" s="112">
        <v>2350000</v>
      </c>
      <c r="AR1074" s="112">
        <v>6534000</v>
      </c>
      <c r="AS1074" s="112">
        <v>82</v>
      </c>
      <c r="AT1074" s="112">
        <v>107918</v>
      </c>
      <c r="AU1074" s="112">
        <v>0.188</v>
      </c>
      <c r="AV1074" s="112">
        <v>67</v>
      </c>
      <c r="AW1074" s="112">
        <v>72305</v>
      </c>
    </row>
    <row r="1075" spans="38:49">
      <c r="AL1075" s="111" t="s">
        <v>174</v>
      </c>
      <c r="AM1075" s="112">
        <v>34</v>
      </c>
      <c r="AN1075" s="111" t="s">
        <v>43</v>
      </c>
      <c r="AO1075" s="112">
        <v>19</v>
      </c>
      <c r="AP1075" s="112">
        <v>8501000</v>
      </c>
      <c r="AQ1075" s="112">
        <v>1788000</v>
      </c>
      <c r="AR1075" s="112">
        <v>6713000</v>
      </c>
      <c r="AS1075" s="112">
        <v>72</v>
      </c>
      <c r="AT1075" s="112">
        <v>222267</v>
      </c>
      <c r="AU1075" s="112">
        <v>0.252</v>
      </c>
      <c r="AV1075" s="112">
        <v>55</v>
      </c>
      <c r="AW1075" s="112">
        <v>122247</v>
      </c>
    </row>
    <row r="1076" spans="38:49">
      <c r="AL1076" s="111" t="s">
        <v>174</v>
      </c>
      <c r="AM1076" s="112">
        <v>34</v>
      </c>
      <c r="AN1076" s="111" t="s">
        <v>43</v>
      </c>
      <c r="AO1076" s="112">
        <v>19</v>
      </c>
      <c r="AP1076" s="112">
        <v>8501000</v>
      </c>
      <c r="AQ1076" s="112">
        <v>1788000</v>
      </c>
      <c r="AR1076" s="112">
        <v>6713000</v>
      </c>
      <c r="AS1076" s="112">
        <v>73</v>
      </c>
      <c r="AT1076" s="112">
        <v>834624</v>
      </c>
      <c r="AU1076" s="112">
        <v>1</v>
      </c>
      <c r="AV1076" s="112">
        <v>55</v>
      </c>
      <c r="AW1076" s="112">
        <v>459043</v>
      </c>
    </row>
    <row r="1077" spans="38:49">
      <c r="AL1077" s="111" t="s">
        <v>174</v>
      </c>
      <c r="AM1077" s="112">
        <v>34</v>
      </c>
      <c r="AN1077" s="111" t="s">
        <v>43</v>
      </c>
      <c r="AO1077" s="112">
        <v>19</v>
      </c>
      <c r="AP1077" s="112">
        <v>8501000</v>
      </c>
      <c r="AQ1077" s="112">
        <v>1788000</v>
      </c>
      <c r="AR1077" s="112">
        <v>6713000</v>
      </c>
      <c r="AS1077" s="112">
        <v>74</v>
      </c>
      <c r="AT1077" s="112">
        <v>785322</v>
      </c>
      <c r="AU1077" s="112">
        <v>1</v>
      </c>
      <c r="AV1077" s="112">
        <v>55</v>
      </c>
      <c r="AW1077" s="112">
        <v>431927</v>
      </c>
    </row>
    <row r="1078" spans="38:49">
      <c r="AL1078" s="111" t="s">
        <v>174</v>
      </c>
      <c r="AM1078" s="112">
        <v>34</v>
      </c>
      <c r="AN1078" s="111" t="s">
        <v>43</v>
      </c>
      <c r="AO1078" s="112">
        <v>19</v>
      </c>
      <c r="AP1078" s="112">
        <v>8501000</v>
      </c>
      <c r="AQ1078" s="112">
        <v>1788000</v>
      </c>
      <c r="AR1078" s="112">
        <v>6713000</v>
      </c>
      <c r="AS1078" s="112">
        <v>75</v>
      </c>
      <c r="AT1078" s="112">
        <v>735781</v>
      </c>
      <c r="AU1078" s="112">
        <v>1</v>
      </c>
      <c r="AV1078" s="112">
        <v>55</v>
      </c>
      <c r="AW1078" s="112">
        <v>404680</v>
      </c>
    </row>
    <row r="1079" spans="38:49">
      <c r="AL1079" s="111" t="s">
        <v>174</v>
      </c>
      <c r="AM1079" s="112">
        <v>34</v>
      </c>
      <c r="AN1079" s="111" t="s">
        <v>43</v>
      </c>
      <c r="AO1079" s="112">
        <v>19</v>
      </c>
      <c r="AP1079" s="112">
        <v>8501000</v>
      </c>
      <c r="AQ1079" s="112">
        <v>1788000</v>
      </c>
      <c r="AR1079" s="112">
        <v>6713000</v>
      </c>
      <c r="AS1079" s="112">
        <v>76</v>
      </c>
      <c r="AT1079" s="112">
        <v>686016</v>
      </c>
      <c r="AU1079" s="112">
        <v>1</v>
      </c>
      <c r="AV1079" s="112">
        <v>54</v>
      </c>
      <c r="AW1079" s="112">
        <v>370449</v>
      </c>
    </row>
    <row r="1080" spans="38:49">
      <c r="AL1080" s="111" t="s">
        <v>174</v>
      </c>
      <c r="AM1080" s="112">
        <v>34</v>
      </c>
      <c r="AN1080" s="111" t="s">
        <v>43</v>
      </c>
      <c r="AO1080" s="112">
        <v>19</v>
      </c>
      <c r="AP1080" s="112">
        <v>8501000</v>
      </c>
      <c r="AQ1080" s="112">
        <v>1788000</v>
      </c>
      <c r="AR1080" s="112">
        <v>6713000</v>
      </c>
      <c r="AS1080" s="112">
        <v>77</v>
      </c>
      <c r="AT1080" s="112">
        <v>636042</v>
      </c>
      <c r="AU1080" s="112">
        <v>1</v>
      </c>
      <c r="AV1080" s="112">
        <v>54</v>
      </c>
      <c r="AW1080" s="112">
        <v>343463</v>
      </c>
    </row>
    <row r="1081" spans="38:49">
      <c r="AL1081" s="111" t="s">
        <v>174</v>
      </c>
      <c r="AM1081" s="112">
        <v>34</v>
      </c>
      <c r="AN1081" s="111" t="s">
        <v>43</v>
      </c>
      <c r="AO1081" s="112">
        <v>19</v>
      </c>
      <c r="AP1081" s="112">
        <v>8501000</v>
      </c>
      <c r="AQ1081" s="112">
        <v>1788000</v>
      </c>
      <c r="AR1081" s="112">
        <v>6713000</v>
      </c>
      <c r="AS1081" s="112">
        <v>78</v>
      </c>
      <c r="AT1081" s="112">
        <v>585874</v>
      </c>
      <c r="AU1081" s="112">
        <v>1</v>
      </c>
      <c r="AV1081" s="112">
        <v>55</v>
      </c>
      <c r="AW1081" s="112">
        <v>322231</v>
      </c>
    </row>
    <row r="1082" spans="38:49">
      <c r="AL1082" s="111" t="s">
        <v>174</v>
      </c>
      <c r="AM1082" s="112">
        <v>34</v>
      </c>
      <c r="AN1082" s="111" t="s">
        <v>43</v>
      </c>
      <c r="AO1082" s="112">
        <v>19</v>
      </c>
      <c r="AP1082" s="112">
        <v>8501000</v>
      </c>
      <c r="AQ1082" s="112">
        <v>1788000</v>
      </c>
      <c r="AR1082" s="112">
        <v>6713000</v>
      </c>
      <c r="AS1082" s="112">
        <v>79</v>
      </c>
      <c r="AT1082" s="112">
        <v>535528</v>
      </c>
      <c r="AU1082" s="112">
        <v>1</v>
      </c>
      <c r="AV1082" s="112">
        <v>55</v>
      </c>
      <c r="AW1082" s="112">
        <v>294540</v>
      </c>
    </row>
    <row r="1083" spans="38:49">
      <c r="AL1083" s="111" t="s">
        <v>174</v>
      </c>
      <c r="AM1083" s="112">
        <v>34</v>
      </c>
      <c r="AN1083" s="111" t="s">
        <v>43</v>
      </c>
      <c r="AO1083" s="112">
        <v>19</v>
      </c>
      <c r="AP1083" s="112">
        <v>8501000</v>
      </c>
      <c r="AQ1083" s="112">
        <v>1788000</v>
      </c>
      <c r="AR1083" s="112">
        <v>6713000</v>
      </c>
      <c r="AS1083" s="112">
        <v>80</v>
      </c>
      <c r="AT1083" s="112">
        <v>485018</v>
      </c>
      <c r="AU1083" s="112">
        <v>1</v>
      </c>
      <c r="AV1083" s="112">
        <v>55</v>
      </c>
      <c r="AW1083" s="112">
        <v>266760</v>
      </c>
    </row>
    <row r="1084" spans="38:49">
      <c r="AL1084" s="111" t="s">
        <v>174</v>
      </c>
      <c r="AM1084" s="112">
        <v>34</v>
      </c>
      <c r="AN1084" s="111" t="s">
        <v>43</v>
      </c>
      <c r="AO1084" s="112">
        <v>19</v>
      </c>
      <c r="AP1084" s="112">
        <v>8501000</v>
      </c>
      <c r="AQ1084" s="112">
        <v>1788000</v>
      </c>
      <c r="AR1084" s="112">
        <v>6713000</v>
      </c>
      <c r="AS1084" s="112">
        <v>81</v>
      </c>
      <c r="AT1084" s="112">
        <v>536611</v>
      </c>
      <c r="AU1084" s="112">
        <v>1</v>
      </c>
      <c r="AV1084" s="112">
        <v>56</v>
      </c>
      <c r="AW1084" s="112">
        <v>300502</v>
      </c>
    </row>
    <row r="1085" spans="38:49">
      <c r="AL1085" s="111" t="s">
        <v>174</v>
      </c>
      <c r="AM1085" s="112">
        <v>34</v>
      </c>
      <c r="AN1085" s="111" t="s">
        <v>43</v>
      </c>
      <c r="AO1085" s="112">
        <v>19</v>
      </c>
      <c r="AP1085" s="112">
        <v>8501000</v>
      </c>
      <c r="AQ1085" s="112">
        <v>1788000</v>
      </c>
      <c r="AR1085" s="112">
        <v>6713000</v>
      </c>
      <c r="AS1085" s="112">
        <v>82</v>
      </c>
      <c r="AT1085" s="112">
        <v>575358</v>
      </c>
      <c r="AU1085" s="112">
        <v>1</v>
      </c>
      <c r="AV1085" s="112">
        <v>57</v>
      </c>
      <c r="AW1085" s="112">
        <v>327954</v>
      </c>
    </row>
    <row r="1086" spans="38:49">
      <c r="AL1086" s="111" t="s">
        <v>174</v>
      </c>
      <c r="AM1086" s="112">
        <v>34</v>
      </c>
      <c r="AN1086" s="111" t="s">
        <v>43</v>
      </c>
      <c r="AO1086" s="112">
        <v>19</v>
      </c>
      <c r="AP1086" s="112">
        <v>8501000</v>
      </c>
      <c r="AQ1086" s="112">
        <v>1788000</v>
      </c>
      <c r="AR1086" s="112">
        <v>6713000</v>
      </c>
      <c r="AS1086" s="112">
        <v>83</v>
      </c>
      <c r="AT1086" s="112">
        <v>94560</v>
      </c>
      <c r="AU1086" s="112">
        <v>0.189</v>
      </c>
      <c r="AV1086" s="112">
        <v>57</v>
      </c>
      <c r="AW1086" s="112">
        <v>53899</v>
      </c>
    </row>
    <row r="1087" spans="38:49">
      <c r="AL1087" s="111" t="s">
        <v>174</v>
      </c>
      <c r="AM1087" s="112">
        <v>35</v>
      </c>
      <c r="AN1087" s="111" t="s">
        <v>43</v>
      </c>
      <c r="AO1087" s="112">
        <v>26</v>
      </c>
      <c r="AP1087" s="112">
        <v>8133000</v>
      </c>
      <c r="AQ1087" s="112">
        <v>1207000</v>
      </c>
      <c r="AR1087" s="112">
        <v>6926000</v>
      </c>
      <c r="AS1087" s="112">
        <v>73</v>
      </c>
      <c r="AT1087" s="112">
        <v>688891</v>
      </c>
      <c r="AU1087" s="112">
        <v>0.82499999999999996</v>
      </c>
      <c r="AV1087" s="112">
        <v>49</v>
      </c>
      <c r="AW1087" s="112">
        <v>337557</v>
      </c>
    </row>
    <row r="1088" spans="38:49">
      <c r="AL1088" s="111" t="s">
        <v>174</v>
      </c>
      <c r="AM1088" s="112">
        <v>35</v>
      </c>
      <c r="AN1088" s="111" t="s">
        <v>43</v>
      </c>
      <c r="AO1088" s="112">
        <v>26</v>
      </c>
      <c r="AP1088" s="112">
        <v>8133000</v>
      </c>
      <c r="AQ1088" s="112">
        <v>1207000</v>
      </c>
      <c r="AR1088" s="112">
        <v>6926000</v>
      </c>
      <c r="AS1088" s="112">
        <v>74</v>
      </c>
      <c r="AT1088" s="112">
        <v>785322</v>
      </c>
      <c r="AU1088" s="112">
        <v>1</v>
      </c>
      <c r="AV1088" s="112">
        <v>48</v>
      </c>
      <c r="AW1088" s="112">
        <v>376955</v>
      </c>
    </row>
    <row r="1089" spans="38:49">
      <c r="AL1089" s="111" t="s">
        <v>174</v>
      </c>
      <c r="AM1089" s="112">
        <v>35</v>
      </c>
      <c r="AN1089" s="111" t="s">
        <v>43</v>
      </c>
      <c r="AO1089" s="112">
        <v>26</v>
      </c>
      <c r="AP1089" s="112">
        <v>8133000</v>
      </c>
      <c r="AQ1089" s="112">
        <v>1207000</v>
      </c>
      <c r="AR1089" s="112">
        <v>6926000</v>
      </c>
      <c r="AS1089" s="112">
        <v>75</v>
      </c>
      <c r="AT1089" s="112">
        <v>735781</v>
      </c>
      <c r="AU1089" s="112">
        <v>1</v>
      </c>
      <c r="AV1089" s="112">
        <v>48</v>
      </c>
      <c r="AW1089" s="112">
        <v>353175</v>
      </c>
    </row>
    <row r="1090" spans="38:49">
      <c r="AL1090" s="111" t="s">
        <v>174</v>
      </c>
      <c r="AM1090" s="112">
        <v>35</v>
      </c>
      <c r="AN1090" s="111" t="s">
        <v>43</v>
      </c>
      <c r="AO1090" s="112">
        <v>26</v>
      </c>
      <c r="AP1090" s="112">
        <v>8133000</v>
      </c>
      <c r="AQ1090" s="112">
        <v>1207000</v>
      </c>
      <c r="AR1090" s="112">
        <v>6926000</v>
      </c>
      <c r="AS1090" s="112">
        <v>76</v>
      </c>
      <c r="AT1090" s="112">
        <v>686016</v>
      </c>
      <c r="AU1090" s="112">
        <v>1</v>
      </c>
      <c r="AV1090" s="112">
        <v>47</v>
      </c>
      <c r="AW1090" s="112">
        <v>322428</v>
      </c>
    </row>
    <row r="1091" spans="38:49">
      <c r="AL1091" s="111" t="s">
        <v>174</v>
      </c>
      <c r="AM1091" s="112">
        <v>35</v>
      </c>
      <c r="AN1091" s="111" t="s">
        <v>43</v>
      </c>
      <c r="AO1091" s="112">
        <v>26</v>
      </c>
      <c r="AP1091" s="112">
        <v>8133000</v>
      </c>
      <c r="AQ1091" s="112">
        <v>1207000</v>
      </c>
      <c r="AR1091" s="112">
        <v>6926000</v>
      </c>
      <c r="AS1091" s="112">
        <v>77</v>
      </c>
      <c r="AT1091" s="112">
        <v>636042</v>
      </c>
      <c r="AU1091" s="112">
        <v>1</v>
      </c>
      <c r="AV1091" s="112">
        <v>47</v>
      </c>
      <c r="AW1091" s="112">
        <v>298940</v>
      </c>
    </row>
    <row r="1092" spans="38:49">
      <c r="AL1092" s="111" t="s">
        <v>174</v>
      </c>
      <c r="AM1092" s="112">
        <v>35</v>
      </c>
      <c r="AN1092" s="111" t="s">
        <v>43</v>
      </c>
      <c r="AO1092" s="112">
        <v>26</v>
      </c>
      <c r="AP1092" s="112">
        <v>8133000</v>
      </c>
      <c r="AQ1092" s="112">
        <v>1207000</v>
      </c>
      <c r="AR1092" s="112">
        <v>6926000</v>
      </c>
      <c r="AS1092" s="112">
        <v>78</v>
      </c>
      <c r="AT1092" s="112">
        <v>585874</v>
      </c>
      <c r="AU1092" s="112">
        <v>1</v>
      </c>
      <c r="AV1092" s="112">
        <v>46</v>
      </c>
      <c r="AW1092" s="112">
        <v>269502</v>
      </c>
    </row>
    <row r="1093" spans="38:49">
      <c r="AL1093" s="111" t="s">
        <v>174</v>
      </c>
      <c r="AM1093" s="112">
        <v>35</v>
      </c>
      <c r="AN1093" s="111" t="s">
        <v>43</v>
      </c>
      <c r="AO1093" s="112">
        <v>26</v>
      </c>
      <c r="AP1093" s="112">
        <v>8133000</v>
      </c>
      <c r="AQ1093" s="112">
        <v>1207000</v>
      </c>
      <c r="AR1093" s="112">
        <v>6926000</v>
      </c>
      <c r="AS1093" s="112">
        <v>79</v>
      </c>
      <c r="AT1093" s="112">
        <v>535528</v>
      </c>
      <c r="AU1093" s="112">
        <v>1</v>
      </c>
      <c r="AV1093" s="112">
        <v>46</v>
      </c>
      <c r="AW1093" s="112">
        <v>246343</v>
      </c>
    </row>
    <row r="1094" spans="38:49">
      <c r="AL1094" s="111" t="s">
        <v>174</v>
      </c>
      <c r="AM1094" s="112">
        <v>35</v>
      </c>
      <c r="AN1094" s="111" t="s">
        <v>43</v>
      </c>
      <c r="AO1094" s="112">
        <v>26</v>
      </c>
      <c r="AP1094" s="112">
        <v>8133000</v>
      </c>
      <c r="AQ1094" s="112">
        <v>1207000</v>
      </c>
      <c r="AR1094" s="112">
        <v>6926000</v>
      </c>
      <c r="AS1094" s="112">
        <v>80</v>
      </c>
      <c r="AT1094" s="112">
        <v>485018</v>
      </c>
      <c r="AU1094" s="112">
        <v>1</v>
      </c>
      <c r="AV1094" s="112">
        <v>46</v>
      </c>
      <c r="AW1094" s="112">
        <v>223108</v>
      </c>
    </row>
    <row r="1095" spans="38:49">
      <c r="AL1095" s="111" t="s">
        <v>174</v>
      </c>
      <c r="AM1095" s="112">
        <v>35</v>
      </c>
      <c r="AN1095" s="111" t="s">
        <v>43</v>
      </c>
      <c r="AO1095" s="112">
        <v>26</v>
      </c>
      <c r="AP1095" s="112">
        <v>8133000</v>
      </c>
      <c r="AQ1095" s="112">
        <v>1207000</v>
      </c>
      <c r="AR1095" s="112">
        <v>6926000</v>
      </c>
      <c r="AS1095" s="112">
        <v>81</v>
      </c>
      <c r="AT1095" s="112">
        <v>536611</v>
      </c>
      <c r="AU1095" s="112">
        <v>1</v>
      </c>
      <c r="AV1095" s="112">
        <v>46</v>
      </c>
      <c r="AW1095" s="112">
        <v>246841</v>
      </c>
    </row>
    <row r="1096" spans="38:49">
      <c r="AL1096" s="111" t="s">
        <v>174</v>
      </c>
      <c r="AM1096" s="112">
        <v>35</v>
      </c>
      <c r="AN1096" s="111" t="s">
        <v>43</v>
      </c>
      <c r="AO1096" s="112">
        <v>26</v>
      </c>
      <c r="AP1096" s="112">
        <v>8133000</v>
      </c>
      <c r="AQ1096" s="112">
        <v>1207000</v>
      </c>
      <c r="AR1096" s="112">
        <v>6926000</v>
      </c>
      <c r="AS1096" s="112">
        <v>82</v>
      </c>
      <c r="AT1096" s="112">
        <v>575358</v>
      </c>
      <c r="AU1096" s="112">
        <v>1</v>
      </c>
      <c r="AV1096" s="112">
        <v>46</v>
      </c>
      <c r="AW1096" s="112">
        <v>264665</v>
      </c>
    </row>
    <row r="1097" spans="38:49">
      <c r="AL1097" s="111" t="s">
        <v>174</v>
      </c>
      <c r="AM1097" s="112">
        <v>35</v>
      </c>
      <c r="AN1097" s="111" t="s">
        <v>43</v>
      </c>
      <c r="AO1097" s="112">
        <v>26</v>
      </c>
      <c r="AP1097" s="112">
        <v>8133000</v>
      </c>
      <c r="AQ1097" s="112">
        <v>1207000</v>
      </c>
      <c r="AR1097" s="112">
        <v>6926000</v>
      </c>
      <c r="AS1097" s="112">
        <v>83</v>
      </c>
      <c r="AT1097" s="112">
        <v>498998</v>
      </c>
      <c r="AU1097" s="112">
        <v>1</v>
      </c>
      <c r="AV1097" s="112">
        <v>46</v>
      </c>
      <c r="AW1097" s="112">
        <v>229539</v>
      </c>
    </row>
    <row r="1098" spans="38:49">
      <c r="AL1098" s="111" t="s">
        <v>174</v>
      </c>
      <c r="AM1098" s="112">
        <v>35</v>
      </c>
      <c r="AN1098" s="111" t="s">
        <v>43</v>
      </c>
      <c r="AO1098" s="112">
        <v>26</v>
      </c>
      <c r="AP1098" s="112">
        <v>8133000</v>
      </c>
      <c r="AQ1098" s="112">
        <v>1207000</v>
      </c>
      <c r="AR1098" s="112">
        <v>6926000</v>
      </c>
      <c r="AS1098" s="112">
        <v>84</v>
      </c>
      <c r="AT1098" s="112">
        <v>176562</v>
      </c>
      <c r="AU1098" s="112">
        <v>0.41799999999999998</v>
      </c>
      <c r="AV1098" s="112">
        <v>46</v>
      </c>
      <c r="AW1098" s="112">
        <v>81219</v>
      </c>
    </row>
    <row r="1099" spans="38:49">
      <c r="AL1099" s="111" t="s">
        <v>174</v>
      </c>
      <c r="AM1099" s="112">
        <v>36</v>
      </c>
      <c r="AN1099" s="111" t="s">
        <v>44</v>
      </c>
      <c r="AO1099" s="112">
        <v>2</v>
      </c>
      <c r="AP1099" s="112">
        <v>7785000</v>
      </c>
      <c r="AQ1099" s="112">
        <v>637000</v>
      </c>
      <c r="AR1099" s="112">
        <v>7148000</v>
      </c>
      <c r="AS1099" s="112">
        <v>73</v>
      </c>
      <c r="AT1099" s="112">
        <v>340891</v>
      </c>
      <c r="AU1099" s="112">
        <v>0.40799999999999997</v>
      </c>
      <c r="AV1099" s="112">
        <v>43</v>
      </c>
      <c r="AW1099" s="112">
        <v>146583</v>
      </c>
    </row>
    <row r="1100" spans="38:49">
      <c r="AL1100" s="111" t="s">
        <v>174</v>
      </c>
      <c r="AM1100" s="112">
        <v>36</v>
      </c>
      <c r="AN1100" s="111" t="s">
        <v>44</v>
      </c>
      <c r="AO1100" s="112">
        <v>2</v>
      </c>
      <c r="AP1100" s="112">
        <v>7785000</v>
      </c>
      <c r="AQ1100" s="112">
        <v>637000</v>
      </c>
      <c r="AR1100" s="112">
        <v>7148000</v>
      </c>
      <c r="AS1100" s="112">
        <v>74</v>
      </c>
      <c r="AT1100" s="112">
        <v>785322</v>
      </c>
      <c r="AU1100" s="112">
        <v>1</v>
      </c>
      <c r="AV1100" s="112">
        <v>42</v>
      </c>
      <c r="AW1100" s="112">
        <v>329835</v>
      </c>
    </row>
    <row r="1101" spans="38:49">
      <c r="AL1101" s="111" t="s">
        <v>174</v>
      </c>
      <c r="AM1101" s="112">
        <v>36</v>
      </c>
      <c r="AN1101" s="111" t="s">
        <v>44</v>
      </c>
      <c r="AO1101" s="112">
        <v>2</v>
      </c>
      <c r="AP1101" s="112">
        <v>7785000</v>
      </c>
      <c r="AQ1101" s="112">
        <v>637000</v>
      </c>
      <c r="AR1101" s="112">
        <v>7148000</v>
      </c>
      <c r="AS1101" s="112">
        <v>75</v>
      </c>
      <c r="AT1101" s="112">
        <v>735781</v>
      </c>
      <c r="AU1101" s="112">
        <v>1</v>
      </c>
      <c r="AV1101" s="112">
        <v>41</v>
      </c>
      <c r="AW1101" s="112">
        <v>301670</v>
      </c>
    </row>
    <row r="1102" spans="38:49">
      <c r="AL1102" s="111" t="s">
        <v>174</v>
      </c>
      <c r="AM1102" s="112">
        <v>36</v>
      </c>
      <c r="AN1102" s="111" t="s">
        <v>44</v>
      </c>
      <c r="AO1102" s="112">
        <v>2</v>
      </c>
      <c r="AP1102" s="112">
        <v>7785000</v>
      </c>
      <c r="AQ1102" s="112">
        <v>637000</v>
      </c>
      <c r="AR1102" s="112">
        <v>7148000</v>
      </c>
      <c r="AS1102" s="112">
        <v>76</v>
      </c>
      <c r="AT1102" s="112">
        <v>686016</v>
      </c>
      <c r="AU1102" s="112">
        <v>1</v>
      </c>
      <c r="AV1102" s="112">
        <v>40</v>
      </c>
      <c r="AW1102" s="112">
        <v>274406</v>
      </c>
    </row>
    <row r="1103" spans="38:49">
      <c r="AL1103" s="111" t="s">
        <v>174</v>
      </c>
      <c r="AM1103" s="112">
        <v>36</v>
      </c>
      <c r="AN1103" s="111" t="s">
        <v>44</v>
      </c>
      <c r="AO1103" s="112">
        <v>2</v>
      </c>
      <c r="AP1103" s="112">
        <v>7785000</v>
      </c>
      <c r="AQ1103" s="112">
        <v>637000</v>
      </c>
      <c r="AR1103" s="112">
        <v>7148000</v>
      </c>
      <c r="AS1103" s="112">
        <v>77</v>
      </c>
      <c r="AT1103" s="112">
        <v>636042</v>
      </c>
      <c r="AU1103" s="112">
        <v>1</v>
      </c>
      <c r="AV1103" s="112">
        <v>39</v>
      </c>
      <c r="AW1103" s="112">
        <v>248056</v>
      </c>
    </row>
    <row r="1104" spans="38:49">
      <c r="AL1104" s="111" t="s">
        <v>174</v>
      </c>
      <c r="AM1104" s="112">
        <v>36</v>
      </c>
      <c r="AN1104" s="111" t="s">
        <v>44</v>
      </c>
      <c r="AO1104" s="112">
        <v>2</v>
      </c>
      <c r="AP1104" s="112">
        <v>7785000</v>
      </c>
      <c r="AQ1104" s="112">
        <v>637000</v>
      </c>
      <c r="AR1104" s="112">
        <v>7148000</v>
      </c>
      <c r="AS1104" s="112">
        <v>78</v>
      </c>
      <c r="AT1104" s="112">
        <v>585874</v>
      </c>
      <c r="AU1104" s="112">
        <v>1</v>
      </c>
      <c r="AV1104" s="112">
        <v>39</v>
      </c>
      <c r="AW1104" s="112">
        <v>228491</v>
      </c>
    </row>
    <row r="1105" spans="38:49">
      <c r="AL1105" s="111" t="s">
        <v>174</v>
      </c>
      <c r="AM1105" s="112">
        <v>36</v>
      </c>
      <c r="AN1105" s="111" t="s">
        <v>44</v>
      </c>
      <c r="AO1105" s="112">
        <v>2</v>
      </c>
      <c r="AP1105" s="112">
        <v>7785000</v>
      </c>
      <c r="AQ1105" s="112">
        <v>637000</v>
      </c>
      <c r="AR1105" s="112">
        <v>7148000</v>
      </c>
      <c r="AS1105" s="112">
        <v>79</v>
      </c>
      <c r="AT1105" s="112">
        <v>535528</v>
      </c>
      <c r="AU1105" s="112">
        <v>1</v>
      </c>
      <c r="AV1105" s="112">
        <v>38</v>
      </c>
      <c r="AW1105" s="112">
        <v>203501</v>
      </c>
    </row>
    <row r="1106" spans="38:49">
      <c r="AL1106" s="111" t="s">
        <v>174</v>
      </c>
      <c r="AM1106" s="112">
        <v>36</v>
      </c>
      <c r="AN1106" s="111" t="s">
        <v>44</v>
      </c>
      <c r="AO1106" s="112">
        <v>2</v>
      </c>
      <c r="AP1106" s="112">
        <v>7785000</v>
      </c>
      <c r="AQ1106" s="112">
        <v>637000</v>
      </c>
      <c r="AR1106" s="112">
        <v>7148000</v>
      </c>
      <c r="AS1106" s="112">
        <v>80</v>
      </c>
      <c r="AT1106" s="112">
        <v>485018</v>
      </c>
      <c r="AU1106" s="112">
        <v>1</v>
      </c>
      <c r="AV1106" s="112">
        <v>37</v>
      </c>
      <c r="AW1106" s="112">
        <v>179457</v>
      </c>
    </row>
    <row r="1107" spans="38:49">
      <c r="AL1107" s="111" t="s">
        <v>174</v>
      </c>
      <c r="AM1107" s="112">
        <v>36</v>
      </c>
      <c r="AN1107" s="111" t="s">
        <v>44</v>
      </c>
      <c r="AO1107" s="112">
        <v>2</v>
      </c>
      <c r="AP1107" s="112">
        <v>7785000</v>
      </c>
      <c r="AQ1107" s="112">
        <v>637000</v>
      </c>
      <c r="AR1107" s="112">
        <v>7148000</v>
      </c>
      <c r="AS1107" s="112">
        <v>81</v>
      </c>
      <c r="AT1107" s="112">
        <v>536611</v>
      </c>
      <c r="AU1107" s="112">
        <v>1</v>
      </c>
      <c r="AV1107" s="112">
        <v>36</v>
      </c>
      <c r="AW1107" s="112">
        <v>193180</v>
      </c>
    </row>
    <row r="1108" spans="38:49">
      <c r="AL1108" s="111" t="s">
        <v>174</v>
      </c>
      <c r="AM1108" s="112">
        <v>36</v>
      </c>
      <c r="AN1108" s="111" t="s">
        <v>44</v>
      </c>
      <c r="AO1108" s="112">
        <v>2</v>
      </c>
      <c r="AP1108" s="112">
        <v>7785000</v>
      </c>
      <c r="AQ1108" s="112">
        <v>637000</v>
      </c>
      <c r="AR1108" s="112">
        <v>7148000</v>
      </c>
      <c r="AS1108" s="112">
        <v>82</v>
      </c>
      <c r="AT1108" s="112">
        <v>575358</v>
      </c>
      <c r="AU1108" s="112">
        <v>1</v>
      </c>
      <c r="AV1108" s="112">
        <v>35</v>
      </c>
      <c r="AW1108" s="112">
        <v>201375</v>
      </c>
    </row>
    <row r="1109" spans="38:49">
      <c r="AL1109" s="111" t="s">
        <v>174</v>
      </c>
      <c r="AM1109" s="112">
        <v>36</v>
      </c>
      <c r="AN1109" s="111" t="s">
        <v>44</v>
      </c>
      <c r="AO1109" s="112">
        <v>2</v>
      </c>
      <c r="AP1109" s="112">
        <v>7785000</v>
      </c>
      <c r="AQ1109" s="112">
        <v>637000</v>
      </c>
      <c r="AR1109" s="112">
        <v>7148000</v>
      </c>
      <c r="AS1109" s="112">
        <v>83</v>
      </c>
      <c r="AT1109" s="112">
        <v>498998</v>
      </c>
      <c r="AU1109" s="112">
        <v>1</v>
      </c>
      <c r="AV1109" s="112">
        <v>34</v>
      </c>
      <c r="AW1109" s="112">
        <v>169659</v>
      </c>
    </row>
    <row r="1110" spans="38:49">
      <c r="AL1110" s="111" t="s">
        <v>174</v>
      </c>
      <c r="AM1110" s="112">
        <v>36</v>
      </c>
      <c r="AN1110" s="111" t="s">
        <v>44</v>
      </c>
      <c r="AO1110" s="112">
        <v>2</v>
      </c>
      <c r="AP1110" s="112">
        <v>7785000</v>
      </c>
      <c r="AQ1110" s="112">
        <v>637000</v>
      </c>
      <c r="AR1110" s="112">
        <v>7148000</v>
      </c>
      <c r="AS1110" s="112">
        <v>84</v>
      </c>
      <c r="AT1110" s="112">
        <v>422487</v>
      </c>
      <c r="AU1110" s="112">
        <v>1</v>
      </c>
      <c r="AV1110" s="112">
        <v>34</v>
      </c>
      <c r="AW1110" s="112">
        <v>143646</v>
      </c>
    </row>
    <row r="1111" spans="38:49">
      <c r="AL1111" s="111" t="s">
        <v>174</v>
      </c>
      <c r="AM1111" s="112">
        <v>36</v>
      </c>
      <c r="AN1111" s="111" t="s">
        <v>44</v>
      </c>
      <c r="AO1111" s="112">
        <v>2</v>
      </c>
      <c r="AP1111" s="112">
        <v>7785000</v>
      </c>
      <c r="AQ1111" s="112">
        <v>637000</v>
      </c>
      <c r="AR1111" s="112">
        <v>7148000</v>
      </c>
      <c r="AS1111" s="112">
        <v>85</v>
      </c>
      <c r="AT1111" s="112">
        <v>324075</v>
      </c>
      <c r="AU1111" s="112">
        <v>0.93700000000000006</v>
      </c>
      <c r="AV1111" s="112">
        <v>34</v>
      </c>
      <c r="AW1111" s="112">
        <v>110186</v>
      </c>
    </row>
    <row r="1112" spans="38:49">
      <c r="AL1112" s="111" t="s">
        <v>174</v>
      </c>
      <c r="AM1112" s="112">
        <v>37</v>
      </c>
      <c r="AN1112" s="111" t="s">
        <v>44</v>
      </c>
      <c r="AO1112" s="112">
        <v>9</v>
      </c>
      <c r="AP1112" s="112">
        <v>7458000</v>
      </c>
      <c r="AQ1112" s="112">
        <v>109000</v>
      </c>
      <c r="AR1112" s="112">
        <v>7349000</v>
      </c>
      <c r="AS1112" s="112">
        <v>73</v>
      </c>
      <c r="AT1112" s="112">
        <v>13891</v>
      </c>
      <c r="AU1112" s="112">
        <v>1.7000000000000001E-2</v>
      </c>
      <c r="AV1112" s="112">
        <v>37</v>
      </c>
      <c r="AW1112" s="112">
        <v>5140</v>
      </c>
    </row>
    <row r="1113" spans="38:49">
      <c r="AL1113" s="111" t="s">
        <v>174</v>
      </c>
      <c r="AM1113" s="112">
        <v>37</v>
      </c>
      <c r="AN1113" s="111" t="s">
        <v>44</v>
      </c>
      <c r="AO1113" s="112">
        <v>9</v>
      </c>
      <c r="AP1113" s="112">
        <v>7458000</v>
      </c>
      <c r="AQ1113" s="112">
        <v>109000</v>
      </c>
      <c r="AR1113" s="112">
        <v>7349000</v>
      </c>
      <c r="AS1113" s="112">
        <v>74</v>
      </c>
      <c r="AT1113" s="112">
        <v>785322</v>
      </c>
      <c r="AU1113" s="112">
        <v>1</v>
      </c>
      <c r="AV1113" s="112">
        <v>36</v>
      </c>
      <c r="AW1113" s="112">
        <v>282716</v>
      </c>
    </row>
    <row r="1114" spans="38:49">
      <c r="AL1114" s="111" t="s">
        <v>174</v>
      </c>
      <c r="AM1114" s="112">
        <v>37</v>
      </c>
      <c r="AN1114" s="111" t="s">
        <v>44</v>
      </c>
      <c r="AO1114" s="112">
        <v>9</v>
      </c>
      <c r="AP1114" s="112">
        <v>7458000</v>
      </c>
      <c r="AQ1114" s="112">
        <v>109000</v>
      </c>
      <c r="AR1114" s="112">
        <v>7349000</v>
      </c>
      <c r="AS1114" s="112">
        <v>75</v>
      </c>
      <c r="AT1114" s="112">
        <v>735781</v>
      </c>
      <c r="AU1114" s="112">
        <v>1</v>
      </c>
      <c r="AV1114" s="112">
        <v>35</v>
      </c>
      <c r="AW1114" s="112">
        <v>257523</v>
      </c>
    </row>
    <row r="1115" spans="38:49">
      <c r="AL1115" s="111" t="s">
        <v>174</v>
      </c>
      <c r="AM1115" s="112">
        <v>37</v>
      </c>
      <c r="AN1115" s="111" t="s">
        <v>44</v>
      </c>
      <c r="AO1115" s="112">
        <v>9</v>
      </c>
      <c r="AP1115" s="112">
        <v>7458000</v>
      </c>
      <c r="AQ1115" s="112">
        <v>109000</v>
      </c>
      <c r="AR1115" s="112">
        <v>7349000</v>
      </c>
      <c r="AS1115" s="112">
        <v>76</v>
      </c>
      <c r="AT1115" s="112">
        <v>686016</v>
      </c>
      <c r="AU1115" s="112">
        <v>1</v>
      </c>
      <c r="AV1115" s="112">
        <v>33</v>
      </c>
      <c r="AW1115" s="112">
        <v>226385</v>
      </c>
    </row>
    <row r="1116" spans="38:49">
      <c r="AL1116" s="111" t="s">
        <v>174</v>
      </c>
      <c r="AM1116" s="112">
        <v>37</v>
      </c>
      <c r="AN1116" s="111" t="s">
        <v>44</v>
      </c>
      <c r="AO1116" s="112">
        <v>9</v>
      </c>
      <c r="AP1116" s="112">
        <v>7458000</v>
      </c>
      <c r="AQ1116" s="112">
        <v>109000</v>
      </c>
      <c r="AR1116" s="112">
        <v>7349000</v>
      </c>
      <c r="AS1116" s="112">
        <v>77</v>
      </c>
      <c r="AT1116" s="112">
        <v>636042</v>
      </c>
      <c r="AU1116" s="112">
        <v>1</v>
      </c>
      <c r="AV1116" s="112">
        <v>32</v>
      </c>
      <c r="AW1116" s="112">
        <v>203533</v>
      </c>
    </row>
    <row r="1117" spans="38:49">
      <c r="AL1117" s="111" t="s">
        <v>174</v>
      </c>
      <c r="AM1117" s="112">
        <v>37</v>
      </c>
      <c r="AN1117" s="111" t="s">
        <v>44</v>
      </c>
      <c r="AO1117" s="112">
        <v>9</v>
      </c>
      <c r="AP1117" s="112">
        <v>7458000</v>
      </c>
      <c r="AQ1117" s="112">
        <v>109000</v>
      </c>
      <c r="AR1117" s="112">
        <v>7349000</v>
      </c>
      <c r="AS1117" s="112">
        <v>78</v>
      </c>
      <c r="AT1117" s="112">
        <v>585874</v>
      </c>
      <c r="AU1117" s="112">
        <v>1</v>
      </c>
      <c r="AV1117" s="112">
        <v>31</v>
      </c>
      <c r="AW1117" s="112">
        <v>181621</v>
      </c>
    </row>
    <row r="1118" spans="38:49">
      <c r="AL1118" s="111" t="s">
        <v>174</v>
      </c>
      <c r="AM1118" s="112">
        <v>37</v>
      </c>
      <c r="AN1118" s="111" t="s">
        <v>44</v>
      </c>
      <c r="AO1118" s="112">
        <v>9</v>
      </c>
      <c r="AP1118" s="112">
        <v>7458000</v>
      </c>
      <c r="AQ1118" s="112">
        <v>109000</v>
      </c>
      <c r="AR1118" s="112">
        <v>7349000</v>
      </c>
      <c r="AS1118" s="112">
        <v>79</v>
      </c>
      <c r="AT1118" s="112">
        <v>535528</v>
      </c>
      <c r="AU1118" s="112">
        <v>1</v>
      </c>
      <c r="AV1118" s="112">
        <v>30</v>
      </c>
      <c r="AW1118" s="112">
        <v>160658</v>
      </c>
    </row>
    <row r="1119" spans="38:49">
      <c r="AL1119" s="111" t="s">
        <v>174</v>
      </c>
      <c r="AM1119" s="112">
        <v>37</v>
      </c>
      <c r="AN1119" s="111" t="s">
        <v>44</v>
      </c>
      <c r="AO1119" s="112">
        <v>9</v>
      </c>
      <c r="AP1119" s="112">
        <v>7458000</v>
      </c>
      <c r="AQ1119" s="112">
        <v>109000</v>
      </c>
      <c r="AR1119" s="112">
        <v>7349000</v>
      </c>
      <c r="AS1119" s="112">
        <v>80</v>
      </c>
      <c r="AT1119" s="112">
        <v>485018</v>
      </c>
      <c r="AU1119" s="112">
        <v>1</v>
      </c>
      <c r="AV1119" s="112">
        <v>28</v>
      </c>
      <c r="AW1119" s="112">
        <v>135805</v>
      </c>
    </row>
    <row r="1120" spans="38:49">
      <c r="AL1120" s="111" t="s">
        <v>174</v>
      </c>
      <c r="AM1120" s="112">
        <v>37</v>
      </c>
      <c r="AN1120" s="111" t="s">
        <v>44</v>
      </c>
      <c r="AO1120" s="112">
        <v>9</v>
      </c>
      <c r="AP1120" s="112">
        <v>7458000</v>
      </c>
      <c r="AQ1120" s="112">
        <v>109000</v>
      </c>
      <c r="AR1120" s="112">
        <v>7349000</v>
      </c>
      <c r="AS1120" s="112">
        <v>81</v>
      </c>
      <c r="AT1120" s="112">
        <v>536611</v>
      </c>
      <c r="AU1120" s="112">
        <v>1</v>
      </c>
      <c r="AV1120" s="112">
        <v>27</v>
      </c>
      <c r="AW1120" s="112">
        <v>144885</v>
      </c>
    </row>
    <row r="1121" spans="38:49">
      <c r="AL1121" s="111" t="s">
        <v>174</v>
      </c>
      <c r="AM1121" s="112">
        <v>37</v>
      </c>
      <c r="AN1121" s="111" t="s">
        <v>44</v>
      </c>
      <c r="AO1121" s="112">
        <v>9</v>
      </c>
      <c r="AP1121" s="112">
        <v>7458000</v>
      </c>
      <c r="AQ1121" s="112">
        <v>109000</v>
      </c>
      <c r="AR1121" s="112">
        <v>7349000</v>
      </c>
      <c r="AS1121" s="112">
        <v>82</v>
      </c>
      <c r="AT1121" s="112">
        <v>575358</v>
      </c>
      <c r="AU1121" s="112">
        <v>1</v>
      </c>
      <c r="AV1121" s="112">
        <v>25</v>
      </c>
      <c r="AW1121" s="112">
        <v>143840</v>
      </c>
    </row>
    <row r="1122" spans="38:49">
      <c r="AL1122" s="111" t="s">
        <v>174</v>
      </c>
      <c r="AM1122" s="112">
        <v>37</v>
      </c>
      <c r="AN1122" s="111" t="s">
        <v>44</v>
      </c>
      <c r="AO1122" s="112">
        <v>9</v>
      </c>
      <c r="AP1122" s="112">
        <v>7458000</v>
      </c>
      <c r="AQ1122" s="112">
        <v>109000</v>
      </c>
      <c r="AR1122" s="112">
        <v>7349000</v>
      </c>
      <c r="AS1122" s="112">
        <v>83</v>
      </c>
      <c r="AT1122" s="112">
        <v>498998</v>
      </c>
      <c r="AU1122" s="112">
        <v>1</v>
      </c>
      <c r="AV1122" s="112">
        <v>24</v>
      </c>
      <c r="AW1122" s="112">
        <v>119760</v>
      </c>
    </row>
    <row r="1123" spans="38:49">
      <c r="AL1123" s="111" t="s">
        <v>174</v>
      </c>
      <c r="AM1123" s="112">
        <v>37</v>
      </c>
      <c r="AN1123" s="111" t="s">
        <v>44</v>
      </c>
      <c r="AO1123" s="112">
        <v>9</v>
      </c>
      <c r="AP1123" s="112">
        <v>7458000</v>
      </c>
      <c r="AQ1123" s="112">
        <v>109000</v>
      </c>
      <c r="AR1123" s="112">
        <v>7349000</v>
      </c>
      <c r="AS1123" s="112">
        <v>84</v>
      </c>
      <c r="AT1123" s="112">
        <v>422487</v>
      </c>
      <c r="AU1123" s="112">
        <v>1</v>
      </c>
      <c r="AV1123" s="112">
        <v>23</v>
      </c>
      <c r="AW1123" s="112">
        <v>97172</v>
      </c>
    </row>
    <row r="1124" spans="38:49">
      <c r="AL1124" s="111" t="s">
        <v>174</v>
      </c>
      <c r="AM1124" s="112">
        <v>37</v>
      </c>
      <c r="AN1124" s="111" t="s">
        <v>44</v>
      </c>
      <c r="AO1124" s="112">
        <v>9</v>
      </c>
      <c r="AP1124" s="112">
        <v>7458000</v>
      </c>
      <c r="AQ1124" s="112">
        <v>109000</v>
      </c>
      <c r="AR1124" s="112">
        <v>7349000</v>
      </c>
      <c r="AS1124" s="112">
        <v>85</v>
      </c>
      <c r="AT1124" s="112">
        <v>345847</v>
      </c>
      <c r="AU1124" s="112">
        <v>1</v>
      </c>
      <c r="AV1124" s="112">
        <v>21</v>
      </c>
      <c r="AW1124" s="112">
        <v>72628</v>
      </c>
    </row>
    <row r="1125" spans="38:49">
      <c r="AL1125" s="111" t="s">
        <v>174</v>
      </c>
      <c r="AM1125" s="112">
        <v>37</v>
      </c>
      <c r="AN1125" s="111" t="s">
        <v>44</v>
      </c>
      <c r="AO1125" s="112">
        <v>9</v>
      </c>
      <c r="AP1125" s="112">
        <v>7458000</v>
      </c>
      <c r="AQ1125" s="112">
        <v>109000</v>
      </c>
      <c r="AR1125" s="112">
        <v>7349000</v>
      </c>
      <c r="AS1125" s="112">
        <v>86</v>
      </c>
      <c r="AT1125" s="112">
        <v>269101</v>
      </c>
      <c r="AU1125" s="112">
        <v>1</v>
      </c>
      <c r="AV1125" s="112">
        <v>20</v>
      </c>
      <c r="AW1125" s="112">
        <v>53820</v>
      </c>
    </row>
    <row r="1126" spans="38:49">
      <c r="AL1126" s="111" t="s">
        <v>174</v>
      </c>
      <c r="AM1126" s="112">
        <v>37</v>
      </c>
      <c r="AN1126" s="111" t="s">
        <v>44</v>
      </c>
      <c r="AO1126" s="112">
        <v>9</v>
      </c>
      <c r="AP1126" s="112">
        <v>7458000</v>
      </c>
      <c r="AQ1126" s="112">
        <v>109000</v>
      </c>
      <c r="AR1126" s="112">
        <v>7349000</v>
      </c>
      <c r="AS1126" s="112">
        <v>87</v>
      </c>
      <c r="AT1126" s="112">
        <v>192274</v>
      </c>
      <c r="AU1126" s="112">
        <v>1</v>
      </c>
      <c r="AV1126" s="112">
        <v>19</v>
      </c>
      <c r="AW1126" s="112">
        <v>36532</v>
      </c>
    </row>
    <row r="1127" spans="38:49">
      <c r="AL1127" s="111" t="s">
        <v>174</v>
      </c>
      <c r="AM1127" s="112">
        <v>37</v>
      </c>
      <c r="AN1127" s="111" t="s">
        <v>44</v>
      </c>
      <c r="AO1127" s="112">
        <v>9</v>
      </c>
      <c r="AP1127" s="112">
        <v>7458000</v>
      </c>
      <c r="AQ1127" s="112">
        <v>109000</v>
      </c>
      <c r="AR1127" s="112">
        <v>7349000</v>
      </c>
      <c r="AS1127" s="112">
        <v>88</v>
      </c>
      <c r="AT1127" s="112">
        <v>44854</v>
      </c>
      <c r="AU1127" s="112">
        <v>0.38900000000000001</v>
      </c>
      <c r="AV1127" s="112">
        <v>19</v>
      </c>
      <c r="AW1127" s="112">
        <v>8522</v>
      </c>
    </row>
    <row r="1128" spans="38:49">
      <c r="AL1128" s="111" t="s">
        <v>174</v>
      </c>
      <c r="AM1128" s="112">
        <v>38</v>
      </c>
      <c r="AN1128" s="111" t="s">
        <v>44</v>
      </c>
      <c r="AO1128" s="112">
        <v>16</v>
      </c>
      <c r="AP1128" s="112">
        <v>7156000</v>
      </c>
      <c r="AQ1128" s="112">
        <v>0</v>
      </c>
      <c r="AR1128" s="112">
        <v>7156000</v>
      </c>
      <c r="AS1128" s="112">
        <v>74</v>
      </c>
      <c r="AT1128" s="112">
        <v>497213</v>
      </c>
      <c r="AU1128" s="112">
        <v>0.63300000000000001</v>
      </c>
      <c r="AV1128" s="112">
        <v>29</v>
      </c>
      <c r="AW1128" s="112">
        <v>144192</v>
      </c>
    </row>
    <row r="1129" spans="38:49">
      <c r="AL1129" s="111" t="s">
        <v>174</v>
      </c>
      <c r="AM1129" s="112">
        <v>38</v>
      </c>
      <c r="AN1129" s="111" t="s">
        <v>44</v>
      </c>
      <c r="AO1129" s="112">
        <v>16</v>
      </c>
      <c r="AP1129" s="112">
        <v>7156000</v>
      </c>
      <c r="AQ1129" s="112">
        <v>0</v>
      </c>
      <c r="AR1129" s="112">
        <v>7156000</v>
      </c>
      <c r="AS1129" s="112">
        <v>75</v>
      </c>
      <c r="AT1129" s="112">
        <v>735781</v>
      </c>
      <c r="AU1129" s="112">
        <v>1</v>
      </c>
      <c r="AV1129" s="112">
        <v>28</v>
      </c>
      <c r="AW1129" s="112">
        <v>206019</v>
      </c>
    </row>
    <row r="1130" spans="38:49">
      <c r="AL1130" s="111" t="s">
        <v>174</v>
      </c>
      <c r="AM1130" s="112">
        <v>38</v>
      </c>
      <c r="AN1130" s="111" t="s">
        <v>44</v>
      </c>
      <c r="AO1130" s="112">
        <v>16</v>
      </c>
      <c r="AP1130" s="112">
        <v>7156000</v>
      </c>
      <c r="AQ1130" s="112">
        <v>0</v>
      </c>
      <c r="AR1130" s="112">
        <v>7156000</v>
      </c>
      <c r="AS1130" s="112">
        <v>76</v>
      </c>
      <c r="AT1130" s="112">
        <v>686016</v>
      </c>
      <c r="AU1130" s="112">
        <v>1</v>
      </c>
      <c r="AV1130" s="112">
        <v>27</v>
      </c>
      <c r="AW1130" s="112">
        <v>185224</v>
      </c>
    </row>
    <row r="1131" spans="38:49">
      <c r="AL1131" s="111" t="s">
        <v>174</v>
      </c>
      <c r="AM1131" s="112">
        <v>38</v>
      </c>
      <c r="AN1131" s="111" t="s">
        <v>44</v>
      </c>
      <c r="AO1131" s="112">
        <v>16</v>
      </c>
      <c r="AP1131" s="112">
        <v>7156000</v>
      </c>
      <c r="AQ1131" s="112">
        <v>0</v>
      </c>
      <c r="AR1131" s="112">
        <v>7156000</v>
      </c>
      <c r="AS1131" s="112">
        <v>77</v>
      </c>
      <c r="AT1131" s="112">
        <v>636042</v>
      </c>
      <c r="AU1131" s="112">
        <v>1</v>
      </c>
      <c r="AV1131" s="112">
        <v>25</v>
      </c>
      <c r="AW1131" s="112">
        <v>159010</v>
      </c>
    </row>
    <row r="1132" spans="38:49">
      <c r="AL1132" s="111" t="s">
        <v>174</v>
      </c>
      <c r="AM1132" s="112">
        <v>38</v>
      </c>
      <c r="AN1132" s="111" t="s">
        <v>44</v>
      </c>
      <c r="AO1132" s="112">
        <v>16</v>
      </c>
      <c r="AP1132" s="112">
        <v>7156000</v>
      </c>
      <c r="AQ1132" s="112">
        <v>0</v>
      </c>
      <c r="AR1132" s="112">
        <v>7156000</v>
      </c>
      <c r="AS1132" s="112">
        <v>78</v>
      </c>
      <c r="AT1132" s="112">
        <v>585874</v>
      </c>
      <c r="AU1132" s="112">
        <v>1</v>
      </c>
      <c r="AV1132" s="112">
        <v>24</v>
      </c>
      <c r="AW1132" s="112">
        <v>140610</v>
      </c>
    </row>
    <row r="1133" spans="38:49">
      <c r="AL1133" s="111" t="s">
        <v>174</v>
      </c>
      <c r="AM1133" s="112">
        <v>38</v>
      </c>
      <c r="AN1133" s="111" t="s">
        <v>44</v>
      </c>
      <c r="AO1133" s="112">
        <v>16</v>
      </c>
      <c r="AP1133" s="112">
        <v>7156000</v>
      </c>
      <c r="AQ1133" s="112">
        <v>0</v>
      </c>
      <c r="AR1133" s="112">
        <v>7156000</v>
      </c>
      <c r="AS1133" s="112">
        <v>79</v>
      </c>
      <c r="AT1133" s="112">
        <v>535528</v>
      </c>
      <c r="AU1133" s="112">
        <v>1</v>
      </c>
      <c r="AV1133" s="112">
        <v>22</v>
      </c>
      <c r="AW1133" s="112">
        <v>117816</v>
      </c>
    </row>
    <row r="1134" spans="38:49">
      <c r="AL1134" s="111" t="s">
        <v>174</v>
      </c>
      <c r="AM1134" s="112">
        <v>38</v>
      </c>
      <c r="AN1134" s="111" t="s">
        <v>44</v>
      </c>
      <c r="AO1134" s="112">
        <v>16</v>
      </c>
      <c r="AP1134" s="112">
        <v>7156000</v>
      </c>
      <c r="AQ1134" s="112">
        <v>0</v>
      </c>
      <c r="AR1134" s="112">
        <v>7156000</v>
      </c>
      <c r="AS1134" s="112">
        <v>80</v>
      </c>
      <c r="AT1134" s="112">
        <v>485018</v>
      </c>
      <c r="AU1134" s="112">
        <v>1</v>
      </c>
      <c r="AV1134" s="112">
        <v>20</v>
      </c>
      <c r="AW1134" s="112">
        <v>97004</v>
      </c>
    </row>
    <row r="1135" spans="38:49">
      <c r="AL1135" s="111" t="s">
        <v>174</v>
      </c>
      <c r="AM1135" s="112">
        <v>38</v>
      </c>
      <c r="AN1135" s="111" t="s">
        <v>44</v>
      </c>
      <c r="AO1135" s="112">
        <v>16</v>
      </c>
      <c r="AP1135" s="112">
        <v>7156000</v>
      </c>
      <c r="AQ1135" s="112">
        <v>0</v>
      </c>
      <c r="AR1135" s="112">
        <v>7156000</v>
      </c>
      <c r="AS1135" s="112">
        <v>81</v>
      </c>
      <c r="AT1135" s="112">
        <v>536611</v>
      </c>
      <c r="AU1135" s="112">
        <v>1</v>
      </c>
      <c r="AV1135" s="112">
        <v>18</v>
      </c>
      <c r="AW1135" s="112">
        <v>96590</v>
      </c>
    </row>
    <row r="1136" spans="38:49">
      <c r="AL1136" s="111" t="s">
        <v>174</v>
      </c>
      <c r="AM1136" s="112">
        <v>38</v>
      </c>
      <c r="AN1136" s="111" t="s">
        <v>44</v>
      </c>
      <c r="AO1136" s="112">
        <v>16</v>
      </c>
      <c r="AP1136" s="112">
        <v>7156000</v>
      </c>
      <c r="AQ1136" s="112">
        <v>0</v>
      </c>
      <c r="AR1136" s="112">
        <v>7156000</v>
      </c>
      <c r="AS1136" s="112">
        <v>82</v>
      </c>
      <c r="AT1136" s="112">
        <v>575358</v>
      </c>
      <c r="AU1136" s="112">
        <v>1</v>
      </c>
      <c r="AV1136" s="112">
        <v>17</v>
      </c>
      <c r="AW1136" s="112">
        <v>97811</v>
      </c>
    </row>
    <row r="1137" spans="38:49">
      <c r="AL1137" s="111" t="s">
        <v>174</v>
      </c>
      <c r="AM1137" s="112">
        <v>38</v>
      </c>
      <c r="AN1137" s="111" t="s">
        <v>44</v>
      </c>
      <c r="AO1137" s="112">
        <v>16</v>
      </c>
      <c r="AP1137" s="112">
        <v>7156000</v>
      </c>
      <c r="AQ1137" s="112">
        <v>0</v>
      </c>
      <c r="AR1137" s="112">
        <v>7156000</v>
      </c>
      <c r="AS1137" s="112">
        <v>83</v>
      </c>
      <c r="AT1137" s="112">
        <v>498998</v>
      </c>
      <c r="AU1137" s="112">
        <v>1</v>
      </c>
      <c r="AV1137" s="112">
        <v>15</v>
      </c>
      <c r="AW1137" s="112">
        <v>74850</v>
      </c>
    </row>
    <row r="1138" spans="38:49">
      <c r="AL1138" s="111" t="s">
        <v>174</v>
      </c>
      <c r="AM1138" s="112">
        <v>38</v>
      </c>
      <c r="AN1138" s="111" t="s">
        <v>44</v>
      </c>
      <c r="AO1138" s="112">
        <v>16</v>
      </c>
      <c r="AP1138" s="112">
        <v>7156000</v>
      </c>
      <c r="AQ1138" s="112">
        <v>0</v>
      </c>
      <c r="AR1138" s="112">
        <v>7156000</v>
      </c>
      <c r="AS1138" s="112">
        <v>84</v>
      </c>
      <c r="AT1138" s="112">
        <v>422487</v>
      </c>
      <c r="AU1138" s="112">
        <v>1</v>
      </c>
      <c r="AV1138" s="112">
        <v>13</v>
      </c>
      <c r="AW1138" s="112">
        <v>54923</v>
      </c>
    </row>
    <row r="1139" spans="38:49">
      <c r="AL1139" s="111" t="s">
        <v>174</v>
      </c>
      <c r="AM1139" s="112">
        <v>38</v>
      </c>
      <c r="AN1139" s="111" t="s">
        <v>44</v>
      </c>
      <c r="AO1139" s="112">
        <v>16</v>
      </c>
      <c r="AP1139" s="112">
        <v>7156000</v>
      </c>
      <c r="AQ1139" s="112">
        <v>0</v>
      </c>
      <c r="AR1139" s="112">
        <v>7156000</v>
      </c>
      <c r="AS1139" s="112">
        <v>85</v>
      </c>
      <c r="AT1139" s="112">
        <v>345847</v>
      </c>
      <c r="AU1139" s="112">
        <v>1</v>
      </c>
      <c r="AV1139" s="112">
        <v>11</v>
      </c>
      <c r="AW1139" s="112">
        <v>38043</v>
      </c>
    </row>
    <row r="1140" spans="38:49">
      <c r="AL1140" s="111" t="s">
        <v>174</v>
      </c>
      <c r="AM1140" s="112">
        <v>38</v>
      </c>
      <c r="AN1140" s="111" t="s">
        <v>44</v>
      </c>
      <c r="AO1140" s="112">
        <v>16</v>
      </c>
      <c r="AP1140" s="112">
        <v>7156000</v>
      </c>
      <c r="AQ1140" s="112">
        <v>0</v>
      </c>
      <c r="AR1140" s="112">
        <v>7156000</v>
      </c>
      <c r="AS1140" s="112">
        <v>86</v>
      </c>
      <c r="AT1140" s="112">
        <v>269101</v>
      </c>
      <c r="AU1140" s="112">
        <v>1</v>
      </c>
      <c r="AV1140" s="112">
        <v>10</v>
      </c>
      <c r="AW1140" s="112">
        <v>26910</v>
      </c>
    </row>
    <row r="1141" spans="38:49">
      <c r="AL1141" s="111" t="s">
        <v>174</v>
      </c>
      <c r="AM1141" s="112">
        <v>38</v>
      </c>
      <c r="AN1141" s="111" t="s">
        <v>44</v>
      </c>
      <c r="AO1141" s="112">
        <v>16</v>
      </c>
      <c r="AP1141" s="112">
        <v>7156000</v>
      </c>
      <c r="AQ1141" s="112">
        <v>0</v>
      </c>
      <c r="AR1141" s="112">
        <v>7156000</v>
      </c>
      <c r="AS1141" s="112">
        <v>87</v>
      </c>
      <c r="AT1141" s="112">
        <v>192274</v>
      </c>
      <c r="AU1141" s="112">
        <v>1</v>
      </c>
      <c r="AV1141" s="112">
        <v>8</v>
      </c>
      <c r="AW1141" s="112">
        <v>15382</v>
      </c>
    </row>
    <row r="1142" spans="38:49">
      <c r="AL1142" s="111" t="s">
        <v>174</v>
      </c>
      <c r="AM1142" s="112">
        <v>38</v>
      </c>
      <c r="AN1142" s="111" t="s">
        <v>44</v>
      </c>
      <c r="AO1142" s="112">
        <v>16</v>
      </c>
      <c r="AP1142" s="112">
        <v>7156000</v>
      </c>
      <c r="AQ1142" s="112">
        <v>0</v>
      </c>
      <c r="AR1142" s="112">
        <v>7156000</v>
      </c>
      <c r="AS1142" s="112">
        <v>88</v>
      </c>
      <c r="AT1142" s="112">
        <v>115388</v>
      </c>
      <c r="AU1142" s="112">
        <v>1</v>
      </c>
      <c r="AV1142" s="112">
        <v>7</v>
      </c>
      <c r="AW1142" s="112">
        <v>8077</v>
      </c>
    </row>
    <row r="1143" spans="38:49">
      <c r="AL1143" s="111" t="s">
        <v>174</v>
      </c>
      <c r="AM1143" s="112">
        <v>38</v>
      </c>
      <c r="AN1143" s="111" t="s">
        <v>44</v>
      </c>
      <c r="AO1143" s="112">
        <v>16</v>
      </c>
      <c r="AP1143" s="112">
        <v>7156000</v>
      </c>
      <c r="AQ1143" s="112">
        <v>0</v>
      </c>
      <c r="AR1143" s="112">
        <v>7156000</v>
      </c>
      <c r="AS1143" s="112">
        <v>89</v>
      </c>
      <c r="AT1143" s="112">
        <v>38466</v>
      </c>
      <c r="AU1143" s="112">
        <v>1</v>
      </c>
      <c r="AV1143" s="112">
        <v>6</v>
      </c>
      <c r="AW1143" s="112">
        <v>2308</v>
      </c>
    </row>
    <row r="1144" spans="38:49">
      <c r="AL1144" s="111" t="s">
        <v>174</v>
      </c>
      <c r="AM1144" s="112">
        <v>39</v>
      </c>
      <c r="AN1144" s="111" t="s">
        <v>44</v>
      </c>
      <c r="AO1144" s="112">
        <v>23</v>
      </c>
      <c r="AP1144" s="112">
        <v>6881000</v>
      </c>
      <c r="AQ1144" s="112">
        <v>0</v>
      </c>
      <c r="AR1144" s="112">
        <v>6881000</v>
      </c>
      <c r="AS1144" s="112">
        <v>74</v>
      </c>
      <c r="AT1144" s="112">
        <v>222213</v>
      </c>
      <c r="AU1144" s="112">
        <v>0.28299999999999997</v>
      </c>
      <c r="AV1144" s="112">
        <v>23</v>
      </c>
      <c r="AW1144" s="112">
        <v>51109</v>
      </c>
    </row>
    <row r="1145" spans="38:49">
      <c r="AL1145" s="111" t="s">
        <v>174</v>
      </c>
      <c r="AM1145" s="112">
        <v>39</v>
      </c>
      <c r="AN1145" s="111" t="s">
        <v>44</v>
      </c>
      <c r="AO1145" s="112">
        <v>23</v>
      </c>
      <c r="AP1145" s="112">
        <v>6881000</v>
      </c>
      <c r="AQ1145" s="112">
        <v>0</v>
      </c>
      <c r="AR1145" s="112">
        <v>6881000</v>
      </c>
      <c r="AS1145" s="112">
        <v>75</v>
      </c>
      <c r="AT1145" s="112">
        <v>735781</v>
      </c>
      <c r="AU1145" s="112">
        <v>1</v>
      </c>
      <c r="AV1145" s="112">
        <v>22</v>
      </c>
      <c r="AW1145" s="112">
        <v>161872</v>
      </c>
    </row>
    <row r="1146" spans="38:49">
      <c r="AL1146" s="111" t="s">
        <v>174</v>
      </c>
      <c r="AM1146" s="112">
        <v>39</v>
      </c>
      <c r="AN1146" s="111" t="s">
        <v>44</v>
      </c>
      <c r="AO1146" s="112">
        <v>23</v>
      </c>
      <c r="AP1146" s="112">
        <v>6881000</v>
      </c>
      <c r="AQ1146" s="112">
        <v>0</v>
      </c>
      <c r="AR1146" s="112">
        <v>6881000</v>
      </c>
      <c r="AS1146" s="112">
        <v>76</v>
      </c>
      <c r="AT1146" s="112">
        <v>686016</v>
      </c>
      <c r="AU1146" s="112">
        <v>1</v>
      </c>
      <c r="AV1146" s="112">
        <v>20</v>
      </c>
      <c r="AW1146" s="112">
        <v>137203</v>
      </c>
    </row>
    <row r="1147" spans="38:49">
      <c r="AL1147" s="111" t="s">
        <v>174</v>
      </c>
      <c r="AM1147" s="112">
        <v>39</v>
      </c>
      <c r="AN1147" s="111" t="s">
        <v>44</v>
      </c>
      <c r="AO1147" s="112">
        <v>23</v>
      </c>
      <c r="AP1147" s="112">
        <v>6881000</v>
      </c>
      <c r="AQ1147" s="112">
        <v>0</v>
      </c>
      <c r="AR1147" s="112">
        <v>6881000</v>
      </c>
      <c r="AS1147" s="112">
        <v>77</v>
      </c>
      <c r="AT1147" s="112">
        <v>636042</v>
      </c>
      <c r="AU1147" s="112">
        <v>1</v>
      </c>
      <c r="AV1147" s="112">
        <v>18</v>
      </c>
      <c r="AW1147" s="112">
        <v>114488</v>
      </c>
    </row>
    <row r="1148" spans="38:49">
      <c r="AL1148" s="111" t="s">
        <v>174</v>
      </c>
      <c r="AM1148" s="112">
        <v>39</v>
      </c>
      <c r="AN1148" s="111" t="s">
        <v>44</v>
      </c>
      <c r="AO1148" s="112">
        <v>23</v>
      </c>
      <c r="AP1148" s="112">
        <v>6881000</v>
      </c>
      <c r="AQ1148" s="112">
        <v>0</v>
      </c>
      <c r="AR1148" s="112">
        <v>6881000</v>
      </c>
      <c r="AS1148" s="112">
        <v>78</v>
      </c>
      <c r="AT1148" s="112">
        <v>585874</v>
      </c>
      <c r="AU1148" s="112">
        <v>1</v>
      </c>
      <c r="AV1148" s="112">
        <v>16</v>
      </c>
      <c r="AW1148" s="112">
        <v>93740</v>
      </c>
    </row>
    <row r="1149" spans="38:49">
      <c r="AL1149" s="111" t="s">
        <v>174</v>
      </c>
      <c r="AM1149" s="112">
        <v>39</v>
      </c>
      <c r="AN1149" s="111" t="s">
        <v>44</v>
      </c>
      <c r="AO1149" s="112">
        <v>23</v>
      </c>
      <c r="AP1149" s="112">
        <v>6881000</v>
      </c>
      <c r="AQ1149" s="112">
        <v>0</v>
      </c>
      <c r="AR1149" s="112">
        <v>6881000</v>
      </c>
      <c r="AS1149" s="112">
        <v>79</v>
      </c>
      <c r="AT1149" s="112">
        <v>535528</v>
      </c>
      <c r="AU1149" s="112">
        <v>1</v>
      </c>
      <c r="AV1149" s="112">
        <v>15</v>
      </c>
      <c r="AW1149" s="112">
        <v>80329</v>
      </c>
    </row>
    <row r="1150" spans="38:49">
      <c r="AL1150" s="111" t="s">
        <v>174</v>
      </c>
      <c r="AM1150" s="112">
        <v>39</v>
      </c>
      <c r="AN1150" s="111" t="s">
        <v>44</v>
      </c>
      <c r="AO1150" s="112">
        <v>23</v>
      </c>
      <c r="AP1150" s="112">
        <v>6881000</v>
      </c>
      <c r="AQ1150" s="112">
        <v>0</v>
      </c>
      <c r="AR1150" s="112">
        <v>6881000</v>
      </c>
      <c r="AS1150" s="112">
        <v>80</v>
      </c>
      <c r="AT1150" s="112">
        <v>485018</v>
      </c>
      <c r="AU1150" s="112">
        <v>1</v>
      </c>
      <c r="AV1150" s="112">
        <v>13</v>
      </c>
      <c r="AW1150" s="112">
        <v>63052</v>
      </c>
    </row>
    <row r="1151" spans="38:49">
      <c r="AL1151" s="111" t="s">
        <v>174</v>
      </c>
      <c r="AM1151" s="112">
        <v>39</v>
      </c>
      <c r="AN1151" s="111" t="s">
        <v>44</v>
      </c>
      <c r="AO1151" s="112">
        <v>23</v>
      </c>
      <c r="AP1151" s="112">
        <v>6881000</v>
      </c>
      <c r="AQ1151" s="112">
        <v>0</v>
      </c>
      <c r="AR1151" s="112">
        <v>6881000</v>
      </c>
      <c r="AS1151" s="112">
        <v>81</v>
      </c>
      <c r="AT1151" s="112">
        <v>536611</v>
      </c>
      <c r="AU1151" s="112">
        <v>1</v>
      </c>
      <c r="AV1151" s="112">
        <v>11</v>
      </c>
      <c r="AW1151" s="112">
        <v>59027</v>
      </c>
    </row>
    <row r="1152" spans="38:49">
      <c r="AL1152" s="111" t="s">
        <v>174</v>
      </c>
      <c r="AM1152" s="112">
        <v>39</v>
      </c>
      <c r="AN1152" s="111" t="s">
        <v>44</v>
      </c>
      <c r="AO1152" s="112">
        <v>23</v>
      </c>
      <c r="AP1152" s="112">
        <v>6881000</v>
      </c>
      <c r="AQ1152" s="112">
        <v>0</v>
      </c>
      <c r="AR1152" s="112">
        <v>6881000</v>
      </c>
      <c r="AS1152" s="112">
        <v>82</v>
      </c>
      <c r="AT1152" s="112">
        <v>575358</v>
      </c>
      <c r="AU1152" s="112">
        <v>1</v>
      </c>
      <c r="AV1152" s="112">
        <v>9</v>
      </c>
      <c r="AW1152" s="112">
        <v>51782</v>
      </c>
    </row>
    <row r="1153" spans="38:49">
      <c r="AL1153" s="111" t="s">
        <v>174</v>
      </c>
      <c r="AM1153" s="112">
        <v>39</v>
      </c>
      <c r="AN1153" s="111" t="s">
        <v>44</v>
      </c>
      <c r="AO1153" s="112">
        <v>23</v>
      </c>
      <c r="AP1153" s="112">
        <v>6881000</v>
      </c>
      <c r="AQ1153" s="112">
        <v>0</v>
      </c>
      <c r="AR1153" s="112">
        <v>6881000</v>
      </c>
      <c r="AS1153" s="112">
        <v>83</v>
      </c>
      <c r="AT1153" s="112">
        <v>498998</v>
      </c>
      <c r="AU1153" s="112">
        <v>1</v>
      </c>
      <c r="AV1153" s="112">
        <v>8</v>
      </c>
      <c r="AW1153" s="112">
        <v>39920</v>
      </c>
    </row>
    <row r="1154" spans="38:49">
      <c r="AL1154" s="111" t="s">
        <v>174</v>
      </c>
      <c r="AM1154" s="112">
        <v>39</v>
      </c>
      <c r="AN1154" s="111" t="s">
        <v>44</v>
      </c>
      <c r="AO1154" s="112">
        <v>23</v>
      </c>
      <c r="AP1154" s="112">
        <v>6881000</v>
      </c>
      <c r="AQ1154" s="112">
        <v>0</v>
      </c>
      <c r="AR1154" s="112">
        <v>6881000</v>
      </c>
      <c r="AS1154" s="112">
        <v>84</v>
      </c>
      <c r="AT1154" s="112">
        <v>422487</v>
      </c>
      <c r="AU1154" s="112">
        <v>1</v>
      </c>
      <c r="AV1154" s="112">
        <v>6</v>
      </c>
      <c r="AW1154" s="112">
        <v>25349</v>
      </c>
    </row>
    <row r="1155" spans="38:49">
      <c r="AL1155" s="111" t="s">
        <v>174</v>
      </c>
      <c r="AM1155" s="112">
        <v>39</v>
      </c>
      <c r="AN1155" s="111" t="s">
        <v>44</v>
      </c>
      <c r="AO1155" s="112">
        <v>23</v>
      </c>
      <c r="AP1155" s="112">
        <v>6881000</v>
      </c>
      <c r="AQ1155" s="112">
        <v>0</v>
      </c>
      <c r="AR1155" s="112">
        <v>6881000</v>
      </c>
      <c r="AS1155" s="112">
        <v>85</v>
      </c>
      <c r="AT1155" s="112">
        <v>345847</v>
      </c>
      <c r="AU1155" s="112">
        <v>1</v>
      </c>
      <c r="AV1155" s="112">
        <v>4</v>
      </c>
      <c r="AW1155" s="112">
        <v>13834</v>
      </c>
    </row>
    <row r="1156" spans="38:49">
      <c r="AL1156" s="111" t="s">
        <v>174</v>
      </c>
      <c r="AM1156" s="112">
        <v>39</v>
      </c>
      <c r="AN1156" s="111" t="s">
        <v>44</v>
      </c>
      <c r="AO1156" s="112">
        <v>23</v>
      </c>
      <c r="AP1156" s="112">
        <v>6881000</v>
      </c>
      <c r="AQ1156" s="112">
        <v>0</v>
      </c>
      <c r="AR1156" s="112">
        <v>6881000</v>
      </c>
      <c r="AS1156" s="112">
        <v>86</v>
      </c>
      <c r="AT1156" s="112">
        <v>269101</v>
      </c>
      <c r="AU1156" s="112">
        <v>1</v>
      </c>
      <c r="AV1156" s="112">
        <v>3</v>
      </c>
      <c r="AW1156" s="112">
        <v>8073</v>
      </c>
    </row>
    <row r="1157" spans="38:49">
      <c r="AL1157" s="111" t="s">
        <v>174</v>
      </c>
      <c r="AM1157" s="112">
        <v>39</v>
      </c>
      <c r="AN1157" s="111" t="s">
        <v>44</v>
      </c>
      <c r="AO1157" s="112">
        <v>23</v>
      </c>
      <c r="AP1157" s="112">
        <v>6881000</v>
      </c>
      <c r="AQ1157" s="112">
        <v>0</v>
      </c>
      <c r="AR1157" s="112">
        <v>6881000</v>
      </c>
      <c r="AS1157" s="112">
        <v>87</v>
      </c>
      <c r="AT1157" s="112">
        <v>192274</v>
      </c>
      <c r="AU1157" s="112">
        <v>1</v>
      </c>
      <c r="AV1157" s="112">
        <v>2</v>
      </c>
      <c r="AW1157" s="112">
        <v>3845</v>
      </c>
    </row>
    <row r="1158" spans="38:49">
      <c r="AL1158" s="111" t="s">
        <v>174</v>
      </c>
      <c r="AM1158" s="112">
        <v>39</v>
      </c>
      <c r="AN1158" s="111" t="s">
        <v>44</v>
      </c>
      <c r="AO1158" s="112">
        <v>23</v>
      </c>
      <c r="AP1158" s="112">
        <v>6881000</v>
      </c>
      <c r="AQ1158" s="112">
        <v>0</v>
      </c>
      <c r="AR1158" s="112">
        <v>6881000</v>
      </c>
      <c r="AS1158" s="112">
        <v>88</v>
      </c>
      <c r="AT1158" s="112">
        <v>115388</v>
      </c>
      <c r="AU1158" s="112">
        <v>1</v>
      </c>
      <c r="AV1158" s="112">
        <v>1</v>
      </c>
      <c r="AW1158" s="112">
        <v>1154</v>
      </c>
    </row>
    <row r="1159" spans="38:49">
      <c r="AL1159" s="111" t="s">
        <v>174</v>
      </c>
      <c r="AM1159" s="112">
        <v>39</v>
      </c>
      <c r="AN1159" s="111" t="s">
        <v>44</v>
      </c>
      <c r="AO1159" s="112">
        <v>23</v>
      </c>
      <c r="AP1159" s="112">
        <v>6881000</v>
      </c>
      <c r="AQ1159" s="112">
        <v>0</v>
      </c>
      <c r="AR1159" s="112">
        <v>6881000</v>
      </c>
      <c r="AS1159" s="112">
        <v>89</v>
      </c>
      <c r="AT1159" s="112">
        <v>38466</v>
      </c>
      <c r="AU1159" s="112">
        <v>1</v>
      </c>
      <c r="AV1159" s="112">
        <v>0</v>
      </c>
      <c r="AW1159" s="112">
        <v>0</v>
      </c>
    </row>
    <row r="1160" spans="38:49">
      <c r="AL1160" s="111" t="s">
        <v>175</v>
      </c>
      <c r="AM1160" s="112">
        <v>10</v>
      </c>
      <c r="AN1160" s="111" t="s">
        <v>38</v>
      </c>
      <c r="AO1160" s="112">
        <v>4</v>
      </c>
      <c r="AP1160" s="112">
        <v>16146000</v>
      </c>
      <c r="AQ1160" s="112">
        <v>12142000</v>
      </c>
      <c r="AR1160" s="112">
        <v>4004000</v>
      </c>
      <c r="AS1160" s="112">
        <v>65</v>
      </c>
      <c r="AT1160" s="112">
        <v>667680</v>
      </c>
      <c r="AU1160" s="112">
        <v>0.54800000000000004</v>
      </c>
      <c r="AV1160" s="112">
        <v>53</v>
      </c>
      <c r="AW1160" s="112">
        <v>353870</v>
      </c>
    </row>
    <row r="1161" spans="38:49">
      <c r="AL1161" s="111" t="s">
        <v>175</v>
      </c>
      <c r="AM1161" s="112">
        <v>10</v>
      </c>
      <c r="AN1161" s="111" t="s">
        <v>38</v>
      </c>
      <c r="AO1161" s="112">
        <v>4</v>
      </c>
      <c r="AP1161" s="112">
        <v>16146000</v>
      </c>
      <c r="AQ1161" s="112">
        <v>12142000</v>
      </c>
      <c r="AR1161" s="112">
        <v>4004000</v>
      </c>
      <c r="AS1161" s="112">
        <v>66</v>
      </c>
      <c r="AT1161" s="112">
        <v>1171787</v>
      </c>
      <c r="AU1161" s="112">
        <v>1</v>
      </c>
      <c r="AV1161" s="112">
        <v>52</v>
      </c>
      <c r="AW1161" s="112">
        <v>609329</v>
      </c>
    </row>
    <row r="1162" spans="38:49">
      <c r="AL1162" s="111" t="s">
        <v>175</v>
      </c>
      <c r="AM1162" s="112">
        <v>10</v>
      </c>
      <c r="AN1162" s="111" t="s">
        <v>38</v>
      </c>
      <c r="AO1162" s="112">
        <v>4</v>
      </c>
      <c r="AP1162" s="112">
        <v>16146000</v>
      </c>
      <c r="AQ1162" s="112">
        <v>12142000</v>
      </c>
      <c r="AR1162" s="112">
        <v>4004000</v>
      </c>
      <c r="AS1162" s="112">
        <v>67</v>
      </c>
      <c r="AT1162" s="112">
        <v>1124575</v>
      </c>
      <c r="AU1162" s="112">
        <v>1</v>
      </c>
      <c r="AV1162" s="112">
        <v>52</v>
      </c>
      <c r="AW1162" s="112">
        <v>584779</v>
      </c>
    </row>
    <row r="1163" spans="38:49">
      <c r="AL1163" s="111" t="s">
        <v>175</v>
      </c>
      <c r="AM1163" s="112">
        <v>10</v>
      </c>
      <c r="AN1163" s="111" t="s">
        <v>38</v>
      </c>
      <c r="AO1163" s="112">
        <v>4</v>
      </c>
      <c r="AP1163" s="112">
        <v>16146000</v>
      </c>
      <c r="AQ1163" s="112">
        <v>12142000</v>
      </c>
      <c r="AR1163" s="112">
        <v>4004000</v>
      </c>
      <c r="AS1163" s="112">
        <v>68</v>
      </c>
      <c r="AT1163" s="112">
        <v>1039958</v>
      </c>
      <c r="AU1163" s="112">
        <v>0.96599999999999997</v>
      </c>
      <c r="AV1163" s="112">
        <v>51</v>
      </c>
      <c r="AW1163" s="112">
        <v>530379</v>
      </c>
    </row>
    <row r="1164" spans="38:49">
      <c r="AL1164" s="111" t="s">
        <v>175</v>
      </c>
      <c r="AM1164" s="112">
        <v>11</v>
      </c>
      <c r="AN1164" s="111" t="s">
        <v>38</v>
      </c>
      <c r="AO1164" s="112">
        <v>11</v>
      </c>
      <c r="AP1164" s="112">
        <v>16115000</v>
      </c>
      <c r="AQ1164" s="112">
        <v>12175000</v>
      </c>
      <c r="AR1164" s="112">
        <v>3940000</v>
      </c>
      <c r="AS1164" s="112">
        <v>65</v>
      </c>
      <c r="AT1164" s="112">
        <v>636680</v>
      </c>
      <c r="AU1164" s="112">
        <v>0.52200000000000002</v>
      </c>
      <c r="AV1164" s="112">
        <v>57</v>
      </c>
      <c r="AW1164" s="112">
        <v>362908</v>
      </c>
    </row>
    <row r="1165" spans="38:49">
      <c r="AL1165" s="111" t="s">
        <v>175</v>
      </c>
      <c r="AM1165" s="112">
        <v>11</v>
      </c>
      <c r="AN1165" s="111" t="s">
        <v>38</v>
      </c>
      <c r="AO1165" s="112">
        <v>11</v>
      </c>
      <c r="AP1165" s="112">
        <v>16115000</v>
      </c>
      <c r="AQ1165" s="112">
        <v>12175000</v>
      </c>
      <c r="AR1165" s="112">
        <v>3940000</v>
      </c>
      <c r="AS1165" s="112">
        <v>66</v>
      </c>
      <c r="AT1165" s="112">
        <v>1171787</v>
      </c>
      <c r="AU1165" s="112">
        <v>1</v>
      </c>
      <c r="AV1165" s="112">
        <v>57</v>
      </c>
      <c r="AW1165" s="112">
        <v>667919</v>
      </c>
    </row>
    <row r="1166" spans="38:49">
      <c r="AL1166" s="111" t="s">
        <v>175</v>
      </c>
      <c r="AM1166" s="112">
        <v>11</v>
      </c>
      <c r="AN1166" s="111" t="s">
        <v>38</v>
      </c>
      <c r="AO1166" s="112">
        <v>11</v>
      </c>
      <c r="AP1166" s="112">
        <v>16115000</v>
      </c>
      <c r="AQ1166" s="112">
        <v>12175000</v>
      </c>
      <c r="AR1166" s="112">
        <v>3940000</v>
      </c>
      <c r="AS1166" s="112">
        <v>67</v>
      </c>
      <c r="AT1166" s="112">
        <v>1124575</v>
      </c>
      <c r="AU1166" s="112">
        <v>1</v>
      </c>
      <c r="AV1166" s="112">
        <v>57</v>
      </c>
      <c r="AW1166" s="112">
        <v>641008</v>
      </c>
    </row>
    <row r="1167" spans="38:49">
      <c r="AL1167" s="111" t="s">
        <v>175</v>
      </c>
      <c r="AM1167" s="112">
        <v>11</v>
      </c>
      <c r="AN1167" s="111" t="s">
        <v>38</v>
      </c>
      <c r="AO1167" s="112">
        <v>11</v>
      </c>
      <c r="AP1167" s="112">
        <v>16115000</v>
      </c>
      <c r="AQ1167" s="112">
        <v>12175000</v>
      </c>
      <c r="AR1167" s="112">
        <v>3940000</v>
      </c>
      <c r="AS1167" s="112">
        <v>68</v>
      </c>
      <c r="AT1167" s="112">
        <v>1006958</v>
      </c>
      <c r="AU1167" s="112">
        <v>0.93500000000000005</v>
      </c>
      <c r="AV1167" s="112">
        <v>56</v>
      </c>
      <c r="AW1167" s="112">
        <v>563896</v>
      </c>
    </row>
    <row r="1168" spans="38:49">
      <c r="AL1168" s="111" t="s">
        <v>175</v>
      </c>
      <c r="AM1168" s="112">
        <v>12</v>
      </c>
      <c r="AN1168" s="111" t="s">
        <v>38</v>
      </c>
      <c r="AO1168" s="112">
        <v>18</v>
      </c>
      <c r="AP1168" s="112">
        <v>16041000</v>
      </c>
      <c r="AQ1168" s="112">
        <v>12202000</v>
      </c>
      <c r="AR1168" s="112">
        <v>3839000</v>
      </c>
      <c r="AS1168" s="112">
        <v>65</v>
      </c>
      <c r="AT1168" s="112">
        <v>562680</v>
      </c>
      <c r="AU1168" s="112">
        <v>0.46200000000000002</v>
      </c>
      <c r="AV1168" s="112">
        <v>61</v>
      </c>
      <c r="AW1168" s="112">
        <v>343235</v>
      </c>
    </row>
    <row r="1169" spans="38:49">
      <c r="AL1169" s="111" t="s">
        <v>175</v>
      </c>
      <c r="AM1169" s="112">
        <v>12</v>
      </c>
      <c r="AN1169" s="111" t="s">
        <v>38</v>
      </c>
      <c r="AO1169" s="112">
        <v>18</v>
      </c>
      <c r="AP1169" s="112">
        <v>16041000</v>
      </c>
      <c r="AQ1169" s="112">
        <v>12202000</v>
      </c>
      <c r="AR1169" s="112">
        <v>3839000</v>
      </c>
      <c r="AS1169" s="112">
        <v>66</v>
      </c>
      <c r="AT1169" s="112">
        <v>1171787</v>
      </c>
      <c r="AU1169" s="112">
        <v>1</v>
      </c>
      <c r="AV1169" s="112">
        <v>61</v>
      </c>
      <c r="AW1169" s="112">
        <v>714790</v>
      </c>
    </row>
    <row r="1170" spans="38:49">
      <c r="AL1170" s="111" t="s">
        <v>175</v>
      </c>
      <c r="AM1170" s="112">
        <v>12</v>
      </c>
      <c r="AN1170" s="111" t="s">
        <v>38</v>
      </c>
      <c r="AO1170" s="112">
        <v>18</v>
      </c>
      <c r="AP1170" s="112">
        <v>16041000</v>
      </c>
      <c r="AQ1170" s="112">
        <v>12202000</v>
      </c>
      <c r="AR1170" s="112">
        <v>3839000</v>
      </c>
      <c r="AS1170" s="112">
        <v>67</v>
      </c>
      <c r="AT1170" s="112">
        <v>1124575</v>
      </c>
      <c r="AU1170" s="112">
        <v>1</v>
      </c>
      <c r="AV1170" s="112">
        <v>61</v>
      </c>
      <c r="AW1170" s="112">
        <v>685991</v>
      </c>
    </row>
    <row r="1171" spans="38:49">
      <c r="AL1171" s="111" t="s">
        <v>175</v>
      </c>
      <c r="AM1171" s="112">
        <v>12</v>
      </c>
      <c r="AN1171" s="111" t="s">
        <v>38</v>
      </c>
      <c r="AO1171" s="112">
        <v>18</v>
      </c>
      <c r="AP1171" s="112">
        <v>16041000</v>
      </c>
      <c r="AQ1171" s="112">
        <v>12202000</v>
      </c>
      <c r="AR1171" s="112">
        <v>3839000</v>
      </c>
      <c r="AS1171" s="112">
        <v>68</v>
      </c>
      <c r="AT1171" s="112">
        <v>979958</v>
      </c>
      <c r="AU1171" s="112">
        <v>0.91</v>
      </c>
      <c r="AV1171" s="112">
        <v>61</v>
      </c>
      <c r="AW1171" s="112">
        <v>597774</v>
      </c>
    </row>
    <row r="1172" spans="38:49">
      <c r="AL1172" s="111" t="s">
        <v>175</v>
      </c>
      <c r="AM1172" s="112">
        <v>13</v>
      </c>
      <c r="AN1172" s="111" t="s">
        <v>38</v>
      </c>
      <c r="AO1172" s="112">
        <v>25</v>
      </c>
      <c r="AP1172" s="112">
        <v>15925000</v>
      </c>
      <c r="AQ1172" s="112">
        <v>12212000</v>
      </c>
      <c r="AR1172" s="112">
        <v>3713000</v>
      </c>
      <c r="AS1172" s="112">
        <v>65</v>
      </c>
      <c r="AT1172" s="112">
        <v>446680</v>
      </c>
      <c r="AU1172" s="112">
        <v>0.36699999999999999</v>
      </c>
      <c r="AV1172" s="112">
        <v>65</v>
      </c>
      <c r="AW1172" s="112">
        <v>290342</v>
      </c>
    </row>
    <row r="1173" spans="38:49">
      <c r="AL1173" s="111" t="s">
        <v>175</v>
      </c>
      <c r="AM1173" s="112">
        <v>13</v>
      </c>
      <c r="AN1173" s="111" t="s">
        <v>38</v>
      </c>
      <c r="AO1173" s="112">
        <v>25</v>
      </c>
      <c r="AP1173" s="112">
        <v>15925000</v>
      </c>
      <c r="AQ1173" s="112">
        <v>12212000</v>
      </c>
      <c r="AR1173" s="112">
        <v>3713000</v>
      </c>
      <c r="AS1173" s="112">
        <v>66</v>
      </c>
      <c r="AT1173" s="112">
        <v>1171787</v>
      </c>
      <c r="AU1173" s="112">
        <v>1</v>
      </c>
      <c r="AV1173" s="112">
        <v>65</v>
      </c>
      <c r="AW1173" s="112">
        <v>761662</v>
      </c>
    </row>
    <row r="1174" spans="38:49">
      <c r="AL1174" s="111" t="s">
        <v>175</v>
      </c>
      <c r="AM1174" s="112">
        <v>13</v>
      </c>
      <c r="AN1174" s="111" t="s">
        <v>38</v>
      </c>
      <c r="AO1174" s="112">
        <v>25</v>
      </c>
      <c r="AP1174" s="112">
        <v>15925000</v>
      </c>
      <c r="AQ1174" s="112">
        <v>12212000</v>
      </c>
      <c r="AR1174" s="112">
        <v>3713000</v>
      </c>
      <c r="AS1174" s="112">
        <v>67</v>
      </c>
      <c r="AT1174" s="112">
        <v>1124575</v>
      </c>
      <c r="AU1174" s="112">
        <v>1</v>
      </c>
      <c r="AV1174" s="112">
        <v>65</v>
      </c>
      <c r="AW1174" s="112">
        <v>730974</v>
      </c>
    </row>
    <row r="1175" spans="38:49">
      <c r="AL1175" s="111" t="s">
        <v>175</v>
      </c>
      <c r="AM1175" s="112">
        <v>13</v>
      </c>
      <c r="AN1175" s="111" t="s">
        <v>38</v>
      </c>
      <c r="AO1175" s="112">
        <v>25</v>
      </c>
      <c r="AP1175" s="112">
        <v>15925000</v>
      </c>
      <c r="AQ1175" s="112">
        <v>12212000</v>
      </c>
      <c r="AR1175" s="112">
        <v>3713000</v>
      </c>
      <c r="AS1175" s="112">
        <v>68</v>
      </c>
      <c r="AT1175" s="112">
        <v>969958</v>
      </c>
      <c r="AU1175" s="112">
        <v>0.90100000000000002</v>
      </c>
      <c r="AV1175" s="112">
        <v>65</v>
      </c>
      <c r="AW1175" s="112">
        <v>630473</v>
      </c>
    </row>
    <row r="1176" spans="38:49">
      <c r="AL1176" s="111" t="s">
        <v>175</v>
      </c>
      <c r="AM1176" s="112">
        <v>14</v>
      </c>
      <c r="AN1176" s="111" t="s">
        <v>39</v>
      </c>
      <c r="AO1176" s="112">
        <v>1</v>
      </c>
      <c r="AP1176" s="112">
        <v>15771000</v>
      </c>
      <c r="AQ1176" s="112">
        <v>12197000</v>
      </c>
      <c r="AR1176" s="112">
        <v>3574000</v>
      </c>
      <c r="AS1176" s="112">
        <v>65</v>
      </c>
      <c r="AT1176" s="112">
        <v>292680</v>
      </c>
      <c r="AU1176" s="112">
        <v>0.24</v>
      </c>
      <c r="AV1176" s="112">
        <v>44</v>
      </c>
      <c r="AW1176" s="112">
        <v>128779</v>
      </c>
    </row>
    <row r="1177" spans="38:49">
      <c r="AL1177" s="111" t="s">
        <v>175</v>
      </c>
      <c r="AM1177" s="112">
        <v>14</v>
      </c>
      <c r="AN1177" s="111" t="s">
        <v>39</v>
      </c>
      <c r="AO1177" s="112">
        <v>1</v>
      </c>
      <c r="AP1177" s="112">
        <v>15771000</v>
      </c>
      <c r="AQ1177" s="112">
        <v>12197000</v>
      </c>
      <c r="AR1177" s="112">
        <v>3574000</v>
      </c>
      <c r="AS1177" s="112">
        <v>66</v>
      </c>
      <c r="AT1177" s="112">
        <v>1171787</v>
      </c>
      <c r="AU1177" s="112">
        <v>1</v>
      </c>
      <c r="AV1177" s="112">
        <v>43</v>
      </c>
      <c r="AW1177" s="112">
        <v>503868</v>
      </c>
    </row>
    <row r="1178" spans="38:49">
      <c r="AL1178" s="111" t="s">
        <v>175</v>
      </c>
      <c r="AM1178" s="112">
        <v>14</v>
      </c>
      <c r="AN1178" s="111" t="s">
        <v>39</v>
      </c>
      <c r="AO1178" s="112">
        <v>1</v>
      </c>
      <c r="AP1178" s="112">
        <v>15771000</v>
      </c>
      <c r="AQ1178" s="112">
        <v>12197000</v>
      </c>
      <c r="AR1178" s="112">
        <v>3574000</v>
      </c>
      <c r="AS1178" s="112">
        <v>67</v>
      </c>
      <c r="AT1178" s="112">
        <v>1124575</v>
      </c>
      <c r="AU1178" s="112">
        <v>1</v>
      </c>
      <c r="AV1178" s="112">
        <v>42</v>
      </c>
      <c r="AW1178" s="112">
        <v>472322</v>
      </c>
    </row>
    <row r="1179" spans="38:49">
      <c r="AL1179" s="111" t="s">
        <v>175</v>
      </c>
      <c r="AM1179" s="112">
        <v>14</v>
      </c>
      <c r="AN1179" s="111" t="s">
        <v>39</v>
      </c>
      <c r="AO1179" s="112">
        <v>1</v>
      </c>
      <c r="AP1179" s="112">
        <v>15771000</v>
      </c>
      <c r="AQ1179" s="112">
        <v>12197000</v>
      </c>
      <c r="AR1179" s="112">
        <v>3574000</v>
      </c>
      <c r="AS1179" s="112">
        <v>68</v>
      </c>
      <c r="AT1179" s="112">
        <v>984958</v>
      </c>
      <c r="AU1179" s="112">
        <v>0.91500000000000004</v>
      </c>
      <c r="AV1179" s="112">
        <v>41</v>
      </c>
      <c r="AW1179" s="112">
        <v>403833</v>
      </c>
    </row>
    <row r="1180" spans="38:49">
      <c r="AL1180" s="111" t="s">
        <v>175</v>
      </c>
      <c r="AM1180" s="112">
        <v>15</v>
      </c>
      <c r="AN1180" s="111" t="s">
        <v>39</v>
      </c>
      <c r="AO1180" s="112">
        <v>8</v>
      </c>
      <c r="AP1180" s="112">
        <v>15580000</v>
      </c>
      <c r="AQ1180" s="112">
        <v>12147000</v>
      </c>
      <c r="AR1180" s="112">
        <v>3433000</v>
      </c>
      <c r="AS1180" s="112">
        <v>65</v>
      </c>
      <c r="AT1180" s="112">
        <v>101680</v>
      </c>
      <c r="AU1180" s="112">
        <v>8.3000000000000004E-2</v>
      </c>
      <c r="AV1180" s="112">
        <v>48</v>
      </c>
      <c r="AW1180" s="112">
        <v>48806</v>
      </c>
    </row>
    <row r="1181" spans="38:49">
      <c r="AL1181" s="111" t="s">
        <v>175</v>
      </c>
      <c r="AM1181" s="112">
        <v>15</v>
      </c>
      <c r="AN1181" s="111" t="s">
        <v>39</v>
      </c>
      <c r="AO1181" s="112">
        <v>8</v>
      </c>
      <c r="AP1181" s="112">
        <v>15580000</v>
      </c>
      <c r="AQ1181" s="112">
        <v>12147000</v>
      </c>
      <c r="AR1181" s="112">
        <v>3433000</v>
      </c>
      <c r="AS1181" s="112">
        <v>66</v>
      </c>
      <c r="AT1181" s="112">
        <v>1171787</v>
      </c>
      <c r="AU1181" s="112">
        <v>1</v>
      </c>
      <c r="AV1181" s="112">
        <v>48</v>
      </c>
      <c r="AW1181" s="112">
        <v>562458</v>
      </c>
    </row>
    <row r="1182" spans="38:49">
      <c r="AL1182" s="111" t="s">
        <v>175</v>
      </c>
      <c r="AM1182" s="112">
        <v>15</v>
      </c>
      <c r="AN1182" s="111" t="s">
        <v>39</v>
      </c>
      <c r="AO1182" s="112">
        <v>8</v>
      </c>
      <c r="AP1182" s="112">
        <v>15580000</v>
      </c>
      <c r="AQ1182" s="112">
        <v>12147000</v>
      </c>
      <c r="AR1182" s="112">
        <v>3433000</v>
      </c>
      <c r="AS1182" s="112">
        <v>67</v>
      </c>
      <c r="AT1182" s="112">
        <v>1124575</v>
      </c>
      <c r="AU1182" s="112">
        <v>1</v>
      </c>
      <c r="AV1182" s="112">
        <v>47</v>
      </c>
      <c r="AW1182" s="112">
        <v>528550</v>
      </c>
    </row>
    <row r="1183" spans="38:49">
      <c r="AL1183" s="111" t="s">
        <v>175</v>
      </c>
      <c r="AM1183" s="112">
        <v>15</v>
      </c>
      <c r="AN1183" s="111" t="s">
        <v>39</v>
      </c>
      <c r="AO1183" s="112">
        <v>8</v>
      </c>
      <c r="AP1183" s="112">
        <v>15580000</v>
      </c>
      <c r="AQ1183" s="112">
        <v>12147000</v>
      </c>
      <c r="AR1183" s="112">
        <v>3433000</v>
      </c>
      <c r="AS1183" s="112">
        <v>68</v>
      </c>
      <c r="AT1183" s="112">
        <v>1034958</v>
      </c>
      <c r="AU1183" s="112">
        <v>0.96099999999999997</v>
      </c>
      <c r="AV1183" s="112">
        <v>46</v>
      </c>
      <c r="AW1183" s="112">
        <v>476081</v>
      </c>
    </row>
    <row r="1184" spans="38:49">
      <c r="AL1184" s="111" t="s">
        <v>175</v>
      </c>
      <c r="AM1184" s="112">
        <v>16</v>
      </c>
      <c r="AN1184" s="111" t="s">
        <v>39</v>
      </c>
      <c r="AO1184" s="112">
        <v>15</v>
      </c>
      <c r="AP1184" s="112">
        <v>15356000</v>
      </c>
      <c r="AQ1184" s="112">
        <v>12052000</v>
      </c>
      <c r="AR1184" s="112">
        <v>3304000</v>
      </c>
      <c r="AS1184" s="112">
        <v>66</v>
      </c>
      <c r="AT1184" s="112">
        <v>1049467</v>
      </c>
      <c r="AU1184" s="112">
        <v>0.89600000000000002</v>
      </c>
      <c r="AV1184" s="112">
        <v>52</v>
      </c>
      <c r="AW1184" s="112">
        <v>545723</v>
      </c>
    </row>
    <row r="1185" spans="38:49">
      <c r="AL1185" s="111" t="s">
        <v>175</v>
      </c>
      <c r="AM1185" s="112">
        <v>16</v>
      </c>
      <c r="AN1185" s="111" t="s">
        <v>39</v>
      </c>
      <c r="AO1185" s="112">
        <v>15</v>
      </c>
      <c r="AP1185" s="112">
        <v>15356000</v>
      </c>
      <c r="AQ1185" s="112">
        <v>12052000</v>
      </c>
      <c r="AR1185" s="112">
        <v>3304000</v>
      </c>
      <c r="AS1185" s="112">
        <v>67</v>
      </c>
      <c r="AT1185" s="112">
        <v>1124575</v>
      </c>
      <c r="AU1185" s="112">
        <v>1</v>
      </c>
      <c r="AV1185" s="112">
        <v>52</v>
      </c>
      <c r="AW1185" s="112">
        <v>584779</v>
      </c>
    </row>
    <row r="1186" spans="38:49">
      <c r="AL1186" s="111" t="s">
        <v>175</v>
      </c>
      <c r="AM1186" s="112">
        <v>16</v>
      </c>
      <c r="AN1186" s="111" t="s">
        <v>39</v>
      </c>
      <c r="AO1186" s="112">
        <v>15</v>
      </c>
      <c r="AP1186" s="112">
        <v>15356000</v>
      </c>
      <c r="AQ1186" s="112">
        <v>12052000</v>
      </c>
      <c r="AR1186" s="112">
        <v>3304000</v>
      </c>
      <c r="AS1186" s="112">
        <v>68</v>
      </c>
      <c r="AT1186" s="112">
        <v>1077021</v>
      </c>
      <c r="AU1186" s="112">
        <v>1</v>
      </c>
      <c r="AV1186" s="112">
        <v>51</v>
      </c>
      <c r="AW1186" s="112">
        <v>549281</v>
      </c>
    </row>
    <row r="1187" spans="38:49">
      <c r="AL1187" s="111" t="s">
        <v>175</v>
      </c>
      <c r="AM1187" s="112">
        <v>16</v>
      </c>
      <c r="AN1187" s="111" t="s">
        <v>39</v>
      </c>
      <c r="AO1187" s="112">
        <v>15</v>
      </c>
      <c r="AP1187" s="112">
        <v>15356000</v>
      </c>
      <c r="AQ1187" s="112">
        <v>12052000</v>
      </c>
      <c r="AR1187" s="112">
        <v>3304000</v>
      </c>
      <c r="AS1187" s="112">
        <v>69</v>
      </c>
      <c r="AT1187" s="112">
        <v>52937</v>
      </c>
      <c r="AU1187" s="112">
        <v>5.0999999999999997E-2</v>
      </c>
      <c r="AV1187" s="112">
        <v>51</v>
      </c>
      <c r="AW1187" s="112">
        <v>26998</v>
      </c>
    </row>
    <row r="1188" spans="38:49">
      <c r="AL1188" s="111" t="s">
        <v>175</v>
      </c>
      <c r="AM1188" s="112">
        <v>17</v>
      </c>
      <c r="AN1188" s="111" t="s">
        <v>39</v>
      </c>
      <c r="AO1188" s="112">
        <v>22</v>
      </c>
      <c r="AP1188" s="112">
        <v>15100000</v>
      </c>
      <c r="AQ1188" s="112">
        <v>11903000</v>
      </c>
      <c r="AR1188" s="112">
        <v>3197000</v>
      </c>
      <c r="AS1188" s="112">
        <v>66</v>
      </c>
      <c r="AT1188" s="112">
        <v>793467</v>
      </c>
      <c r="AU1188" s="112">
        <v>0.67700000000000005</v>
      </c>
      <c r="AV1188" s="112">
        <v>57</v>
      </c>
      <c r="AW1188" s="112">
        <v>452276</v>
      </c>
    </row>
    <row r="1189" spans="38:49">
      <c r="AL1189" s="111" t="s">
        <v>175</v>
      </c>
      <c r="AM1189" s="112">
        <v>17</v>
      </c>
      <c r="AN1189" s="111" t="s">
        <v>39</v>
      </c>
      <c r="AO1189" s="112">
        <v>22</v>
      </c>
      <c r="AP1189" s="112">
        <v>15100000</v>
      </c>
      <c r="AQ1189" s="112">
        <v>11903000</v>
      </c>
      <c r="AR1189" s="112">
        <v>3197000</v>
      </c>
      <c r="AS1189" s="112">
        <v>67</v>
      </c>
      <c r="AT1189" s="112">
        <v>1124575</v>
      </c>
      <c r="AU1189" s="112">
        <v>1</v>
      </c>
      <c r="AV1189" s="112">
        <v>57</v>
      </c>
      <c r="AW1189" s="112">
        <v>641008</v>
      </c>
    </row>
    <row r="1190" spans="38:49">
      <c r="AL1190" s="111" t="s">
        <v>175</v>
      </c>
      <c r="AM1190" s="112">
        <v>17</v>
      </c>
      <c r="AN1190" s="111" t="s">
        <v>39</v>
      </c>
      <c r="AO1190" s="112">
        <v>22</v>
      </c>
      <c r="AP1190" s="112">
        <v>15100000</v>
      </c>
      <c r="AQ1190" s="112">
        <v>11903000</v>
      </c>
      <c r="AR1190" s="112">
        <v>3197000</v>
      </c>
      <c r="AS1190" s="112">
        <v>68</v>
      </c>
      <c r="AT1190" s="112">
        <v>1077021</v>
      </c>
      <c r="AU1190" s="112">
        <v>1</v>
      </c>
      <c r="AV1190" s="112">
        <v>56</v>
      </c>
      <c r="AW1190" s="112">
        <v>603132</v>
      </c>
    </row>
    <row r="1191" spans="38:49">
      <c r="AL1191" s="111" t="s">
        <v>175</v>
      </c>
      <c r="AM1191" s="112">
        <v>17</v>
      </c>
      <c r="AN1191" s="111" t="s">
        <v>39</v>
      </c>
      <c r="AO1191" s="112">
        <v>22</v>
      </c>
      <c r="AP1191" s="112">
        <v>15100000</v>
      </c>
      <c r="AQ1191" s="112">
        <v>11903000</v>
      </c>
      <c r="AR1191" s="112">
        <v>3197000</v>
      </c>
      <c r="AS1191" s="112">
        <v>69</v>
      </c>
      <c r="AT1191" s="112">
        <v>201937</v>
      </c>
      <c r="AU1191" s="112">
        <v>0.19600000000000001</v>
      </c>
      <c r="AV1191" s="112">
        <v>56</v>
      </c>
      <c r="AW1191" s="112">
        <v>113085</v>
      </c>
    </row>
    <row r="1192" spans="38:49">
      <c r="AL1192" s="111" t="s">
        <v>175</v>
      </c>
      <c r="AM1192" s="112">
        <v>18</v>
      </c>
      <c r="AN1192" s="111" t="s">
        <v>39</v>
      </c>
      <c r="AO1192" s="112">
        <v>29</v>
      </c>
      <c r="AP1192" s="112">
        <v>14816000</v>
      </c>
      <c r="AQ1192" s="112">
        <v>11692000</v>
      </c>
      <c r="AR1192" s="112">
        <v>3124000</v>
      </c>
      <c r="AS1192" s="112">
        <v>66</v>
      </c>
      <c r="AT1192" s="112">
        <v>509467</v>
      </c>
      <c r="AU1192" s="112">
        <v>0.435</v>
      </c>
      <c r="AV1192" s="112">
        <v>61</v>
      </c>
      <c r="AW1192" s="112">
        <v>310775</v>
      </c>
    </row>
    <row r="1193" spans="38:49">
      <c r="AL1193" s="111" t="s">
        <v>175</v>
      </c>
      <c r="AM1193" s="112">
        <v>18</v>
      </c>
      <c r="AN1193" s="111" t="s">
        <v>39</v>
      </c>
      <c r="AO1193" s="112">
        <v>29</v>
      </c>
      <c r="AP1193" s="112">
        <v>14816000</v>
      </c>
      <c r="AQ1193" s="112">
        <v>11692000</v>
      </c>
      <c r="AR1193" s="112">
        <v>3124000</v>
      </c>
      <c r="AS1193" s="112">
        <v>67</v>
      </c>
      <c r="AT1193" s="112">
        <v>1124575</v>
      </c>
      <c r="AU1193" s="112">
        <v>1</v>
      </c>
      <c r="AV1193" s="112">
        <v>61</v>
      </c>
      <c r="AW1193" s="112">
        <v>685991</v>
      </c>
    </row>
    <row r="1194" spans="38:49">
      <c r="AL1194" s="111" t="s">
        <v>175</v>
      </c>
      <c r="AM1194" s="112">
        <v>18</v>
      </c>
      <c r="AN1194" s="111" t="s">
        <v>39</v>
      </c>
      <c r="AO1194" s="112">
        <v>29</v>
      </c>
      <c r="AP1194" s="112">
        <v>14816000</v>
      </c>
      <c r="AQ1194" s="112">
        <v>11692000</v>
      </c>
      <c r="AR1194" s="112">
        <v>3124000</v>
      </c>
      <c r="AS1194" s="112">
        <v>68</v>
      </c>
      <c r="AT1194" s="112">
        <v>1077021</v>
      </c>
      <c r="AU1194" s="112">
        <v>1</v>
      </c>
      <c r="AV1194" s="112">
        <v>61</v>
      </c>
      <c r="AW1194" s="112">
        <v>656983</v>
      </c>
    </row>
    <row r="1195" spans="38:49">
      <c r="AL1195" s="111" t="s">
        <v>175</v>
      </c>
      <c r="AM1195" s="112">
        <v>18</v>
      </c>
      <c r="AN1195" s="111" t="s">
        <v>39</v>
      </c>
      <c r="AO1195" s="112">
        <v>29</v>
      </c>
      <c r="AP1195" s="112">
        <v>14816000</v>
      </c>
      <c r="AQ1195" s="112">
        <v>11692000</v>
      </c>
      <c r="AR1195" s="112">
        <v>3124000</v>
      </c>
      <c r="AS1195" s="112">
        <v>69</v>
      </c>
      <c r="AT1195" s="112">
        <v>412937</v>
      </c>
      <c r="AU1195" s="112">
        <v>0.40100000000000002</v>
      </c>
      <c r="AV1195" s="112">
        <v>61</v>
      </c>
      <c r="AW1195" s="112">
        <v>251892</v>
      </c>
    </row>
    <row r="1196" spans="38:49">
      <c r="AL1196" s="111" t="s">
        <v>175</v>
      </c>
      <c r="AM1196" s="112">
        <v>19</v>
      </c>
      <c r="AN1196" s="111" t="s">
        <v>40</v>
      </c>
      <c r="AO1196" s="112">
        <v>6</v>
      </c>
      <c r="AP1196" s="112">
        <v>14505000</v>
      </c>
      <c r="AQ1196" s="112">
        <v>11407000</v>
      </c>
      <c r="AR1196" s="112">
        <v>3098000</v>
      </c>
      <c r="AS1196" s="112">
        <v>66</v>
      </c>
      <c r="AT1196" s="112">
        <v>198467</v>
      </c>
      <c r="AU1196" s="112">
        <v>0.16900000000000001</v>
      </c>
      <c r="AV1196" s="112">
        <v>65</v>
      </c>
      <c r="AW1196" s="112">
        <v>129004</v>
      </c>
    </row>
    <row r="1197" spans="38:49">
      <c r="AL1197" s="111" t="s">
        <v>175</v>
      </c>
      <c r="AM1197" s="112">
        <v>19</v>
      </c>
      <c r="AN1197" s="111" t="s">
        <v>40</v>
      </c>
      <c r="AO1197" s="112">
        <v>6</v>
      </c>
      <c r="AP1197" s="112">
        <v>14505000</v>
      </c>
      <c r="AQ1197" s="112">
        <v>11407000</v>
      </c>
      <c r="AR1197" s="112">
        <v>3098000</v>
      </c>
      <c r="AS1197" s="112">
        <v>67</v>
      </c>
      <c r="AT1197" s="112">
        <v>1124575</v>
      </c>
      <c r="AU1197" s="112">
        <v>1</v>
      </c>
      <c r="AV1197" s="112">
        <v>65</v>
      </c>
      <c r="AW1197" s="112">
        <v>730974</v>
      </c>
    </row>
    <row r="1198" spans="38:49">
      <c r="AL1198" s="111" t="s">
        <v>175</v>
      </c>
      <c r="AM1198" s="112">
        <v>19</v>
      </c>
      <c r="AN1198" s="111" t="s">
        <v>40</v>
      </c>
      <c r="AO1198" s="112">
        <v>6</v>
      </c>
      <c r="AP1198" s="112">
        <v>14505000</v>
      </c>
      <c r="AQ1198" s="112">
        <v>11407000</v>
      </c>
      <c r="AR1198" s="112">
        <v>3098000</v>
      </c>
      <c r="AS1198" s="112">
        <v>68</v>
      </c>
      <c r="AT1198" s="112">
        <v>1077021</v>
      </c>
      <c r="AU1198" s="112">
        <v>1</v>
      </c>
      <c r="AV1198" s="112">
        <v>65</v>
      </c>
      <c r="AW1198" s="112">
        <v>700064</v>
      </c>
    </row>
    <row r="1199" spans="38:49">
      <c r="AL1199" s="111" t="s">
        <v>175</v>
      </c>
      <c r="AM1199" s="112">
        <v>19</v>
      </c>
      <c r="AN1199" s="111" t="s">
        <v>40</v>
      </c>
      <c r="AO1199" s="112">
        <v>6</v>
      </c>
      <c r="AP1199" s="112">
        <v>14505000</v>
      </c>
      <c r="AQ1199" s="112">
        <v>11407000</v>
      </c>
      <c r="AR1199" s="112">
        <v>3098000</v>
      </c>
      <c r="AS1199" s="112">
        <v>69</v>
      </c>
      <c r="AT1199" s="112">
        <v>697937</v>
      </c>
      <c r="AU1199" s="112">
        <v>0.67800000000000005</v>
      </c>
      <c r="AV1199" s="112">
        <v>65</v>
      </c>
      <c r="AW1199" s="112">
        <v>453659</v>
      </c>
    </row>
    <row r="1200" spans="38:49">
      <c r="AL1200" s="111" t="s">
        <v>175</v>
      </c>
      <c r="AM1200" s="112">
        <v>20</v>
      </c>
      <c r="AN1200" s="111" t="s">
        <v>40</v>
      </c>
      <c r="AO1200" s="112">
        <v>13</v>
      </c>
      <c r="AP1200" s="112">
        <v>14171000</v>
      </c>
      <c r="AQ1200" s="112">
        <v>11041000</v>
      </c>
      <c r="AR1200" s="112">
        <v>3130000</v>
      </c>
      <c r="AS1200" s="112">
        <v>67</v>
      </c>
      <c r="AT1200" s="112">
        <v>989042</v>
      </c>
      <c r="AU1200" s="112">
        <v>0.879</v>
      </c>
      <c r="AV1200" s="112">
        <v>69</v>
      </c>
      <c r="AW1200" s="112">
        <v>682439</v>
      </c>
    </row>
    <row r="1201" spans="38:49">
      <c r="AL1201" s="111" t="s">
        <v>175</v>
      </c>
      <c r="AM1201" s="112">
        <v>20</v>
      </c>
      <c r="AN1201" s="111" t="s">
        <v>40</v>
      </c>
      <c r="AO1201" s="112">
        <v>13</v>
      </c>
      <c r="AP1201" s="112">
        <v>14171000</v>
      </c>
      <c r="AQ1201" s="112">
        <v>11041000</v>
      </c>
      <c r="AR1201" s="112">
        <v>3130000</v>
      </c>
      <c r="AS1201" s="112">
        <v>68</v>
      </c>
      <c r="AT1201" s="112">
        <v>1077021</v>
      </c>
      <c r="AU1201" s="112">
        <v>1</v>
      </c>
      <c r="AV1201" s="112">
        <v>69</v>
      </c>
      <c r="AW1201" s="112">
        <v>743144</v>
      </c>
    </row>
    <row r="1202" spans="38:49">
      <c r="AL1202" s="111" t="s">
        <v>175</v>
      </c>
      <c r="AM1202" s="112">
        <v>20</v>
      </c>
      <c r="AN1202" s="111" t="s">
        <v>40</v>
      </c>
      <c r="AO1202" s="112">
        <v>13</v>
      </c>
      <c r="AP1202" s="112">
        <v>14171000</v>
      </c>
      <c r="AQ1202" s="112">
        <v>11041000</v>
      </c>
      <c r="AR1202" s="112">
        <v>3130000</v>
      </c>
      <c r="AS1202" s="112">
        <v>69</v>
      </c>
      <c r="AT1202" s="112">
        <v>1029139</v>
      </c>
      <c r="AU1202" s="112">
        <v>1</v>
      </c>
      <c r="AV1202" s="112">
        <v>69</v>
      </c>
      <c r="AW1202" s="112">
        <v>710106</v>
      </c>
    </row>
    <row r="1203" spans="38:49">
      <c r="AL1203" s="111" t="s">
        <v>175</v>
      </c>
      <c r="AM1203" s="112">
        <v>20</v>
      </c>
      <c r="AN1203" s="111" t="s">
        <v>40</v>
      </c>
      <c r="AO1203" s="112">
        <v>13</v>
      </c>
      <c r="AP1203" s="112">
        <v>14171000</v>
      </c>
      <c r="AQ1203" s="112">
        <v>11041000</v>
      </c>
      <c r="AR1203" s="112">
        <v>3130000</v>
      </c>
      <c r="AS1203" s="112">
        <v>70</v>
      </c>
      <c r="AT1203" s="112">
        <v>34797</v>
      </c>
      <c r="AU1203" s="112">
        <v>3.5000000000000003E-2</v>
      </c>
      <c r="AV1203" s="112">
        <v>70</v>
      </c>
      <c r="AW1203" s="112">
        <v>24358</v>
      </c>
    </row>
    <row r="1204" spans="38:49">
      <c r="AL1204" s="111" t="s">
        <v>175</v>
      </c>
      <c r="AM1204" s="112">
        <v>21</v>
      </c>
      <c r="AN1204" s="111" t="s">
        <v>40</v>
      </c>
      <c r="AO1204" s="112">
        <v>20</v>
      </c>
      <c r="AP1204" s="112">
        <v>13816000</v>
      </c>
      <c r="AQ1204" s="112">
        <v>10583000</v>
      </c>
      <c r="AR1204" s="112">
        <v>3233000</v>
      </c>
      <c r="AS1204" s="112">
        <v>67</v>
      </c>
      <c r="AT1204" s="112">
        <v>634042</v>
      </c>
      <c r="AU1204" s="112">
        <v>0.56399999999999995</v>
      </c>
      <c r="AV1204" s="112">
        <v>72</v>
      </c>
      <c r="AW1204" s="112">
        <v>456510</v>
      </c>
    </row>
    <row r="1205" spans="38:49">
      <c r="AL1205" s="111" t="s">
        <v>175</v>
      </c>
      <c r="AM1205" s="112">
        <v>21</v>
      </c>
      <c r="AN1205" s="111" t="s">
        <v>40</v>
      </c>
      <c r="AO1205" s="112">
        <v>20</v>
      </c>
      <c r="AP1205" s="112">
        <v>13816000</v>
      </c>
      <c r="AQ1205" s="112">
        <v>10583000</v>
      </c>
      <c r="AR1205" s="112">
        <v>3233000</v>
      </c>
      <c r="AS1205" s="112">
        <v>68</v>
      </c>
      <c r="AT1205" s="112">
        <v>1077021</v>
      </c>
      <c r="AU1205" s="112">
        <v>1</v>
      </c>
      <c r="AV1205" s="112">
        <v>73</v>
      </c>
      <c r="AW1205" s="112">
        <v>786225</v>
      </c>
    </row>
    <row r="1206" spans="38:49">
      <c r="AL1206" s="111" t="s">
        <v>175</v>
      </c>
      <c r="AM1206" s="112">
        <v>21</v>
      </c>
      <c r="AN1206" s="111" t="s">
        <v>40</v>
      </c>
      <c r="AO1206" s="112">
        <v>20</v>
      </c>
      <c r="AP1206" s="112">
        <v>13816000</v>
      </c>
      <c r="AQ1206" s="112">
        <v>10583000</v>
      </c>
      <c r="AR1206" s="112">
        <v>3233000</v>
      </c>
      <c r="AS1206" s="112">
        <v>69</v>
      </c>
      <c r="AT1206" s="112">
        <v>1029139</v>
      </c>
      <c r="AU1206" s="112">
        <v>1</v>
      </c>
      <c r="AV1206" s="112">
        <v>73</v>
      </c>
      <c r="AW1206" s="112">
        <v>751271</v>
      </c>
    </row>
    <row r="1207" spans="38:49">
      <c r="AL1207" s="111" t="s">
        <v>175</v>
      </c>
      <c r="AM1207" s="112">
        <v>21</v>
      </c>
      <c r="AN1207" s="111" t="s">
        <v>40</v>
      </c>
      <c r="AO1207" s="112">
        <v>20</v>
      </c>
      <c r="AP1207" s="112">
        <v>13816000</v>
      </c>
      <c r="AQ1207" s="112">
        <v>10583000</v>
      </c>
      <c r="AR1207" s="112">
        <v>3233000</v>
      </c>
      <c r="AS1207" s="112">
        <v>70</v>
      </c>
      <c r="AT1207" s="112">
        <v>492797</v>
      </c>
      <c r="AU1207" s="112">
        <v>0.502</v>
      </c>
      <c r="AV1207" s="112">
        <v>74</v>
      </c>
      <c r="AW1207" s="112">
        <v>364670</v>
      </c>
    </row>
    <row r="1208" spans="38:49">
      <c r="AL1208" s="111" t="s">
        <v>175</v>
      </c>
      <c r="AM1208" s="112">
        <v>22</v>
      </c>
      <c r="AN1208" s="111" t="s">
        <v>40</v>
      </c>
      <c r="AO1208" s="112">
        <v>27</v>
      </c>
      <c r="AP1208" s="112">
        <v>13442000</v>
      </c>
      <c r="AQ1208" s="112">
        <v>10024000</v>
      </c>
      <c r="AR1208" s="112">
        <v>3418000</v>
      </c>
      <c r="AS1208" s="112">
        <v>67</v>
      </c>
      <c r="AT1208" s="112">
        <v>260042</v>
      </c>
      <c r="AU1208" s="112">
        <v>0.23100000000000001</v>
      </c>
      <c r="AV1208" s="112">
        <v>75</v>
      </c>
      <c r="AW1208" s="112">
        <v>195032</v>
      </c>
    </row>
    <row r="1209" spans="38:49">
      <c r="AL1209" s="111" t="s">
        <v>175</v>
      </c>
      <c r="AM1209" s="112">
        <v>22</v>
      </c>
      <c r="AN1209" s="111" t="s">
        <v>40</v>
      </c>
      <c r="AO1209" s="112">
        <v>27</v>
      </c>
      <c r="AP1209" s="112">
        <v>13442000</v>
      </c>
      <c r="AQ1209" s="112">
        <v>10024000</v>
      </c>
      <c r="AR1209" s="112">
        <v>3418000</v>
      </c>
      <c r="AS1209" s="112">
        <v>68</v>
      </c>
      <c r="AT1209" s="112">
        <v>1077021</v>
      </c>
      <c r="AU1209" s="112">
        <v>1</v>
      </c>
      <c r="AV1209" s="112">
        <v>76</v>
      </c>
      <c r="AW1209" s="112">
        <v>818536</v>
      </c>
    </row>
    <row r="1210" spans="38:49">
      <c r="AL1210" s="111" t="s">
        <v>175</v>
      </c>
      <c r="AM1210" s="112">
        <v>22</v>
      </c>
      <c r="AN1210" s="111" t="s">
        <v>40</v>
      </c>
      <c r="AO1210" s="112">
        <v>27</v>
      </c>
      <c r="AP1210" s="112">
        <v>13442000</v>
      </c>
      <c r="AQ1210" s="112">
        <v>10024000</v>
      </c>
      <c r="AR1210" s="112">
        <v>3418000</v>
      </c>
      <c r="AS1210" s="112">
        <v>69</v>
      </c>
      <c r="AT1210" s="112">
        <v>1029139</v>
      </c>
      <c r="AU1210" s="112">
        <v>1</v>
      </c>
      <c r="AV1210" s="112">
        <v>76</v>
      </c>
      <c r="AW1210" s="112">
        <v>782146</v>
      </c>
    </row>
    <row r="1211" spans="38:49">
      <c r="AL1211" s="111" t="s">
        <v>175</v>
      </c>
      <c r="AM1211" s="112">
        <v>22</v>
      </c>
      <c r="AN1211" s="111" t="s">
        <v>40</v>
      </c>
      <c r="AO1211" s="112">
        <v>27</v>
      </c>
      <c r="AP1211" s="112">
        <v>13442000</v>
      </c>
      <c r="AQ1211" s="112">
        <v>10024000</v>
      </c>
      <c r="AR1211" s="112">
        <v>3418000</v>
      </c>
      <c r="AS1211" s="112">
        <v>70</v>
      </c>
      <c r="AT1211" s="112">
        <v>980944</v>
      </c>
      <c r="AU1211" s="112">
        <v>1</v>
      </c>
      <c r="AV1211" s="112">
        <v>77</v>
      </c>
      <c r="AW1211" s="112">
        <v>755327</v>
      </c>
    </row>
    <row r="1212" spans="38:49">
      <c r="AL1212" s="111" t="s">
        <v>175</v>
      </c>
      <c r="AM1212" s="112">
        <v>22</v>
      </c>
      <c r="AN1212" s="111" t="s">
        <v>40</v>
      </c>
      <c r="AO1212" s="112">
        <v>27</v>
      </c>
      <c r="AP1212" s="112">
        <v>13442000</v>
      </c>
      <c r="AQ1212" s="112">
        <v>10024000</v>
      </c>
      <c r="AR1212" s="112">
        <v>3418000</v>
      </c>
      <c r="AS1212" s="112">
        <v>71</v>
      </c>
      <c r="AT1212" s="112">
        <v>70853</v>
      </c>
      <c r="AU1212" s="112">
        <v>7.5999999999999998E-2</v>
      </c>
      <c r="AV1212" s="112">
        <v>78</v>
      </c>
      <c r="AW1212" s="112">
        <v>55265</v>
      </c>
    </row>
    <row r="1213" spans="38:49">
      <c r="AL1213" s="111" t="s">
        <v>175</v>
      </c>
      <c r="AM1213" s="112">
        <v>23</v>
      </c>
      <c r="AN1213" s="111" t="s">
        <v>41</v>
      </c>
      <c r="AO1213" s="112">
        <v>3</v>
      </c>
      <c r="AP1213" s="112">
        <v>13052000</v>
      </c>
      <c r="AQ1213" s="112">
        <v>9355000</v>
      </c>
      <c r="AR1213" s="112">
        <v>3697000</v>
      </c>
      <c r="AS1213" s="112">
        <v>68</v>
      </c>
      <c r="AT1213" s="112">
        <v>947063</v>
      </c>
      <c r="AU1213" s="112">
        <v>0.879</v>
      </c>
      <c r="AV1213" s="112">
        <v>78</v>
      </c>
      <c r="AW1213" s="112">
        <v>738709</v>
      </c>
    </row>
    <row r="1214" spans="38:49">
      <c r="AL1214" s="111" t="s">
        <v>175</v>
      </c>
      <c r="AM1214" s="112">
        <v>23</v>
      </c>
      <c r="AN1214" s="111" t="s">
        <v>41</v>
      </c>
      <c r="AO1214" s="112">
        <v>3</v>
      </c>
      <c r="AP1214" s="112">
        <v>13052000</v>
      </c>
      <c r="AQ1214" s="112">
        <v>9355000</v>
      </c>
      <c r="AR1214" s="112">
        <v>3697000</v>
      </c>
      <c r="AS1214" s="112">
        <v>69</v>
      </c>
      <c r="AT1214" s="112">
        <v>1029139</v>
      </c>
      <c r="AU1214" s="112">
        <v>1</v>
      </c>
      <c r="AV1214" s="112">
        <v>79</v>
      </c>
      <c r="AW1214" s="112">
        <v>813020</v>
      </c>
    </row>
    <row r="1215" spans="38:49">
      <c r="AL1215" s="111" t="s">
        <v>175</v>
      </c>
      <c r="AM1215" s="112">
        <v>23</v>
      </c>
      <c r="AN1215" s="111" t="s">
        <v>41</v>
      </c>
      <c r="AO1215" s="112">
        <v>3</v>
      </c>
      <c r="AP1215" s="112">
        <v>13052000</v>
      </c>
      <c r="AQ1215" s="112">
        <v>9355000</v>
      </c>
      <c r="AR1215" s="112">
        <v>3697000</v>
      </c>
      <c r="AS1215" s="112">
        <v>70</v>
      </c>
      <c r="AT1215" s="112">
        <v>980944</v>
      </c>
      <c r="AU1215" s="112">
        <v>1</v>
      </c>
      <c r="AV1215" s="112">
        <v>80</v>
      </c>
      <c r="AW1215" s="112">
        <v>784755</v>
      </c>
    </row>
    <row r="1216" spans="38:49">
      <c r="AL1216" s="111" t="s">
        <v>175</v>
      </c>
      <c r="AM1216" s="112">
        <v>23</v>
      </c>
      <c r="AN1216" s="111" t="s">
        <v>41</v>
      </c>
      <c r="AO1216" s="112">
        <v>3</v>
      </c>
      <c r="AP1216" s="112">
        <v>13052000</v>
      </c>
      <c r="AQ1216" s="112">
        <v>9355000</v>
      </c>
      <c r="AR1216" s="112">
        <v>3697000</v>
      </c>
      <c r="AS1216" s="112">
        <v>71</v>
      </c>
      <c r="AT1216" s="112">
        <v>739853</v>
      </c>
      <c r="AU1216" s="112">
        <v>0.79300000000000004</v>
      </c>
      <c r="AV1216" s="112">
        <v>82</v>
      </c>
      <c r="AW1216" s="112">
        <v>606679</v>
      </c>
    </row>
    <row r="1217" spans="38:49">
      <c r="AL1217" s="111" t="s">
        <v>175</v>
      </c>
      <c r="AM1217" s="112">
        <v>24</v>
      </c>
      <c r="AN1217" s="111" t="s">
        <v>41</v>
      </c>
      <c r="AO1217" s="112">
        <v>10</v>
      </c>
      <c r="AP1217" s="112">
        <v>12648000</v>
      </c>
      <c r="AQ1217" s="112">
        <v>8566000</v>
      </c>
      <c r="AR1217" s="112">
        <v>4082000</v>
      </c>
      <c r="AS1217" s="112">
        <v>68</v>
      </c>
      <c r="AT1217" s="112">
        <v>543063</v>
      </c>
      <c r="AU1217" s="112">
        <v>0.504</v>
      </c>
      <c r="AV1217" s="112">
        <v>80</v>
      </c>
      <c r="AW1217" s="112">
        <v>434450</v>
      </c>
    </row>
    <row r="1218" spans="38:49">
      <c r="AL1218" s="111" t="s">
        <v>175</v>
      </c>
      <c r="AM1218" s="112">
        <v>24</v>
      </c>
      <c r="AN1218" s="111" t="s">
        <v>41</v>
      </c>
      <c r="AO1218" s="112">
        <v>10</v>
      </c>
      <c r="AP1218" s="112">
        <v>12648000</v>
      </c>
      <c r="AQ1218" s="112">
        <v>8566000</v>
      </c>
      <c r="AR1218" s="112">
        <v>4082000</v>
      </c>
      <c r="AS1218" s="112">
        <v>69</v>
      </c>
      <c r="AT1218" s="112">
        <v>1029139</v>
      </c>
      <c r="AU1218" s="112">
        <v>1</v>
      </c>
      <c r="AV1218" s="112">
        <v>81</v>
      </c>
      <c r="AW1218" s="112">
        <v>833603</v>
      </c>
    </row>
    <row r="1219" spans="38:49">
      <c r="AL1219" s="111" t="s">
        <v>175</v>
      </c>
      <c r="AM1219" s="112">
        <v>24</v>
      </c>
      <c r="AN1219" s="111" t="s">
        <v>41</v>
      </c>
      <c r="AO1219" s="112">
        <v>10</v>
      </c>
      <c r="AP1219" s="112">
        <v>12648000</v>
      </c>
      <c r="AQ1219" s="112">
        <v>8566000</v>
      </c>
      <c r="AR1219" s="112">
        <v>4082000</v>
      </c>
      <c r="AS1219" s="112">
        <v>70</v>
      </c>
      <c r="AT1219" s="112">
        <v>980944</v>
      </c>
      <c r="AU1219" s="112">
        <v>1</v>
      </c>
      <c r="AV1219" s="112">
        <v>82</v>
      </c>
      <c r="AW1219" s="112">
        <v>804374</v>
      </c>
    </row>
    <row r="1220" spans="38:49">
      <c r="AL1220" s="111" t="s">
        <v>175</v>
      </c>
      <c r="AM1220" s="112">
        <v>24</v>
      </c>
      <c r="AN1220" s="111" t="s">
        <v>41</v>
      </c>
      <c r="AO1220" s="112">
        <v>10</v>
      </c>
      <c r="AP1220" s="112">
        <v>12648000</v>
      </c>
      <c r="AQ1220" s="112">
        <v>8566000</v>
      </c>
      <c r="AR1220" s="112">
        <v>4082000</v>
      </c>
      <c r="AS1220" s="112">
        <v>71</v>
      </c>
      <c r="AT1220" s="112">
        <v>932450</v>
      </c>
      <c r="AU1220" s="112">
        <v>1</v>
      </c>
      <c r="AV1220" s="112">
        <v>84</v>
      </c>
      <c r="AW1220" s="112">
        <v>783258</v>
      </c>
    </row>
    <row r="1221" spans="38:49">
      <c r="AL1221" s="111" t="s">
        <v>175</v>
      </c>
      <c r="AM1221" s="112">
        <v>24</v>
      </c>
      <c r="AN1221" s="111" t="s">
        <v>41</v>
      </c>
      <c r="AO1221" s="112">
        <v>10</v>
      </c>
      <c r="AP1221" s="112">
        <v>12648000</v>
      </c>
      <c r="AQ1221" s="112">
        <v>8566000</v>
      </c>
      <c r="AR1221" s="112">
        <v>4082000</v>
      </c>
      <c r="AS1221" s="112">
        <v>72</v>
      </c>
      <c r="AT1221" s="112">
        <v>596404</v>
      </c>
      <c r="AU1221" s="112">
        <v>0.67500000000000004</v>
      </c>
      <c r="AV1221" s="112">
        <v>85</v>
      </c>
      <c r="AW1221" s="112">
        <v>506943</v>
      </c>
    </row>
    <row r="1222" spans="38:49">
      <c r="AL1222" s="111" t="s">
        <v>175</v>
      </c>
      <c r="AM1222" s="112">
        <v>25</v>
      </c>
      <c r="AN1222" s="111" t="s">
        <v>41</v>
      </c>
      <c r="AO1222" s="112">
        <v>17</v>
      </c>
      <c r="AP1222" s="112">
        <v>12233000</v>
      </c>
      <c r="AQ1222" s="112">
        <v>7648000</v>
      </c>
      <c r="AR1222" s="112">
        <v>4585000</v>
      </c>
      <c r="AS1222" s="112">
        <v>68</v>
      </c>
      <c r="AT1222" s="112">
        <v>128063</v>
      </c>
      <c r="AU1222" s="112">
        <v>0.11899999999999999</v>
      </c>
      <c r="AV1222" s="112">
        <v>81</v>
      </c>
      <c r="AW1222" s="112">
        <v>103731</v>
      </c>
    </row>
    <row r="1223" spans="38:49">
      <c r="AL1223" s="111" t="s">
        <v>175</v>
      </c>
      <c r="AM1223" s="112">
        <v>25</v>
      </c>
      <c r="AN1223" s="111" t="s">
        <v>41</v>
      </c>
      <c r="AO1223" s="112">
        <v>17</v>
      </c>
      <c r="AP1223" s="112">
        <v>12233000</v>
      </c>
      <c r="AQ1223" s="112">
        <v>7648000</v>
      </c>
      <c r="AR1223" s="112">
        <v>4585000</v>
      </c>
      <c r="AS1223" s="112">
        <v>69</v>
      </c>
      <c r="AT1223" s="112">
        <v>1029139</v>
      </c>
      <c r="AU1223" s="112">
        <v>1</v>
      </c>
      <c r="AV1223" s="112">
        <v>82</v>
      </c>
      <c r="AW1223" s="112">
        <v>843894</v>
      </c>
    </row>
    <row r="1224" spans="38:49">
      <c r="AL1224" s="111" t="s">
        <v>175</v>
      </c>
      <c r="AM1224" s="112">
        <v>25</v>
      </c>
      <c r="AN1224" s="111" t="s">
        <v>41</v>
      </c>
      <c r="AO1224" s="112">
        <v>17</v>
      </c>
      <c r="AP1224" s="112">
        <v>12233000</v>
      </c>
      <c r="AQ1224" s="112">
        <v>7648000</v>
      </c>
      <c r="AR1224" s="112">
        <v>4585000</v>
      </c>
      <c r="AS1224" s="112">
        <v>70</v>
      </c>
      <c r="AT1224" s="112">
        <v>980944</v>
      </c>
      <c r="AU1224" s="112">
        <v>1</v>
      </c>
      <c r="AV1224" s="112">
        <v>83</v>
      </c>
      <c r="AW1224" s="112">
        <v>814184</v>
      </c>
    </row>
    <row r="1225" spans="38:49">
      <c r="AL1225" s="111" t="s">
        <v>175</v>
      </c>
      <c r="AM1225" s="112">
        <v>25</v>
      </c>
      <c r="AN1225" s="111" t="s">
        <v>41</v>
      </c>
      <c r="AO1225" s="112">
        <v>17</v>
      </c>
      <c r="AP1225" s="112">
        <v>12233000</v>
      </c>
      <c r="AQ1225" s="112">
        <v>7648000</v>
      </c>
      <c r="AR1225" s="112">
        <v>4585000</v>
      </c>
      <c r="AS1225" s="112">
        <v>71</v>
      </c>
      <c r="AT1225" s="112">
        <v>932450</v>
      </c>
      <c r="AU1225" s="112">
        <v>1</v>
      </c>
      <c r="AV1225" s="112">
        <v>85</v>
      </c>
      <c r="AW1225" s="112">
        <v>792582</v>
      </c>
    </row>
    <row r="1226" spans="38:49">
      <c r="AL1226" s="111" t="s">
        <v>175</v>
      </c>
      <c r="AM1226" s="112">
        <v>25</v>
      </c>
      <c r="AN1226" s="111" t="s">
        <v>41</v>
      </c>
      <c r="AO1226" s="112">
        <v>17</v>
      </c>
      <c r="AP1226" s="112">
        <v>12233000</v>
      </c>
      <c r="AQ1226" s="112">
        <v>7648000</v>
      </c>
      <c r="AR1226" s="112">
        <v>4585000</v>
      </c>
      <c r="AS1226" s="112">
        <v>72</v>
      </c>
      <c r="AT1226" s="112">
        <v>883671</v>
      </c>
      <c r="AU1226" s="112">
        <v>1</v>
      </c>
      <c r="AV1226" s="112">
        <v>86</v>
      </c>
      <c r="AW1226" s="112">
        <v>759957</v>
      </c>
    </row>
    <row r="1227" spans="38:49">
      <c r="AL1227" s="111" t="s">
        <v>175</v>
      </c>
      <c r="AM1227" s="112">
        <v>25</v>
      </c>
      <c r="AN1227" s="111" t="s">
        <v>41</v>
      </c>
      <c r="AO1227" s="112">
        <v>17</v>
      </c>
      <c r="AP1227" s="112">
        <v>12233000</v>
      </c>
      <c r="AQ1227" s="112">
        <v>7648000</v>
      </c>
      <c r="AR1227" s="112">
        <v>4585000</v>
      </c>
      <c r="AS1227" s="112">
        <v>73</v>
      </c>
      <c r="AT1227" s="112">
        <v>630733</v>
      </c>
      <c r="AU1227" s="112">
        <v>0.75600000000000001</v>
      </c>
      <c r="AV1227" s="112">
        <v>88</v>
      </c>
      <c r="AW1227" s="112">
        <v>555045</v>
      </c>
    </row>
    <row r="1228" spans="38:49">
      <c r="AL1228" s="111" t="s">
        <v>175</v>
      </c>
      <c r="AM1228" s="112">
        <v>26</v>
      </c>
      <c r="AN1228" s="111" t="s">
        <v>41</v>
      </c>
      <c r="AO1228" s="112">
        <v>24</v>
      </c>
      <c r="AP1228" s="112">
        <v>11810000</v>
      </c>
      <c r="AQ1228" s="112">
        <v>6591000</v>
      </c>
      <c r="AR1228" s="112">
        <v>5219000</v>
      </c>
      <c r="AS1228" s="112">
        <v>69</v>
      </c>
      <c r="AT1228" s="112">
        <v>734203</v>
      </c>
      <c r="AU1228" s="112">
        <v>0.71299999999999997</v>
      </c>
      <c r="AV1228" s="112">
        <v>82</v>
      </c>
      <c r="AW1228" s="112">
        <v>602046</v>
      </c>
    </row>
    <row r="1229" spans="38:49">
      <c r="AL1229" s="111" t="s">
        <v>175</v>
      </c>
      <c r="AM1229" s="112">
        <v>26</v>
      </c>
      <c r="AN1229" s="111" t="s">
        <v>41</v>
      </c>
      <c r="AO1229" s="112">
        <v>24</v>
      </c>
      <c r="AP1229" s="112">
        <v>11810000</v>
      </c>
      <c r="AQ1229" s="112">
        <v>6591000</v>
      </c>
      <c r="AR1229" s="112">
        <v>5219000</v>
      </c>
      <c r="AS1229" s="112">
        <v>70</v>
      </c>
      <c r="AT1229" s="112">
        <v>980944</v>
      </c>
      <c r="AU1229" s="112">
        <v>1</v>
      </c>
      <c r="AV1229" s="112">
        <v>83</v>
      </c>
      <c r="AW1229" s="112">
        <v>814184</v>
      </c>
    </row>
    <row r="1230" spans="38:49">
      <c r="AL1230" s="111" t="s">
        <v>175</v>
      </c>
      <c r="AM1230" s="112">
        <v>26</v>
      </c>
      <c r="AN1230" s="111" t="s">
        <v>41</v>
      </c>
      <c r="AO1230" s="112">
        <v>24</v>
      </c>
      <c r="AP1230" s="112">
        <v>11810000</v>
      </c>
      <c r="AQ1230" s="112">
        <v>6591000</v>
      </c>
      <c r="AR1230" s="112">
        <v>5219000</v>
      </c>
      <c r="AS1230" s="112">
        <v>71</v>
      </c>
      <c r="AT1230" s="112">
        <v>932450</v>
      </c>
      <c r="AU1230" s="112">
        <v>1</v>
      </c>
      <c r="AV1230" s="112">
        <v>85</v>
      </c>
      <c r="AW1230" s="112">
        <v>792582</v>
      </c>
    </row>
    <row r="1231" spans="38:49">
      <c r="AL1231" s="111" t="s">
        <v>175</v>
      </c>
      <c r="AM1231" s="112">
        <v>26</v>
      </c>
      <c r="AN1231" s="111" t="s">
        <v>41</v>
      </c>
      <c r="AO1231" s="112">
        <v>24</v>
      </c>
      <c r="AP1231" s="112">
        <v>11810000</v>
      </c>
      <c r="AQ1231" s="112">
        <v>6591000</v>
      </c>
      <c r="AR1231" s="112">
        <v>5219000</v>
      </c>
      <c r="AS1231" s="112">
        <v>72</v>
      </c>
      <c r="AT1231" s="112">
        <v>883671</v>
      </c>
      <c r="AU1231" s="112">
        <v>1</v>
      </c>
      <c r="AV1231" s="112">
        <v>86</v>
      </c>
      <c r="AW1231" s="112">
        <v>759957</v>
      </c>
    </row>
    <row r="1232" spans="38:49">
      <c r="AL1232" s="111" t="s">
        <v>175</v>
      </c>
      <c r="AM1232" s="112">
        <v>26</v>
      </c>
      <c r="AN1232" s="111" t="s">
        <v>41</v>
      </c>
      <c r="AO1232" s="112">
        <v>24</v>
      </c>
      <c r="AP1232" s="112">
        <v>11810000</v>
      </c>
      <c r="AQ1232" s="112">
        <v>6591000</v>
      </c>
      <c r="AR1232" s="112">
        <v>5219000</v>
      </c>
      <c r="AS1232" s="112">
        <v>73</v>
      </c>
      <c r="AT1232" s="112">
        <v>834624</v>
      </c>
      <c r="AU1232" s="112">
        <v>1</v>
      </c>
      <c r="AV1232" s="112">
        <v>88</v>
      </c>
      <c r="AW1232" s="112">
        <v>734469</v>
      </c>
    </row>
    <row r="1233" spans="38:49">
      <c r="AL1233" s="111" t="s">
        <v>175</v>
      </c>
      <c r="AM1233" s="112">
        <v>26</v>
      </c>
      <c r="AN1233" s="111" t="s">
        <v>41</v>
      </c>
      <c r="AO1233" s="112">
        <v>24</v>
      </c>
      <c r="AP1233" s="112">
        <v>11810000</v>
      </c>
      <c r="AQ1233" s="112">
        <v>6591000</v>
      </c>
      <c r="AR1233" s="112">
        <v>5219000</v>
      </c>
      <c r="AS1233" s="112">
        <v>74</v>
      </c>
      <c r="AT1233" s="112">
        <v>785322</v>
      </c>
      <c r="AU1233" s="112">
        <v>1</v>
      </c>
      <c r="AV1233" s="112">
        <v>89</v>
      </c>
      <c r="AW1233" s="112">
        <v>698937</v>
      </c>
    </row>
    <row r="1234" spans="38:49">
      <c r="AL1234" s="111" t="s">
        <v>175</v>
      </c>
      <c r="AM1234" s="112">
        <v>26</v>
      </c>
      <c r="AN1234" s="111" t="s">
        <v>41</v>
      </c>
      <c r="AO1234" s="112">
        <v>24</v>
      </c>
      <c r="AP1234" s="112">
        <v>11810000</v>
      </c>
      <c r="AQ1234" s="112">
        <v>6591000</v>
      </c>
      <c r="AR1234" s="112">
        <v>5219000</v>
      </c>
      <c r="AS1234" s="112">
        <v>75</v>
      </c>
      <c r="AT1234" s="112">
        <v>67787</v>
      </c>
      <c r="AU1234" s="112">
        <v>9.1999999999999998E-2</v>
      </c>
      <c r="AV1234" s="112">
        <v>90</v>
      </c>
      <c r="AW1234" s="112">
        <v>61008</v>
      </c>
    </row>
    <row r="1235" spans="38:49">
      <c r="AL1235" s="111" t="s">
        <v>175</v>
      </c>
      <c r="AM1235" s="112">
        <v>27</v>
      </c>
      <c r="AN1235" s="111" t="s">
        <v>42</v>
      </c>
      <c r="AO1235" s="112">
        <v>1</v>
      </c>
      <c r="AP1235" s="112">
        <v>11380000</v>
      </c>
      <c r="AQ1235" s="112">
        <v>5387000</v>
      </c>
      <c r="AR1235" s="112">
        <v>5993000</v>
      </c>
      <c r="AS1235" s="112">
        <v>69</v>
      </c>
      <c r="AT1235" s="112">
        <v>304203</v>
      </c>
      <c r="AU1235" s="112">
        <v>0.29599999999999999</v>
      </c>
      <c r="AV1235" s="112">
        <v>81</v>
      </c>
      <c r="AW1235" s="112">
        <v>246404</v>
      </c>
    </row>
    <row r="1236" spans="38:49">
      <c r="AL1236" s="111" t="s">
        <v>175</v>
      </c>
      <c r="AM1236" s="112">
        <v>27</v>
      </c>
      <c r="AN1236" s="111" t="s">
        <v>42</v>
      </c>
      <c r="AO1236" s="112">
        <v>1</v>
      </c>
      <c r="AP1236" s="112">
        <v>11380000</v>
      </c>
      <c r="AQ1236" s="112">
        <v>5387000</v>
      </c>
      <c r="AR1236" s="112">
        <v>5993000</v>
      </c>
      <c r="AS1236" s="112">
        <v>70</v>
      </c>
      <c r="AT1236" s="112">
        <v>980944</v>
      </c>
      <c r="AU1236" s="112">
        <v>1</v>
      </c>
      <c r="AV1236" s="112">
        <v>82</v>
      </c>
      <c r="AW1236" s="112">
        <v>804374</v>
      </c>
    </row>
    <row r="1237" spans="38:49">
      <c r="AL1237" s="111" t="s">
        <v>175</v>
      </c>
      <c r="AM1237" s="112">
        <v>27</v>
      </c>
      <c r="AN1237" s="111" t="s">
        <v>42</v>
      </c>
      <c r="AO1237" s="112">
        <v>1</v>
      </c>
      <c r="AP1237" s="112">
        <v>11380000</v>
      </c>
      <c r="AQ1237" s="112">
        <v>5387000</v>
      </c>
      <c r="AR1237" s="112">
        <v>5993000</v>
      </c>
      <c r="AS1237" s="112">
        <v>71</v>
      </c>
      <c r="AT1237" s="112">
        <v>932450</v>
      </c>
      <c r="AU1237" s="112">
        <v>1</v>
      </c>
      <c r="AV1237" s="112">
        <v>84</v>
      </c>
      <c r="AW1237" s="112">
        <v>783258</v>
      </c>
    </row>
    <row r="1238" spans="38:49">
      <c r="AL1238" s="111" t="s">
        <v>175</v>
      </c>
      <c r="AM1238" s="112">
        <v>27</v>
      </c>
      <c r="AN1238" s="111" t="s">
        <v>42</v>
      </c>
      <c r="AO1238" s="112">
        <v>1</v>
      </c>
      <c r="AP1238" s="112">
        <v>11380000</v>
      </c>
      <c r="AQ1238" s="112">
        <v>5387000</v>
      </c>
      <c r="AR1238" s="112">
        <v>5993000</v>
      </c>
      <c r="AS1238" s="112">
        <v>72</v>
      </c>
      <c r="AT1238" s="112">
        <v>883671</v>
      </c>
      <c r="AU1238" s="112">
        <v>1</v>
      </c>
      <c r="AV1238" s="112">
        <v>85</v>
      </c>
      <c r="AW1238" s="112">
        <v>751120</v>
      </c>
    </row>
    <row r="1239" spans="38:49">
      <c r="AL1239" s="111" t="s">
        <v>175</v>
      </c>
      <c r="AM1239" s="112">
        <v>27</v>
      </c>
      <c r="AN1239" s="111" t="s">
        <v>42</v>
      </c>
      <c r="AO1239" s="112">
        <v>1</v>
      </c>
      <c r="AP1239" s="112">
        <v>11380000</v>
      </c>
      <c r="AQ1239" s="112">
        <v>5387000</v>
      </c>
      <c r="AR1239" s="112">
        <v>5993000</v>
      </c>
      <c r="AS1239" s="112">
        <v>73</v>
      </c>
      <c r="AT1239" s="112">
        <v>834624</v>
      </c>
      <c r="AU1239" s="112">
        <v>1</v>
      </c>
      <c r="AV1239" s="112">
        <v>87</v>
      </c>
      <c r="AW1239" s="112">
        <v>726123</v>
      </c>
    </row>
    <row r="1240" spans="38:49">
      <c r="AL1240" s="111" t="s">
        <v>175</v>
      </c>
      <c r="AM1240" s="112">
        <v>27</v>
      </c>
      <c r="AN1240" s="111" t="s">
        <v>42</v>
      </c>
      <c r="AO1240" s="112">
        <v>1</v>
      </c>
      <c r="AP1240" s="112">
        <v>11380000</v>
      </c>
      <c r="AQ1240" s="112">
        <v>5387000</v>
      </c>
      <c r="AR1240" s="112">
        <v>5993000</v>
      </c>
      <c r="AS1240" s="112">
        <v>74</v>
      </c>
      <c r="AT1240" s="112">
        <v>785322</v>
      </c>
      <c r="AU1240" s="112">
        <v>1</v>
      </c>
      <c r="AV1240" s="112">
        <v>88</v>
      </c>
      <c r="AW1240" s="112">
        <v>691083</v>
      </c>
    </row>
    <row r="1241" spans="38:49">
      <c r="AL1241" s="111" t="s">
        <v>175</v>
      </c>
      <c r="AM1241" s="112">
        <v>27</v>
      </c>
      <c r="AN1241" s="111" t="s">
        <v>42</v>
      </c>
      <c r="AO1241" s="112">
        <v>1</v>
      </c>
      <c r="AP1241" s="112">
        <v>11380000</v>
      </c>
      <c r="AQ1241" s="112">
        <v>5387000</v>
      </c>
      <c r="AR1241" s="112">
        <v>5993000</v>
      </c>
      <c r="AS1241" s="112">
        <v>75</v>
      </c>
      <c r="AT1241" s="112">
        <v>735781</v>
      </c>
      <c r="AU1241" s="112">
        <v>1</v>
      </c>
      <c r="AV1241" s="112">
        <v>89</v>
      </c>
      <c r="AW1241" s="112">
        <v>654845</v>
      </c>
    </row>
    <row r="1242" spans="38:49">
      <c r="AL1242" s="111" t="s">
        <v>175</v>
      </c>
      <c r="AM1242" s="112">
        <v>27</v>
      </c>
      <c r="AN1242" s="111" t="s">
        <v>42</v>
      </c>
      <c r="AO1242" s="112">
        <v>1</v>
      </c>
      <c r="AP1242" s="112">
        <v>11380000</v>
      </c>
      <c r="AQ1242" s="112">
        <v>5387000</v>
      </c>
      <c r="AR1242" s="112">
        <v>5993000</v>
      </c>
      <c r="AS1242" s="112">
        <v>76</v>
      </c>
      <c r="AT1242" s="112">
        <v>536006</v>
      </c>
      <c r="AU1242" s="112">
        <v>0.78100000000000003</v>
      </c>
      <c r="AV1242" s="112">
        <v>90</v>
      </c>
      <c r="AW1242" s="112">
        <v>482405</v>
      </c>
    </row>
    <row r="1243" spans="38:49">
      <c r="AL1243" s="111" t="s">
        <v>175</v>
      </c>
      <c r="AM1243" s="112">
        <v>28</v>
      </c>
      <c r="AN1243" s="111" t="s">
        <v>42</v>
      </c>
      <c r="AO1243" s="112">
        <v>8</v>
      </c>
      <c r="AP1243" s="112">
        <v>10947000</v>
      </c>
      <c r="AQ1243" s="112">
        <v>4024000</v>
      </c>
      <c r="AR1243" s="112">
        <v>6923000</v>
      </c>
      <c r="AS1243" s="112">
        <v>70</v>
      </c>
      <c r="AT1243" s="112">
        <v>852147</v>
      </c>
      <c r="AU1243" s="112">
        <v>0.86899999999999999</v>
      </c>
      <c r="AV1243" s="112">
        <v>80</v>
      </c>
      <c r="AW1243" s="112">
        <v>681718</v>
      </c>
    </row>
    <row r="1244" spans="38:49">
      <c r="AL1244" s="111" t="s">
        <v>175</v>
      </c>
      <c r="AM1244" s="112">
        <v>28</v>
      </c>
      <c r="AN1244" s="111" t="s">
        <v>42</v>
      </c>
      <c r="AO1244" s="112">
        <v>8</v>
      </c>
      <c r="AP1244" s="112">
        <v>10947000</v>
      </c>
      <c r="AQ1244" s="112">
        <v>4024000</v>
      </c>
      <c r="AR1244" s="112">
        <v>6923000</v>
      </c>
      <c r="AS1244" s="112">
        <v>71</v>
      </c>
      <c r="AT1244" s="112">
        <v>932450</v>
      </c>
      <c r="AU1244" s="112">
        <v>1</v>
      </c>
      <c r="AV1244" s="112">
        <v>82</v>
      </c>
      <c r="AW1244" s="112">
        <v>764609</v>
      </c>
    </row>
    <row r="1245" spans="38:49">
      <c r="AL1245" s="111" t="s">
        <v>175</v>
      </c>
      <c r="AM1245" s="112">
        <v>28</v>
      </c>
      <c r="AN1245" s="111" t="s">
        <v>42</v>
      </c>
      <c r="AO1245" s="112">
        <v>8</v>
      </c>
      <c r="AP1245" s="112">
        <v>10947000</v>
      </c>
      <c r="AQ1245" s="112">
        <v>4024000</v>
      </c>
      <c r="AR1245" s="112">
        <v>6923000</v>
      </c>
      <c r="AS1245" s="112">
        <v>72</v>
      </c>
      <c r="AT1245" s="112">
        <v>883671</v>
      </c>
      <c r="AU1245" s="112">
        <v>1</v>
      </c>
      <c r="AV1245" s="112">
        <v>83</v>
      </c>
      <c r="AW1245" s="112">
        <v>733447</v>
      </c>
    </row>
    <row r="1246" spans="38:49">
      <c r="AL1246" s="111" t="s">
        <v>175</v>
      </c>
      <c r="AM1246" s="112">
        <v>28</v>
      </c>
      <c r="AN1246" s="111" t="s">
        <v>42</v>
      </c>
      <c r="AO1246" s="112">
        <v>8</v>
      </c>
      <c r="AP1246" s="112">
        <v>10947000</v>
      </c>
      <c r="AQ1246" s="112">
        <v>4024000</v>
      </c>
      <c r="AR1246" s="112">
        <v>6923000</v>
      </c>
      <c r="AS1246" s="112">
        <v>73</v>
      </c>
      <c r="AT1246" s="112">
        <v>834624</v>
      </c>
      <c r="AU1246" s="112">
        <v>1</v>
      </c>
      <c r="AV1246" s="112">
        <v>84</v>
      </c>
      <c r="AW1246" s="112">
        <v>701084</v>
      </c>
    </row>
    <row r="1247" spans="38:49">
      <c r="AL1247" s="111" t="s">
        <v>175</v>
      </c>
      <c r="AM1247" s="112">
        <v>28</v>
      </c>
      <c r="AN1247" s="111" t="s">
        <v>42</v>
      </c>
      <c r="AO1247" s="112">
        <v>8</v>
      </c>
      <c r="AP1247" s="112">
        <v>10947000</v>
      </c>
      <c r="AQ1247" s="112">
        <v>4024000</v>
      </c>
      <c r="AR1247" s="112">
        <v>6923000</v>
      </c>
      <c r="AS1247" s="112">
        <v>74</v>
      </c>
      <c r="AT1247" s="112">
        <v>785322</v>
      </c>
      <c r="AU1247" s="112">
        <v>1</v>
      </c>
      <c r="AV1247" s="112">
        <v>86</v>
      </c>
      <c r="AW1247" s="112">
        <v>675377</v>
      </c>
    </row>
    <row r="1248" spans="38:49">
      <c r="AL1248" s="111" t="s">
        <v>175</v>
      </c>
      <c r="AM1248" s="112">
        <v>28</v>
      </c>
      <c r="AN1248" s="111" t="s">
        <v>42</v>
      </c>
      <c r="AO1248" s="112">
        <v>8</v>
      </c>
      <c r="AP1248" s="112">
        <v>10947000</v>
      </c>
      <c r="AQ1248" s="112">
        <v>4024000</v>
      </c>
      <c r="AR1248" s="112">
        <v>6923000</v>
      </c>
      <c r="AS1248" s="112">
        <v>75</v>
      </c>
      <c r="AT1248" s="112">
        <v>735781</v>
      </c>
      <c r="AU1248" s="112">
        <v>1</v>
      </c>
      <c r="AV1248" s="112">
        <v>87</v>
      </c>
      <c r="AW1248" s="112">
        <v>640129</v>
      </c>
    </row>
    <row r="1249" spans="38:49">
      <c r="AL1249" s="111" t="s">
        <v>175</v>
      </c>
      <c r="AM1249" s="112">
        <v>28</v>
      </c>
      <c r="AN1249" s="111" t="s">
        <v>42</v>
      </c>
      <c r="AO1249" s="112">
        <v>8</v>
      </c>
      <c r="AP1249" s="112">
        <v>10947000</v>
      </c>
      <c r="AQ1249" s="112">
        <v>4024000</v>
      </c>
      <c r="AR1249" s="112">
        <v>6923000</v>
      </c>
      <c r="AS1249" s="112">
        <v>76</v>
      </c>
      <c r="AT1249" s="112">
        <v>686016</v>
      </c>
      <c r="AU1249" s="112">
        <v>1</v>
      </c>
      <c r="AV1249" s="112">
        <v>88</v>
      </c>
      <c r="AW1249" s="112">
        <v>603694</v>
      </c>
    </row>
    <row r="1250" spans="38:49">
      <c r="AL1250" s="111" t="s">
        <v>175</v>
      </c>
      <c r="AM1250" s="112">
        <v>28</v>
      </c>
      <c r="AN1250" s="111" t="s">
        <v>42</v>
      </c>
      <c r="AO1250" s="112">
        <v>8</v>
      </c>
      <c r="AP1250" s="112">
        <v>10947000</v>
      </c>
      <c r="AQ1250" s="112">
        <v>4024000</v>
      </c>
      <c r="AR1250" s="112">
        <v>6923000</v>
      </c>
      <c r="AS1250" s="112">
        <v>77</v>
      </c>
      <c r="AT1250" s="112">
        <v>636042</v>
      </c>
      <c r="AU1250" s="112">
        <v>1</v>
      </c>
      <c r="AV1250" s="112">
        <v>90</v>
      </c>
      <c r="AW1250" s="112">
        <v>572438</v>
      </c>
    </row>
    <row r="1251" spans="38:49">
      <c r="AL1251" s="111" t="s">
        <v>175</v>
      </c>
      <c r="AM1251" s="112">
        <v>28</v>
      </c>
      <c r="AN1251" s="111" t="s">
        <v>42</v>
      </c>
      <c r="AO1251" s="112">
        <v>8</v>
      </c>
      <c r="AP1251" s="112">
        <v>10947000</v>
      </c>
      <c r="AQ1251" s="112">
        <v>4024000</v>
      </c>
      <c r="AR1251" s="112">
        <v>6923000</v>
      </c>
      <c r="AS1251" s="112">
        <v>78</v>
      </c>
      <c r="AT1251" s="112">
        <v>576948</v>
      </c>
      <c r="AU1251" s="112">
        <v>0.98499999999999999</v>
      </c>
      <c r="AV1251" s="112">
        <v>91</v>
      </c>
      <c r="AW1251" s="112">
        <v>525023</v>
      </c>
    </row>
    <row r="1252" spans="38:49">
      <c r="AL1252" s="111" t="s">
        <v>175</v>
      </c>
      <c r="AM1252" s="112">
        <v>29</v>
      </c>
      <c r="AN1252" s="111" t="s">
        <v>42</v>
      </c>
      <c r="AO1252" s="112">
        <v>15</v>
      </c>
      <c r="AP1252" s="112">
        <v>10517000</v>
      </c>
      <c r="AQ1252" s="112">
        <v>3040000</v>
      </c>
      <c r="AR1252" s="112">
        <v>7477000</v>
      </c>
      <c r="AS1252" s="112">
        <v>70</v>
      </c>
      <c r="AT1252" s="112">
        <v>422147</v>
      </c>
      <c r="AU1252" s="112">
        <v>0.43</v>
      </c>
      <c r="AV1252" s="112">
        <v>77</v>
      </c>
      <c r="AW1252" s="112">
        <v>325053</v>
      </c>
    </row>
    <row r="1253" spans="38:49">
      <c r="AL1253" s="111" t="s">
        <v>175</v>
      </c>
      <c r="AM1253" s="112">
        <v>29</v>
      </c>
      <c r="AN1253" s="111" t="s">
        <v>42</v>
      </c>
      <c r="AO1253" s="112">
        <v>15</v>
      </c>
      <c r="AP1253" s="112">
        <v>10517000</v>
      </c>
      <c r="AQ1253" s="112">
        <v>3040000</v>
      </c>
      <c r="AR1253" s="112">
        <v>7477000</v>
      </c>
      <c r="AS1253" s="112">
        <v>71</v>
      </c>
      <c r="AT1253" s="112">
        <v>932450</v>
      </c>
      <c r="AU1253" s="112">
        <v>1</v>
      </c>
      <c r="AV1253" s="112">
        <v>79</v>
      </c>
      <c r="AW1253" s="112">
        <v>736636</v>
      </c>
    </row>
    <row r="1254" spans="38:49">
      <c r="AL1254" s="111" t="s">
        <v>175</v>
      </c>
      <c r="AM1254" s="112">
        <v>29</v>
      </c>
      <c r="AN1254" s="111" t="s">
        <v>42</v>
      </c>
      <c r="AO1254" s="112">
        <v>15</v>
      </c>
      <c r="AP1254" s="112">
        <v>10517000</v>
      </c>
      <c r="AQ1254" s="112">
        <v>3040000</v>
      </c>
      <c r="AR1254" s="112">
        <v>7477000</v>
      </c>
      <c r="AS1254" s="112">
        <v>72</v>
      </c>
      <c r="AT1254" s="112">
        <v>883671</v>
      </c>
      <c r="AU1254" s="112">
        <v>1</v>
      </c>
      <c r="AV1254" s="112">
        <v>80</v>
      </c>
      <c r="AW1254" s="112">
        <v>706937</v>
      </c>
    </row>
    <row r="1255" spans="38:49">
      <c r="AL1255" s="111" t="s">
        <v>175</v>
      </c>
      <c r="AM1255" s="112">
        <v>29</v>
      </c>
      <c r="AN1255" s="111" t="s">
        <v>42</v>
      </c>
      <c r="AO1255" s="112">
        <v>15</v>
      </c>
      <c r="AP1255" s="112">
        <v>10517000</v>
      </c>
      <c r="AQ1255" s="112">
        <v>3040000</v>
      </c>
      <c r="AR1255" s="112">
        <v>7477000</v>
      </c>
      <c r="AS1255" s="112">
        <v>73</v>
      </c>
      <c r="AT1255" s="112">
        <v>834624</v>
      </c>
      <c r="AU1255" s="112">
        <v>1</v>
      </c>
      <c r="AV1255" s="112">
        <v>81</v>
      </c>
      <c r="AW1255" s="112">
        <v>676045</v>
      </c>
    </row>
    <row r="1256" spans="38:49">
      <c r="AL1256" s="111" t="s">
        <v>175</v>
      </c>
      <c r="AM1256" s="112">
        <v>29</v>
      </c>
      <c r="AN1256" s="111" t="s">
        <v>42</v>
      </c>
      <c r="AO1256" s="112">
        <v>15</v>
      </c>
      <c r="AP1256" s="112">
        <v>10517000</v>
      </c>
      <c r="AQ1256" s="112">
        <v>3040000</v>
      </c>
      <c r="AR1256" s="112">
        <v>7477000</v>
      </c>
      <c r="AS1256" s="112">
        <v>74</v>
      </c>
      <c r="AT1256" s="112">
        <v>785322</v>
      </c>
      <c r="AU1256" s="112">
        <v>1</v>
      </c>
      <c r="AV1256" s="112">
        <v>83</v>
      </c>
      <c r="AW1256" s="112">
        <v>651817</v>
      </c>
    </row>
    <row r="1257" spans="38:49">
      <c r="AL1257" s="111" t="s">
        <v>175</v>
      </c>
      <c r="AM1257" s="112">
        <v>29</v>
      </c>
      <c r="AN1257" s="111" t="s">
        <v>42</v>
      </c>
      <c r="AO1257" s="112">
        <v>15</v>
      </c>
      <c r="AP1257" s="112">
        <v>10517000</v>
      </c>
      <c r="AQ1257" s="112">
        <v>3040000</v>
      </c>
      <c r="AR1257" s="112">
        <v>7477000</v>
      </c>
      <c r="AS1257" s="112">
        <v>75</v>
      </c>
      <c r="AT1257" s="112">
        <v>735781</v>
      </c>
      <c r="AU1257" s="112">
        <v>1</v>
      </c>
      <c r="AV1257" s="112">
        <v>84</v>
      </c>
      <c r="AW1257" s="112">
        <v>618056</v>
      </c>
    </row>
    <row r="1258" spans="38:49">
      <c r="AL1258" s="111" t="s">
        <v>175</v>
      </c>
      <c r="AM1258" s="112">
        <v>29</v>
      </c>
      <c r="AN1258" s="111" t="s">
        <v>42</v>
      </c>
      <c r="AO1258" s="112">
        <v>15</v>
      </c>
      <c r="AP1258" s="112">
        <v>10517000</v>
      </c>
      <c r="AQ1258" s="112">
        <v>3040000</v>
      </c>
      <c r="AR1258" s="112">
        <v>7477000</v>
      </c>
      <c r="AS1258" s="112">
        <v>76</v>
      </c>
      <c r="AT1258" s="112">
        <v>686016</v>
      </c>
      <c r="AU1258" s="112">
        <v>1</v>
      </c>
      <c r="AV1258" s="112">
        <v>85</v>
      </c>
      <c r="AW1258" s="112">
        <v>583114</v>
      </c>
    </row>
    <row r="1259" spans="38:49">
      <c r="AL1259" s="111" t="s">
        <v>175</v>
      </c>
      <c r="AM1259" s="112">
        <v>29</v>
      </c>
      <c r="AN1259" s="111" t="s">
        <v>42</v>
      </c>
      <c r="AO1259" s="112">
        <v>15</v>
      </c>
      <c r="AP1259" s="112">
        <v>10517000</v>
      </c>
      <c r="AQ1259" s="112">
        <v>3040000</v>
      </c>
      <c r="AR1259" s="112">
        <v>7477000</v>
      </c>
      <c r="AS1259" s="112">
        <v>77</v>
      </c>
      <c r="AT1259" s="112">
        <v>636042</v>
      </c>
      <c r="AU1259" s="112">
        <v>1</v>
      </c>
      <c r="AV1259" s="112">
        <v>86</v>
      </c>
      <c r="AW1259" s="112">
        <v>546996</v>
      </c>
    </row>
    <row r="1260" spans="38:49">
      <c r="AL1260" s="111" t="s">
        <v>175</v>
      </c>
      <c r="AM1260" s="112">
        <v>29</v>
      </c>
      <c r="AN1260" s="111" t="s">
        <v>42</v>
      </c>
      <c r="AO1260" s="112">
        <v>15</v>
      </c>
      <c r="AP1260" s="112">
        <v>10517000</v>
      </c>
      <c r="AQ1260" s="112">
        <v>3040000</v>
      </c>
      <c r="AR1260" s="112">
        <v>7477000</v>
      </c>
      <c r="AS1260" s="112">
        <v>78</v>
      </c>
      <c r="AT1260" s="112">
        <v>585874</v>
      </c>
      <c r="AU1260" s="112">
        <v>1</v>
      </c>
      <c r="AV1260" s="112">
        <v>88</v>
      </c>
      <c r="AW1260" s="112">
        <v>515569</v>
      </c>
    </row>
    <row r="1261" spans="38:49">
      <c r="AL1261" s="111" t="s">
        <v>175</v>
      </c>
      <c r="AM1261" s="112">
        <v>29</v>
      </c>
      <c r="AN1261" s="111" t="s">
        <v>42</v>
      </c>
      <c r="AO1261" s="112">
        <v>15</v>
      </c>
      <c r="AP1261" s="112">
        <v>10517000</v>
      </c>
      <c r="AQ1261" s="112">
        <v>3040000</v>
      </c>
      <c r="AR1261" s="112">
        <v>7477000</v>
      </c>
      <c r="AS1261" s="112">
        <v>79</v>
      </c>
      <c r="AT1261" s="112">
        <v>535528</v>
      </c>
      <c r="AU1261" s="112">
        <v>1</v>
      </c>
      <c r="AV1261" s="112">
        <v>89</v>
      </c>
      <c r="AW1261" s="112">
        <v>476620</v>
      </c>
    </row>
    <row r="1262" spans="38:49">
      <c r="AL1262" s="111" t="s">
        <v>175</v>
      </c>
      <c r="AM1262" s="112">
        <v>29</v>
      </c>
      <c r="AN1262" s="111" t="s">
        <v>42</v>
      </c>
      <c r="AO1262" s="112">
        <v>15</v>
      </c>
      <c r="AP1262" s="112">
        <v>10517000</v>
      </c>
      <c r="AQ1262" s="112">
        <v>3040000</v>
      </c>
      <c r="AR1262" s="112">
        <v>7477000</v>
      </c>
      <c r="AS1262" s="112">
        <v>80</v>
      </c>
      <c r="AT1262" s="112">
        <v>439547</v>
      </c>
      <c r="AU1262" s="112">
        <v>0.90600000000000003</v>
      </c>
      <c r="AV1262" s="112">
        <v>90</v>
      </c>
      <c r="AW1262" s="112">
        <v>395592</v>
      </c>
    </row>
    <row r="1263" spans="38:49">
      <c r="AL1263" s="111" t="s">
        <v>175</v>
      </c>
      <c r="AM1263" s="112">
        <v>30</v>
      </c>
      <c r="AN1263" s="111" t="s">
        <v>42</v>
      </c>
      <c r="AO1263" s="112">
        <v>23</v>
      </c>
      <c r="AP1263" s="112">
        <v>10100000</v>
      </c>
      <c r="AQ1263" s="112">
        <v>2890000</v>
      </c>
      <c r="AR1263" s="112">
        <v>7210000</v>
      </c>
      <c r="AS1263" s="112">
        <v>70</v>
      </c>
      <c r="AT1263" s="112">
        <v>5147</v>
      </c>
      <c r="AU1263" s="112">
        <v>5.0000000000000001E-3</v>
      </c>
      <c r="AV1263" s="112">
        <v>74</v>
      </c>
      <c r="AW1263" s="112">
        <v>3809</v>
      </c>
    </row>
    <row r="1264" spans="38:49">
      <c r="AL1264" s="111" t="s">
        <v>175</v>
      </c>
      <c r="AM1264" s="112">
        <v>30</v>
      </c>
      <c r="AN1264" s="111" t="s">
        <v>42</v>
      </c>
      <c r="AO1264" s="112">
        <v>23</v>
      </c>
      <c r="AP1264" s="112">
        <v>10100000</v>
      </c>
      <c r="AQ1264" s="112">
        <v>2890000</v>
      </c>
      <c r="AR1264" s="112">
        <v>7210000</v>
      </c>
      <c r="AS1264" s="112">
        <v>71</v>
      </c>
      <c r="AT1264" s="112">
        <v>932450</v>
      </c>
      <c r="AU1264" s="112">
        <v>1</v>
      </c>
      <c r="AV1264" s="112">
        <v>75</v>
      </c>
      <c r="AW1264" s="112">
        <v>699338</v>
      </c>
    </row>
    <row r="1265" spans="38:49">
      <c r="AL1265" s="111" t="s">
        <v>175</v>
      </c>
      <c r="AM1265" s="112">
        <v>30</v>
      </c>
      <c r="AN1265" s="111" t="s">
        <v>42</v>
      </c>
      <c r="AO1265" s="112">
        <v>23</v>
      </c>
      <c r="AP1265" s="112">
        <v>10100000</v>
      </c>
      <c r="AQ1265" s="112">
        <v>2890000</v>
      </c>
      <c r="AR1265" s="112">
        <v>7210000</v>
      </c>
      <c r="AS1265" s="112">
        <v>72</v>
      </c>
      <c r="AT1265" s="112">
        <v>883671</v>
      </c>
      <c r="AU1265" s="112">
        <v>1</v>
      </c>
      <c r="AV1265" s="112">
        <v>76</v>
      </c>
      <c r="AW1265" s="112">
        <v>671590</v>
      </c>
    </row>
    <row r="1266" spans="38:49">
      <c r="AL1266" s="111" t="s">
        <v>175</v>
      </c>
      <c r="AM1266" s="112">
        <v>30</v>
      </c>
      <c r="AN1266" s="111" t="s">
        <v>42</v>
      </c>
      <c r="AO1266" s="112">
        <v>23</v>
      </c>
      <c r="AP1266" s="112">
        <v>10100000</v>
      </c>
      <c r="AQ1266" s="112">
        <v>2890000</v>
      </c>
      <c r="AR1266" s="112">
        <v>7210000</v>
      </c>
      <c r="AS1266" s="112">
        <v>73</v>
      </c>
      <c r="AT1266" s="112">
        <v>834624</v>
      </c>
      <c r="AU1266" s="112">
        <v>1</v>
      </c>
      <c r="AV1266" s="112">
        <v>77</v>
      </c>
      <c r="AW1266" s="112">
        <v>642660</v>
      </c>
    </row>
    <row r="1267" spans="38:49">
      <c r="AL1267" s="111" t="s">
        <v>175</v>
      </c>
      <c r="AM1267" s="112">
        <v>30</v>
      </c>
      <c r="AN1267" s="111" t="s">
        <v>42</v>
      </c>
      <c r="AO1267" s="112">
        <v>23</v>
      </c>
      <c r="AP1267" s="112">
        <v>10100000</v>
      </c>
      <c r="AQ1267" s="112">
        <v>2890000</v>
      </c>
      <c r="AR1267" s="112">
        <v>7210000</v>
      </c>
      <c r="AS1267" s="112">
        <v>74</v>
      </c>
      <c r="AT1267" s="112">
        <v>785322</v>
      </c>
      <c r="AU1267" s="112">
        <v>1</v>
      </c>
      <c r="AV1267" s="112">
        <v>78</v>
      </c>
      <c r="AW1267" s="112">
        <v>612551</v>
      </c>
    </row>
    <row r="1268" spans="38:49">
      <c r="AL1268" s="111" t="s">
        <v>175</v>
      </c>
      <c r="AM1268" s="112">
        <v>30</v>
      </c>
      <c r="AN1268" s="111" t="s">
        <v>42</v>
      </c>
      <c r="AO1268" s="112">
        <v>23</v>
      </c>
      <c r="AP1268" s="112">
        <v>10100000</v>
      </c>
      <c r="AQ1268" s="112">
        <v>2890000</v>
      </c>
      <c r="AR1268" s="112">
        <v>7210000</v>
      </c>
      <c r="AS1268" s="112">
        <v>75</v>
      </c>
      <c r="AT1268" s="112">
        <v>735781</v>
      </c>
      <c r="AU1268" s="112">
        <v>1</v>
      </c>
      <c r="AV1268" s="112">
        <v>80</v>
      </c>
      <c r="AW1268" s="112">
        <v>588625</v>
      </c>
    </row>
    <row r="1269" spans="38:49">
      <c r="AL1269" s="111" t="s">
        <v>175</v>
      </c>
      <c r="AM1269" s="112">
        <v>30</v>
      </c>
      <c r="AN1269" s="111" t="s">
        <v>42</v>
      </c>
      <c r="AO1269" s="112">
        <v>23</v>
      </c>
      <c r="AP1269" s="112">
        <v>10100000</v>
      </c>
      <c r="AQ1269" s="112">
        <v>2890000</v>
      </c>
      <c r="AR1269" s="112">
        <v>7210000</v>
      </c>
      <c r="AS1269" s="112">
        <v>76</v>
      </c>
      <c r="AT1269" s="112">
        <v>686016</v>
      </c>
      <c r="AU1269" s="112">
        <v>1</v>
      </c>
      <c r="AV1269" s="112">
        <v>81</v>
      </c>
      <c r="AW1269" s="112">
        <v>555673</v>
      </c>
    </row>
    <row r="1270" spans="38:49">
      <c r="AL1270" s="111" t="s">
        <v>175</v>
      </c>
      <c r="AM1270" s="112">
        <v>30</v>
      </c>
      <c r="AN1270" s="111" t="s">
        <v>42</v>
      </c>
      <c r="AO1270" s="112">
        <v>23</v>
      </c>
      <c r="AP1270" s="112">
        <v>10100000</v>
      </c>
      <c r="AQ1270" s="112">
        <v>2890000</v>
      </c>
      <c r="AR1270" s="112">
        <v>7210000</v>
      </c>
      <c r="AS1270" s="112">
        <v>77</v>
      </c>
      <c r="AT1270" s="112">
        <v>636042</v>
      </c>
      <c r="AU1270" s="112">
        <v>1</v>
      </c>
      <c r="AV1270" s="112">
        <v>82</v>
      </c>
      <c r="AW1270" s="112">
        <v>521554</v>
      </c>
    </row>
    <row r="1271" spans="38:49">
      <c r="AL1271" s="111" t="s">
        <v>175</v>
      </c>
      <c r="AM1271" s="112">
        <v>30</v>
      </c>
      <c r="AN1271" s="111" t="s">
        <v>42</v>
      </c>
      <c r="AO1271" s="112">
        <v>23</v>
      </c>
      <c r="AP1271" s="112">
        <v>10100000</v>
      </c>
      <c r="AQ1271" s="112">
        <v>2890000</v>
      </c>
      <c r="AR1271" s="112">
        <v>7210000</v>
      </c>
      <c r="AS1271" s="112">
        <v>78</v>
      </c>
      <c r="AT1271" s="112">
        <v>585874</v>
      </c>
      <c r="AU1271" s="112">
        <v>1</v>
      </c>
      <c r="AV1271" s="112">
        <v>83</v>
      </c>
      <c r="AW1271" s="112">
        <v>486275</v>
      </c>
    </row>
    <row r="1272" spans="38:49">
      <c r="AL1272" s="111" t="s">
        <v>175</v>
      </c>
      <c r="AM1272" s="112">
        <v>30</v>
      </c>
      <c r="AN1272" s="111" t="s">
        <v>42</v>
      </c>
      <c r="AO1272" s="112">
        <v>23</v>
      </c>
      <c r="AP1272" s="112">
        <v>10100000</v>
      </c>
      <c r="AQ1272" s="112">
        <v>2890000</v>
      </c>
      <c r="AR1272" s="112">
        <v>7210000</v>
      </c>
      <c r="AS1272" s="112">
        <v>79</v>
      </c>
      <c r="AT1272" s="112">
        <v>535528</v>
      </c>
      <c r="AU1272" s="112">
        <v>1</v>
      </c>
      <c r="AV1272" s="112">
        <v>84</v>
      </c>
      <c r="AW1272" s="112">
        <v>449844</v>
      </c>
    </row>
    <row r="1273" spans="38:49">
      <c r="AL1273" s="111" t="s">
        <v>175</v>
      </c>
      <c r="AM1273" s="112">
        <v>30</v>
      </c>
      <c r="AN1273" s="111" t="s">
        <v>42</v>
      </c>
      <c r="AO1273" s="112">
        <v>23</v>
      </c>
      <c r="AP1273" s="112">
        <v>10100000</v>
      </c>
      <c r="AQ1273" s="112">
        <v>2890000</v>
      </c>
      <c r="AR1273" s="112">
        <v>7210000</v>
      </c>
      <c r="AS1273" s="112">
        <v>80</v>
      </c>
      <c r="AT1273" s="112">
        <v>485018</v>
      </c>
      <c r="AU1273" s="112">
        <v>1</v>
      </c>
      <c r="AV1273" s="112">
        <v>85</v>
      </c>
      <c r="AW1273" s="112">
        <v>412265</v>
      </c>
    </row>
    <row r="1274" spans="38:49">
      <c r="AL1274" s="111" t="s">
        <v>175</v>
      </c>
      <c r="AM1274" s="112">
        <v>30</v>
      </c>
      <c r="AN1274" s="111" t="s">
        <v>42</v>
      </c>
      <c r="AO1274" s="112">
        <v>23</v>
      </c>
      <c r="AP1274" s="112">
        <v>10100000</v>
      </c>
      <c r="AQ1274" s="112">
        <v>2890000</v>
      </c>
      <c r="AR1274" s="112">
        <v>7210000</v>
      </c>
      <c r="AS1274" s="112">
        <v>81</v>
      </c>
      <c r="AT1274" s="112">
        <v>104528</v>
      </c>
      <c r="AU1274" s="112">
        <v>0.19500000000000001</v>
      </c>
      <c r="AV1274" s="112">
        <v>86</v>
      </c>
      <c r="AW1274" s="112">
        <v>89894</v>
      </c>
    </row>
    <row r="1275" spans="38:49">
      <c r="AL1275" s="111" t="s">
        <v>175</v>
      </c>
      <c r="AM1275" s="112">
        <v>31</v>
      </c>
      <c r="AN1275" s="111" t="s">
        <v>42</v>
      </c>
      <c r="AO1275" s="112">
        <v>29</v>
      </c>
      <c r="AP1275" s="112">
        <v>9686000</v>
      </c>
      <c r="AQ1275" s="112">
        <v>2581000</v>
      </c>
      <c r="AR1275" s="112">
        <v>7105000</v>
      </c>
      <c r="AS1275" s="112">
        <v>71</v>
      </c>
      <c r="AT1275" s="112">
        <v>523596</v>
      </c>
      <c r="AU1275" s="112">
        <v>0.56200000000000006</v>
      </c>
      <c r="AV1275" s="112">
        <v>70</v>
      </c>
      <c r="AW1275" s="112">
        <v>366517</v>
      </c>
    </row>
    <row r="1276" spans="38:49">
      <c r="AL1276" s="111" t="s">
        <v>175</v>
      </c>
      <c r="AM1276" s="112">
        <v>31</v>
      </c>
      <c r="AN1276" s="111" t="s">
        <v>42</v>
      </c>
      <c r="AO1276" s="112">
        <v>29</v>
      </c>
      <c r="AP1276" s="112">
        <v>9686000</v>
      </c>
      <c r="AQ1276" s="112">
        <v>2581000</v>
      </c>
      <c r="AR1276" s="112">
        <v>7105000</v>
      </c>
      <c r="AS1276" s="112">
        <v>72</v>
      </c>
      <c r="AT1276" s="112">
        <v>883671</v>
      </c>
      <c r="AU1276" s="112">
        <v>1</v>
      </c>
      <c r="AV1276" s="112">
        <v>71</v>
      </c>
      <c r="AW1276" s="112">
        <v>627406</v>
      </c>
    </row>
    <row r="1277" spans="38:49">
      <c r="AL1277" s="111" t="s">
        <v>175</v>
      </c>
      <c r="AM1277" s="112">
        <v>31</v>
      </c>
      <c r="AN1277" s="111" t="s">
        <v>42</v>
      </c>
      <c r="AO1277" s="112">
        <v>29</v>
      </c>
      <c r="AP1277" s="112">
        <v>9686000</v>
      </c>
      <c r="AQ1277" s="112">
        <v>2581000</v>
      </c>
      <c r="AR1277" s="112">
        <v>7105000</v>
      </c>
      <c r="AS1277" s="112">
        <v>73</v>
      </c>
      <c r="AT1277" s="112">
        <v>834624</v>
      </c>
      <c r="AU1277" s="112">
        <v>1</v>
      </c>
      <c r="AV1277" s="112">
        <v>72</v>
      </c>
      <c r="AW1277" s="112">
        <v>600929</v>
      </c>
    </row>
    <row r="1278" spans="38:49">
      <c r="AL1278" s="111" t="s">
        <v>175</v>
      </c>
      <c r="AM1278" s="112">
        <v>31</v>
      </c>
      <c r="AN1278" s="111" t="s">
        <v>42</v>
      </c>
      <c r="AO1278" s="112">
        <v>29</v>
      </c>
      <c r="AP1278" s="112">
        <v>9686000</v>
      </c>
      <c r="AQ1278" s="112">
        <v>2581000</v>
      </c>
      <c r="AR1278" s="112">
        <v>7105000</v>
      </c>
      <c r="AS1278" s="112">
        <v>74</v>
      </c>
      <c r="AT1278" s="112">
        <v>785322</v>
      </c>
      <c r="AU1278" s="112">
        <v>1</v>
      </c>
      <c r="AV1278" s="112">
        <v>73</v>
      </c>
      <c r="AW1278" s="112">
        <v>573285</v>
      </c>
    </row>
    <row r="1279" spans="38:49">
      <c r="AL1279" s="111" t="s">
        <v>175</v>
      </c>
      <c r="AM1279" s="112">
        <v>31</v>
      </c>
      <c r="AN1279" s="111" t="s">
        <v>42</v>
      </c>
      <c r="AO1279" s="112">
        <v>29</v>
      </c>
      <c r="AP1279" s="112">
        <v>9686000</v>
      </c>
      <c r="AQ1279" s="112">
        <v>2581000</v>
      </c>
      <c r="AR1279" s="112">
        <v>7105000</v>
      </c>
      <c r="AS1279" s="112">
        <v>75</v>
      </c>
      <c r="AT1279" s="112">
        <v>735781</v>
      </c>
      <c r="AU1279" s="112">
        <v>1</v>
      </c>
      <c r="AV1279" s="112">
        <v>74</v>
      </c>
      <c r="AW1279" s="112">
        <v>544478</v>
      </c>
    </row>
    <row r="1280" spans="38:49">
      <c r="AL1280" s="111" t="s">
        <v>175</v>
      </c>
      <c r="AM1280" s="112">
        <v>31</v>
      </c>
      <c r="AN1280" s="111" t="s">
        <v>42</v>
      </c>
      <c r="AO1280" s="112">
        <v>29</v>
      </c>
      <c r="AP1280" s="112">
        <v>9686000</v>
      </c>
      <c r="AQ1280" s="112">
        <v>2581000</v>
      </c>
      <c r="AR1280" s="112">
        <v>7105000</v>
      </c>
      <c r="AS1280" s="112">
        <v>76</v>
      </c>
      <c r="AT1280" s="112">
        <v>686016</v>
      </c>
      <c r="AU1280" s="112">
        <v>1</v>
      </c>
      <c r="AV1280" s="112">
        <v>75</v>
      </c>
      <c r="AW1280" s="112">
        <v>514512</v>
      </c>
    </row>
    <row r="1281" spans="38:49">
      <c r="AL1281" s="111" t="s">
        <v>175</v>
      </c>
      <c r="AM1281" s="112">
        <v>31</v>
      </c>
      <c r="AN1281" s="111" t="s">
        <v>42</v>
      </c>
      <c r="AO1281" s="112">
        <v>29</v>
      </c>
      <c r="AP1281" s="112">
        <v>9686000</v>
      </c>
      <c r="AQ1281" s="112">
        <v>2581000</v>
      </c>
      <c r="AR1281" s="112">
        <v>7105000</v>
      </c>
      <c r="AS1281" s="112">
        <v>77</v>
      </c>
      <c r="AT1281" s="112">
        <v>636042</v>
      </c>
      <c r="AU1281" s="112">
        <v>1</v>
      </c>
      <c r="AV1281" s="112">
        <v>76</v>
      </c>
      <c r="AW1281" s="112">
        <v>483392</v>
      </c>
    </row>
    <row r="1282" spans="38:49">
      <c r="AL1282" s="111" t="s">
        <v>175</v>
      </c>
      <c r="AM1282" s="112">
        <v>31</v>
      </c>
      <c r="AN1282" s="111" t="s">
        <v>42</v>
      </c>
      <c r="AO1282" s="112">
        <v>29</v>
      </c>
      <c r="AP1282" s="112">
        <v>9686000</v>
      </c>
      <c r="AQ1282" s="112">
        <v>2581000</v>
      </c>
      <c r="AR1282" s="112">
        <v>7105000</v>
      </c>
      <c r="AS1282" s="112">
        <v>78</v>
      </c>
      <c r="AT1282" s="112">
        <v>585874</v>
      </c>
      <c r="AU1282" s="112">
        <v>1</v>
      </c>
      <c r="AV1282" s="112">
        <v>78</v>
      </c>
      <c r="AW1282" s="112">
        <v>456982</v>
      </c>
    </row>
    <row r="1283" spans="38:49">
      <c r="AL1283" s="111" t="s">
        <v>175</v>
      </c>
      <c r="AM1283" s="112">
        <v>31</v>
      </c>
      <c r="AN1283" s="111" t="s">
        <v>42</v>
      </c>
      <c r="AO1283" s="112">
        <v>29</v>
      </c>
      <c r="AP1283" s="112">
        <v>9686000</v>
      </c>
      <c r="AQ1283" s="112">
        <v>2581000</v>
      </c>
      <c r="AR1283" s="112">
        <v>7105000</v>
      </c>
      <c r="AS1283" s="112">
        <v>79</v>
      </c>
      <c r="AT1283" s="112">
        <v>535528</v>
      </c>
      <c r="AU1283" s="112">
        <v>1</v>
      </c>
      <c r="AV1283" s="112">
        <v>79</v>
      </c>
      <c r="AW1283" s="112">
        <v>423067</v>
      </c>
    </row>
    <row r="1284" spans="38:49">
      <c r="AL1284" s="111" t="s">
        <v>175</v>
      </c>
      <c r="AM1284" s="112">
        <v>31</v>
      </c>
      <c r="AN1284" s="111" t="s">
        <v>42</v>
      </c>
      <c r="AO1284" s="112">
        <v>29</v>
      </c>
      <c r="AP1284" s="112">
        <v>9686000</v>
      </c>
      <c r="AQ1284" s="112">
        <v>2581000</v>
      </c>
      <c r="AR1284" s="112">
        <v>7105000</v>
      </c>
      <c r="AS1284" s="112">
        <v>80</v>
      </c>
      <c r="AT1284" s="112">
        <v>485018</v>
      </c>
      <c r="AU1284" s="112">
        <v>1</v>
      </c>
      <c r="AV1284" s="112">
        <v>80</v>
      </c>
      <c r="AW1284" s="112">
        <v>388014</v>
      </c>
    </row>
    <row r="1285" spans="38:49">
      <c r="AL1285" s="111" t="s">
        <v>175</v>
      </c>
      <c r="AM1285" s="112">
        <v>31</v>
      </c>
      <c r="AN1285" s="111" t="s">
        <v>42</v>
      </c>
      <c r="AO1285" s="112">
        <v>29</v>
      </c>
      <c r="AP1285" s="112">
        <v>9686000</v>
      </c>
      <c r="AQ1285" s="112">
        <v>2581000</v>
      </c>
      <c r="AR1285" s="112">
        <v>7105000</v>
      </c>
      <c r="AS1285" s="112">
        <v>81</v>
      </c>
      <c r="AT1285" s="112">
        <v>413528</v>
      </c>
      <c r="AU1285" s="112">
        <v>0.77100000000000002</v>
      </c>
      <c r="AV1285" s="112">
        <v>81</v>
      </c>
      <c r="AW1285" s="112">
        <v>334958</v>
      </c>
    </row>
    <row r="1286" spans="38:49">
      <c r="AL1286" s="111" t="s">
        <v>175</v>
      </c>
      <c r="AM1286" s="112">
        <v>32</v>
      </c>
      <c r="AN1286" s="111" t="s">
        <v>43</v>
      </c>
      <c r="AO1286" s="112">
        <v>5</v>
      </c>
      <c r="AP1286" s="112">
        <v>9280000</v>
      </c>
      <c r="AQ1286" s="112">
        <v>2148000</v>
      </c>
      <c r="AR1286" s="112">
        <v>7132000</v>
      </c>
      <c r="AS1286" s="112">
        <v>71</v>
      </c>
      <c r="AT1286" s="112">
        <v>117596</v>
      </c>
      <c r="AU1286" s="112">
        <v>0.126</v>
      </c>
      <c r="AV1286" s="112">
        <v>66</v>
      </c>
      <c r="AW1286" s="112">
        <v>77613</v>
      </c>
    </row>
    <row r="1287" spans="38:49">
      <c r="AL1287" s="111" t="s">
        <v>175</v>
      </c>
      <c r="AM1287" s="112">
        <v>32</v>
      </c>
      <c r="AN1287" s="111" t="s">
        <v>43</v>
      </c>
      <c r="AO1287" s="112">
        <v>5</v>
      </c>
      <c r="AP1287" s="112">
        <v>9280000</v>
      </c>
      <c r="AQ1287" s="112">
        <v>2148000</v>
      </c>
      <c r="AR1287" s="112">
        <v>7132000</v>
      </c>
      <c r="AS1287" s="112">
        <v>72</v>
      </c>
      <c r="AT1287" s="112">
        <v>883671</v>
      </c>
      <c r="AU1287" s="112">
        <v>1</v>
      </c>
      <c r="AV1287" s="112">
        <v>66</v>
      </c>
      <c r="AW1287" s="112">
        <v>583223</v>
      </c>
    </row>
    <row r="1288" spans="38:49">
      <c r="AL1288" s="111" t="s">
        <v>175</v>
      </c>
      <c r="AM1288" s="112">
        <v>32</v>
      </c>
      <c r="AN1288" s="111" t="s">
        <v>43</v>
      </c>
      <c r="AO1288" s="112">
        <v>5</v>
      </c>
      <c r="AP1288" s="112">
        <v>9280000</v>
      </c>
      <c r="AQ1288" s="112">
        <v>2148000</v>
      </c>
      <c r="AR1288" s="112">
        <v>7132000</v>
      </c>
      <c r="AS1288" s="112">
        <v>73</v>
      </c>
      <c r="AT1288" s="112">
        <v>834624</v>
      </c>
      <c r="AU1288" s="112">
        <v>1</v>
      </c>
      <c r="AV1288" s="112">
        <v>66</v>
      </c>
      <c r="AW1288" s="112">
        <v>550852</v>
      </c>
    </row>
    <row r="1289" spans="38:49">
      <c r="AL1289" s="111" t="s">
        <v>175</v>
      </c>
      <c r="AM1289" s="112">
        <v>32</v>
      </c>
      <c r="AN1289" s="111" t="s">
        <v>43</v>
      </c>
      <c r="AO1289" s="112">
        <v>5</v>
      </c>
      <c r="AP1289" s="112">
        <v>9280000</v>
      </c>
      <c r="AQ1289" s="112">
        <v>2148000</v>
      </c>
      <c r="AR1289" s="112">
        <v>7132000</v>
      </c>
      <c r="AS1289" s="112">
        <v>74</v>
      </c>
      <c r="AT1289" s="112">
        <v>785322</v>
      </c>
      <c r="AU1289" s="112">
        <v>1</v>
      </c>
      <c r="AV1289" s="112">
        <v>67</v>
      </c>
      <c r="AW1289" s="112">
        <v>526166</v>
      </c>
    </row>
    <row r="1290" spans="38:49">
      <c r="AL1290" s="111" t="s">
        <v>175</v>
      </c>
      <c r="AM1290" s="112">
        <v>32</v>
      </c>
      <c r="AN1290" s="111" t="s">
        <v>43</v>
      </c>
      <c r="AO1290" s="112">
        <v>5</v>
      </c>
      <c r="AP1290" s="112">
        <v>9280000</v>
      </c>
      <c r="AQ1290" s="112">
        <v>2148000</v>
      </c>
      <c r="AR1290" s="112">
        <v>7132000</v>
      </c>
      <c r="AS1290" s="112">
        <v>75</v>
      </c>
      <c r="AT1290" s="112">
        <v>735781</v>
      </c>
      <c r="AU1290" s="112">
        <v>1</v>
      </c>
      <c r="AV1290" s="112">
        <v>68</v>
      </c>
      <c r="AW1290" s="112">
        <v>500331</v>
      </c>
    </row>
    <row r="1291" spans="38:49">
      <c r="AL1291" s="111" t="s">
        <v>175</v>
      </c>
      <c r="AM1291" s="112">
        <v>32</v>
      </c>
      <c r="AN1291" s="111" t="s">
        <v>43</v>
      </c>
      <c r="AO1291" s="112">
        <v>5</v>
      </c>
      <c r="AP1291" s="112">
        <v>9280000</v>
      </c>
      <c r="AQ1291" s="112">
        <v>2148000</v>
      </c>
      <c r="AR1291" s="112">
        <v>7132000</v>
      </c>
      <c r="AS1291" s="112">
        <v>76</v>
      </c>
      <c r="AT1291" s="112">
        <v>686016</v>
      </c>
      <c r="AU1291" s="112">
        <v>1</v>
      </c>
      <c r="AV1291" s="112">
        <v>69</v>
      </c>
      <c r="AW1291" s="112">
        <v>473351</v>
      </c>
    </row>
    <row r="1292" spans="38:49">
      <c r="AL1292" s="111" t="s">
        <v>175</v>
      </c>
      <c r="AM1292" s="112">
        <v>32</v>
      </c>
      <c r="AN1292" s="111" t="s">
        <v>43</v>
      </c>
      <c r="AO1292" s="112">
        <v>5</v>
      </c>
      <c r="AP1292" s="112">
        <v>9280000</v>
      </c>
      <c r="AQ1292" s="112">
        <v>2148000</v>
      </c>
      <c r="AR1292" s="112">
        <v>7132000</v>
      </c>
      <c r="AS1292" s="112">
        <v>77</v>
      </c>
      <c r="AT1292" s="112">
        <v>636042</v>
      </c>
      <c r="AU1292" s="112">
        <v>1</v>
      </c>
      <c r="AV1292" s="112">
        <v>70</v>
      </c>
      <c r="AW1292" s="112">
        <v>445229</v>
      </c>
    </row>
    <row r="1293" spans="38:49">
      <c r="AL1293" s="111" t="s">
        <v>175</v>
      </c>
      <c r="AM1293" s="112">
        <v>32</v>
      </c>
      <c r="AN1293" s="111" t="s">
        <v>43</v>
      </c>
      <c r="AO1293" s="112">
        <v>5</v>
      </c>
      <c r="AP1293" s="112">
        <v>9280000</v>
      </c>
      <c r="AQ1293" s="112">
        <v>2148000</v>
      </c>
      <c r="AR1293" s="112">
        <v>7132000</v>
      </c>
      <c r="AS1293" s="112">
        <v>78</v>
      </c>
      <c r="AT1293" s="112">
        <v>585874</v>
      </c>
      <c r="AU1293" s="112">
        <v>1</v>
      </c>
      <c r="AV1293" s="112">
        <v>71</v>
      </c>
      <c r="AW1293" s="112">
        <v>415971</v>
      </c>
    </row>
    <row r="1294" spans="38:49">
      <c r="AL1294" s="111" t="s">
        <v>175</v>
      </c>
      <c r="AM1294" s="112">
        <v>32</v>
      </c>
      <c r="AN1294" s="111" t="s">
        <v>43</v>
      </c>
      <c r="AO1294" s="112">
        <v>5</v>
      </c>
      <c r="AP1294" s="112">
        <v>9280000</v>
      </c>
      <c r="AQ1294" s="112">
        <v>2148000</v>
      </c>
      <c r="AR1294" s="112">
        <v>7132000</v>
      </c>
      <c r="AS1294" s="112">
        <v>79</v>
      </c>
      <c r="AT1294" s="112">
        <v>535528</v>
      </c>
      <c r="AU1294" s="112">
        <v>1</v>
      </c>
      <c r="AV1294" s="112">
        <v>72</v>
      </c>
      <c r="AW1294" s="112">
        <v>385580</v>
      </c>
    </row>
    <row r="1295" spans="38:49">
      <c r="AL1295" s="111" t="s">
        <v>175</v>
      </c>
      <c r="AM1295" s="112">
        <v>32</v>
      </c>
      <c r="AN1295" s="111" t="s">
        <v>43</v>
      </c>
      <c r="AO1295" s="112">
        <v>5</v>
      </c>
      <c r="AP1295" s="112">
        <v>9280000</v>
      </c>
      <c r="AQ1295" s="112">
        <v>2148000</v>
      </c>
      <c r="AR1295" s="112">
        <v>7132000</v>
      </c>
      <c r="AS1295" s="112">
        <v>80</v>
      </c>
      <c r="AT1295" s="112">
        <v>485018</v>
      </c>
      <c r="AU1295" s="112">
        <v>1</v>
      </c>
      <c r="AV1295" s="112">
        <v>73</v>
      </c>
      <c r="AW1295" s="112">
        <v>354063</v>
      </c>
    </row>
    <row r="1296" spans="38:49">
      <c r="AL1296" s="111" t="s">
        <v>175</v>
      </c>
      <c r="AM1296" s="112">
        <v>32</v>
      </c>
      <c r="AN1296" s="111" t="s">
        <v>43</v>
      </c>
      <c r="AO1296" s="112">
        <v>5</v>
      </c>
      <c r="AP1296" s="112">
        <v>9280000</v>
      </c>
      <c r="AQ1296" s="112">
        <v>2148000</v>
      </c>
      <c r="AR1296" s="112">
        <v>7132000</v>
      </c>
      <c r="AS1296" s="112">
        <v>81</v>
      </c>
      <c r="AT1296" s="112">
        <v>536611</v>
      </c>
      <c r="AU1296" s="112">
        <v>1</v>
      </c>
      <c r="AV1296" s="112">
        <v>74</v>
      </c>
      <c r="AW1296" s="112">
        <v>397092</v>
      </c>
    </row>
    <row r="1297" spans="38:49">
      <c r="AL1297" s="111" t="s">
        <v>175</v>
      </c>
      <c r="AM1297" s="112">
        <v>32</v>
      </c>
      <c r="AN1297" s="111" t="s">
        <v>43</v>
      </c>
      <c r="AO1297" s="112">
        <v>5</v>
      </c>
      <c r="AP1297" s="112">
        <v>9280000</v>
      </c>
      <c r="AQ1297" s="112">
        <v>2148000</v>
      </c>
      <c r="AR1297" s="112">
        <v>7132000</v>
      </c>
      <c r="AS1297" s="112">
        <v>82</v>
      </c>
      <c r="AT1297" s="112">
        <v>309918</v>
      </c>
      <c r="AU1297" s="112">
        <v>0.53900000000000003</v>
      </c>
      <c r="AV1297" s="112">
        <v>75</v>
      </c>
      <c r="AW1297" s="112">
        <v>232438</v>
      </c>
    </row>
    <row r="1298" spans="38:49">
      <c r="AL1298" s="111" t="s">
        <v>175</v>
      </c>
      <c r="AM1298" s="112">
        <v>33</v>
      </c>
      <c r="AN1298" s="111" t="s">
        <v>43</v>
      </c>
      <c r="AO1298" s="112">
        <v>12</v>
      </c>
      <c r="AP1298" s="112">
        <v>8884000</v>
      </c>
      <c r="AQ1298" s="112">
        <v>1624000</v>
      </c>
      <c r="AR1298" s="112">
        <v>7260000</v>
      </c>
      <c r="AS1298" s="112">
        <v>72</v>
      </c>
      <c r="AT1298" s="112">
        <v>605267</v>
      </c>
      <c r="AU1298" s="112">
        <v>0.68500000000000005</v>
      </c>
      <c r="AV1298" s="112">
        <v>61</v>
      </c>
      <c r="AW1298" s="112">
        <v>369213</v>
      </c>
    </row>
    <row r="1299" spans="38:49">
      <c r="AL1299" s="111" t="s">
        <v>175</v>
      </c>
      <c r="AM1299" s="112">
        <v>33</v>
      </c>
      <c r="AN1299" s="111" t="s">
        <v>43</v>
      </c>
      <c r="AO1299" s="112">
        <v>12</v>
      </c>
      <c r="AP1299" s="112">
        <v>8884000</v>
      </c>
      <c r="AQ1299" s="112">
        <v>1624000</v>
      </c>
      <c r="AR1299" s="112">
        <v>7260000</v>
      </c>
      <c r="AS1299" s="112">
        <v>73</v>
      </c>
      <c r="AT1299" s="112">
        <v>834624</v>
      </c>
      <c r="AU1299" s="112">
        <v>1</v>
      </c>
      <c r="AV1299" s="112">
        <v>61</v>
      </c>
      <c r="AW1299" s="112">
        <v>509121</v>
      </c>
    </row>
    <row r="1300" spans="38:49">
      <c r="AL1300" s="111" t="s">
        <v>175</v>
      </c>
      <c r="AM1300" s="112">
        <v>33</v>
      </c>
      <c r="AN1300" s="111" t="s">
        <v>43</v>
      </c>
      <c r="AO1300" s="112">
        <v>12</v>
      </c>
      <c r="AP1300" s="112">
        <v>8884000</v>
      </c>
      <c r="AQ1300" s="112">
        <v>1624000</v>
      </c>
      <c r="AR1300" s="112">
        <v>7260000</v>
      </c>
      <c r="AS1300" s="112">
        <v>74</v>
      </c>
      <c r="AT1300" s="112">
        <v>785322</v>
      </c>
      <c r="AU1300" s="112">
        <v>1</v>
      </c>
      <c r="AV1300" s="112">
        <v>61</v>
      </c>
      <c r="AW1300" s="112">
        <v>479046</v>
      </c>
    </row>
    <row r="1301" spans="38:49">
      <c r="AL1301" s="111" t="s">
        <v>175</v>
      </c>
      <c r="AM1301" s="112">
        <v>33</v>
      </c>
      <c r="AN1301" s="111" t="s">
        <v>43</v>
      </c>
      <c r="AO1301" s="112">
        <v>12</v>
      </c>
      <c r="AP1301" s="112">
        <v>8884000</v>
      </c>
      <c r="AQ1301" s="112">
        <v>1624000</v>
      </c>
      <c r="AR1301" s="112">
        <v>7260000</v>
      </c>
      <c r="AS1301" s="112">
        <v>75</v>
      </c>
      <c r="AT1301" s="112">
        <v>735781</v>
      </c>
      <c r="AU1301" s="112">
        <v>1</v>
      </c>
      <c r="AV1301" s="112">
        <v>61</v>
      </c>
      <c r="AW1301" s="112">
        <v>448826</v>
      </c>
    </row>
    <row r="1302" spans="38:49">
      <c r="AL1302" s="111" t="s">
        <v>175</v>
      </c>
      <c r="AM1302" s="112">
        <v>33</v>
      </c>
      <c r="AN1302" s="111" t="s">
        <v>43</v>
      </c>
      <c r="AO1302" s="112">
        <v>12</v>
      </c>
      <c r="AP1302" s="112">
        <v>8884000</v>
      </c>
      <c r="AQ1302" s="112">
        <v>1624000</v>
      </c>
      <c r="AR1302" s="112">
        <v>7260000</v>
      </c>
      <c r="AS1302" s="112">
        <v>76</v>
      </c>
      <c r="AT1302" s="112">
        <v>686016</v>
      </c>
      <c r="AU1302" s="112">
        <v>1</v>
      </c>
      <c r="AV1302" s="112">
        <v>61</v>
      </c>
      <c r="AW1302" s="112">
        <v>418470</v>
      </c>
    </row>
    <row r="1303" spans="38:49">
      <c r="AL1303" s="111" t="s">
        <v>175</v>
      </c>
      <c r="AM1303" s="112">
        <v>33</v>
      </c>
      <c r="AN1303" s="111" t="s">
        <v>43</v>
      </c>
      <c r="AO1303" s="112">
        <v>12</v>
      </c>
      <c r="AP1303" s="112">
        <v>8884000</v>
      </c>
      <c r="AQ1303" s="112">
        <v>1624000</v>
      </c>
      <c r="AR1303" s="112">
        <v>7260000</v>
      </c>
      <c r="AS1303" s="112">
        <v>77</v>
      </c>
      <c r="AT1303" s="112">
        <v>636042</v>
      </c>
      <c r="AU1303" s="112">
        <v>1</v>
      </c>
      <c r="AV1303" s="112">
        <v>62</v>
      </c>
      <c r="AW1303" s="112">
        <v>394346</v>
      </c>
    </row>
    <row r="1304" spans="38:49">
      <c r="AL1304" s="111" t="s">
        <v>175</v>
      </c>
      <c r="AM1304" s="112">
        <v>33</v>
      </c>
      <c r="AN1304" s="111" t="s">
        <v>43</v>
      </c>
      <c r="AO1304" s="112">
        <v>12</v>
      </c>
      <c r="AP1304" s="112">
        <v>8884000</v>
      </c>
      <c r="AQ1304" s="112">
        <v>1624000</v>
      </c>
      <c r="AR1304" s="112">
        <v>7260000</v>
      </c>
      <c r="AS1304" s="112">
        <v>78</v>
      </c>
      <c r="AT1304" s="112">
        <v>585874</v>
      </c>
      <c r="AU1304" s="112">
        <v>1</v>
      </c>
      <c r="AV1304" s="112">
        <v>63</v>
      </c>
      <c r="AW1304" s="112">
        <v>369101</v>
      </c>
    </row>
    <row r="1305" spans="38:49">
      <c r="AL1305" s="111" t="s">
        <v>175</v>
      </c>
      <c r="AM1305" s="112">
        <v>33</v>
      </c>
      <c r="AN1305" s="111" t="s">
        <v>43</v>
      </c>
      <c r="AO1305" s="112">
        <v>12</v>
      </c>
      <c r="AP1305" s="112">
        <v>8884000</v>
      </c>
      <c r="AQ1305" s="112">
        <v>1624000</v>
      </c>
      <c r="AR1305" s="112">
        <v>7260000</v>
      </c>
      <c r="AS1305" s="112">
        <v>79</v>
      </c>
      <c r="AT1305" s="112">
        <v>535528</v>
      </c>
      <c r="AU1305" s="112">
        <v>1</v>
      </c>
      <c r="AV1305" s="112">
        <v>64</v>
      </c>
      <c r="AW1305" s="112">
        <v>342738</v>
      </c>
    </row>
    <row r="1306" spans="38:49">
      <c r="AL1306" s="111" t="s">
        <v>175</v>
      </c>
      <c r="AM1306" s="112">
        <v>33</v>
      </c>
      <c r="AN1306" s="111" t="s">
        <v>43</v>
      </c>
      <c r="AO1306" s="112">
        <v>12</v>
      </c>
      <c r="AP1306" s="112">
        <v>8884000</v>
      </c>
      <c r="AQ1306" s="112">
        <v>1624000</v>
      </c>
      <c r="AR1306" s="112">
        <v>7260000</v>
      </c>
      <c r="AS1306" s="112">
        <v>80</v>
      </c>
      <c r="AT1306" s="112">
        <v>485018</v>
      </c>
      <c r="AU1306" s="112">
        <v>1</v>
      </c>
      <c r="AV1306" s="112">
        <v>65</v>
      </c>
      <c r="AW1306" s="112">
        <v>315262</v>
      </c>
    </row>
    <row r="1307" spans="38:49">
      <c r="AL1307" s="111" t="s">
        <v>175</v>
      </c>
      <c r="AM1307" s="112">
        <v>33</v>
      </c>
      <c r="AN1307" s="111" t="s">
        <v>43</v>
      </c>
      <c r="AO1307" s="112">
        <v>12</v>
      </c>
      <c r="AP1307" s="112">
        <v>8884000</v>
      </c>
      <c r="AQ1307" s="112">
        <v>1624000</v>
      </c>
      <c r="AR1307" s="112">
        <v>7260000</v>
      </c>
      <c r="AS1307" s="112">
        <v>81</v>
      </c>
      <c r="AT1307" s="112">
        <v>536611</v>
      </c>
      <c r="AU1307" s="112">
        <v>1</v>
      </c>
      <c r="AV1307" s="112">
        <v>66</v>
      </c>
      <c r="AW1307" s="112">
        <v>354163</v>
      </c>
    </row>
    <row r="1308" spans="38:49">
      <c r="AL1308" s="111" t="s">
        <v>175</v>
      </c>
      <c r="AM1308" s="112">
        <v>33</v>
      </c>
      <c r="AN1308" s="111" t="s">
        <v>43</v>
      </c>
      <c r="AO1308" s="112">
        <v>12</v>
      </c>
      <c r="AP1308" s="112">
        <v>8884000</v>
      </c>
      <c r="AQ1308" s="112">
        <v>1624000</v>
      </c>
      <c r="AR1308" s="112">
        <v>7260000</v>
      </c>
      <c r="AS1308" s="112">
        <v>82</v>
      </c>
      <c r="AT1308" s="112">
        <v>575358</v>
      </c>
      <c r="AU1308" s="112">
        <v>1</v>
      </c>
      <c r="AV1308" s="112">
        <v>67</v>
      </c>
      <c r="AW1308" s="112">
        <v>385490</v>
      </c>
    </row>
    <row r="1309" spans="38:49">
      <c r="AL1309" s="111" t="s">
        <v>175</v>
      </c>
      <c r="AM1309" s="112">
        <v>33</v>
      </c>
      <c r="AN1309" s="111" t="s">
        <v>43</v>
      </c>
      <c r="AO1309" s="112">
        <v>12</v>
      </c>
      <c r="AP1309" s="112">
        <v>8884000</v>
      </c>
      <c r="AQ1309" s="112">
        <v>1624000</v>
      </c>
      <c r="AR1309" s="112">
        <v>7260000</v>
      </c>
      <c r="AS1309" s="112">
        <v>83</v>
      </c>
      <c r="AT1309" s="112">
        <v>258560</v>
      </c>
      <c r="AU1309" s="112">
        <v>0.51800000000000002</v>
      </c>
      <c r="AV1309" s="112">
        <v>67</v>
      </c>
      <c r="AW1309" s="112">
        <v>173235</v>
      </c>
    </row>
    <row r="1310" spans="38:49">
      <c r="AL1310" s="111" t="s">
        <v>175</v>
      </c>
      <c r="AM1310" s="112">
        <v>34</v>
      </c>
      <c r="AN1310" s="111" t="s">
        <v>43</v>
      </c>
      <c r="AO1310" s="112">
        <v>19</v>
      </c>
      <c r="AP1310" s="112">
        <v>8501000</v>
      </c>
      <c r="AQ1310" s="112">
        <v>1043000</v>
      </c>
      <c r="AR1310" s="112">
        <v>7458000</v>
      </c>
      <c r="AS1310" s="112">
        <v>72</v>
      </c>
      <c r="AT1310" s="112">
        <v>222267</v>
      </c>
      <c r="AU1310" s="112">
        <v>0.252</v>
      </c>
      <c r="AV1310" s="112">
        <v>55</v>
      </c>
      <c r="AW1310" s="112">
        <v>122247</v>
      </c>
    </row>
    <row r="1311" spans="38:49">
      <c r="AL1311" s="111" t="s">
        <v>175</v>
      </c>
      <c r="AM1311" s="112">
        <v>34</v>
      </c>
      <c r="AN1311" s="111" t="s">
        <v>43</v>
      </c>
      <c r="AO1311" s="112">
        <v>19</v>
      </c>
      <c r="AP1311" s="112">
        <v>8501000</v>
      </c>
      <c r="AQ1311" s="112">
        <v>1043000</v>
      </c>
      <c r="AR1311" s="112">
        <v>7458000</v>
      </c>
      <c r="AS1311" s="112">
        <v>73</v>
      </c>
      <c r="AT1311" s="112">
        <v>834624</v>
      </c>
      <c r="AU1311" s="112">
        <v>1</v>
      </c>
      <c r="AV1311" s="112">
        <v>55</v>
      </c>
      <c r="AW1311" s="112">
        <v>459043</v>
      </c>
    </row>
    <row r="1312" spans="38:49">
      <c r="AL1312" s="111" t="s">
        <v>175</v>
      </c>
      <c r="AM1312" s="112">
        <v>34</v>
      </c>
      <c r="AN1312" s="111" t="s">
        <v>43</v>
      </c>
      <c r="AO1312" s="112">
        <v>19</v>
      </c>
      <c r="AP1312" s="112">
        <v>8501000</v>
      </c>
      <c r="AQ1312" s="112">
        <v>1043000</v>
      </c>
      <c r="AR1312" s="112">
        <v>7458000</v>
      </c>
      <c r="AS1312" s="112">
        <v>74</v>
      </c>
      <c r="AT1312" s="112">
        <v>785322</v>
      </c>
      <c r="AU1312" s="112">
        <v>1</v>
      </c>
      <c r="AV1312" s="112">
        <v>55</v>
      </c>
      <c r="AW1312" s="112">
        <v>431927</v>
      </c>
    </row>
    <row r="1313" spans="38:49">
      <c r="AL1313" s="111" t="s">
        <v>175</v>
      </c>
      <c r="AM1313" s="112">
        <v>34</v>
      </c>
      <c r="AN1313" s="111" t="s">
        <v>43</v>
      </c>
      <c r="AO1313" s="112">
        <v>19</v>
      </c>
      <c r="AP1313" s="112">
        <v>8501000</v>
      </c>
      <c r="AQ1313" s="112">
        <v>1043000</v>
      </c>
      <c r="AR1313" s="112">
        <v>7458000</v>
      </c>
      <c r="AS1313" s="112">
        <v>75</v>
      </c>
      <c r="AT1313" s="112">
        <v>735781</v>
      </c>
      <c r="AU1313" s="112">
        <v>1</v>
      </c>
      <c r="AV1313" s="112">
        <v>55</v>
      </c>
      <c r="AW1313" s="112">
        <v>404680</v>
      </c>
    </row>
    <row r="1314" spans="38:49">
      <c r="AL1314" s="111" t="s">
        <v>175</v>
      </c>
      <c r="AM1314" s="112">
        <v>34</v>
      </c>
      <c r="AN1314" s="111" t="s">
        <v>43</v>
      </c>
      <c r="AO1314" s="112">
        <v>19</v>
      </c>
      <c r="AP1314" s="112">
        <v>8501000</v>
      </c>
      <c r="AQ1314" s="112">
        <v>1043000</v>
      </c>
      <c r="AR1314" s="112">
        <v>7458000</v>
      </c>
      <c r="AS1314" s="112">
        <v>76</v>
      </c>
      <c r="AT1314" s="112">
        <v>686016</v>
      </c>
      <c r="AU1314" s="112">
        <v>1</v>
      </c>
      <c r="AV1314" s="112">
        <v>54</v>
      </c>
      <c r="AW1314" s="112">
        <v>370449</v>
      </c>
    </row>
    <row r="1315" spans="38:49">
      <c r="AL1315" s="111" t="s">
        <v>175</v>
      </c>
      <c r="AM1315" s="112">
        <v>34</v>
      </c>
      <c r="AN1315" s="111" t="s">
        <v>43</v>
      </c>
      <c r="AO1315" s="112">
        <v>19</v>
      </c>
      <c r="AP1315" s="112">
        <v>8501000</v>
      </c>
      <c r="AQ1315" s="112">
        <v>1043000</v>
      </c>
      <c r="AR1315" s="112">
        <v>7458000</v>
      </c>
      <c r="AS1315" s="112">
        <v>77</v>
      </c>
      <c r="AT1315" s="112">
        <v>636042</v>
      </c>
      <c r="AU1315" s="112">
        <v>1</v>
      </c>
      <c r="AV1315" s="112">
        <v>54</v>
      </c>
      <c r="AW1315" s="112">
        <v>343463</v>
      </c>
    </row>
    <row r="1316" spans="38:49">
      <c r="AL1316" s="111" t="s">
        <v>175</v>
      </c>
      <c r="AM1316" s="112">
        <v>34</v>
      </c>
      <c r="AN1316" s="111" t="s">
        <v>43</v>
      </c>
      <c r="AO1316" s="112">
        <v>19</v>
      </c>
      <c r="AP1316" s="112">
        <v>8501000</v>
      </c>
      <c r="AQ1316" s="112">
        <v>1043000</v>
      </c>
      <c r="AR1316" s="112">
        <v>7458000</v>
      </c>
      <c r="AS1316" s="112">
        <v>78</v>
      </c>
      <c r="AT1316" s="112">
        <v>585874</v>
      </c>
      <c r="AU1316" s="112">
        <v>1</v>
      </c>
      <c r="AV1316" s="112">
        <v>55</v>
      </c>
      <c r="AW1316" s="112">
        <v>322231</v>
      </c>
    </row>
    <row r="1317" spans="38:49">
      <c r="AL1317" s="111" t="s">
        <v>175</v>
      </c>
      <c r="AM1317" s="112">
        <v>34</v>
      </c>
      <c r="AN1317" s="111" t="s">
        <v>43</v>
      </c>
      <c r="AO1317" s="112">
        <v>19</v>
      </c>
      <c r="AP1317" s="112">
        <v>8501000</v>
      </c>
      <c r="AQ1317" s="112">
        <v>1043000</v>
      </c>
      <c r="AR1317" s="112">
        <v>7458000</v>
      </c>
      <c r="AS1317" s="112">
        <v>79</v>
      </c>
      <c r="AT1317" s="112">
        <v>535528</v>
      </c>
      <c r="AU1317" s="112">
        <v>1</v>
      </c>
      <c r="AV1317" s="112">
        <v>55</v>
      </c>
      <c r="AW1317" s="112">
        <v>294540</v>
      </c>
    </row>
    <row r="1318" spans="38:49">
      <c r="AL1318" s="111" t="s">
        <v>175</v>
      </c>
      <c r="AM1318" s="112">
        <v>34</v>
      </c>
      <c r="AN1318" s="111" t="s">
        <v>43</v>
      </c>
      <c r="AO1318" s="112">
        <v>19</v>
      </c>
      <c r="AP1318" s="112">
        <v>8501000</v>
      </c>
      <c r="AQ1318" s="112">
        <v>1043000</v>
      </c>
      <c r="AR1318" s="112">
        <v>7458000</v>
      </c>
      <c r="AS1318" s="112">
        <v>80</v>
      </c>
      <c r="AT1318" s="112">
        <v>485018</v>
      </c>
      <c r="AU1318" s="112">
        <v>1</v>
      </c>
      <c r="AV1318" s="112">
        <v>55</v>
      </c>
      <c r="AW1318" s="112">
        <v>266760</v>
      </c>
    </row>
    <row r="1319" spans="38:49">
      <c r="AL1319" s="111" t="s">
        <v>175</v>
      </c>
      <c r="AM1319" s="112">
        <v>34</v>
      </c>
      <c r="AN1319" s="111" t="s">
        <v>43</v>
      </c>
      <c r="AO1319" s="112">
        <v>19</v>
      </c>
      <c r="AP1319" s="112">
        <v>8501000</v>
      </c>
      <c r="AQ1319" s="112">
        <v>1043000</v>
      </c>
      <c r="AR1319" s="112">
        <v>7458000</v>
      </c>
      <c r="AS1319" s="112">
        <v>81</v>
      </c>
      <c r="AT1319" s="112">
        <v>536611</v>
      </c>
      <c r="AU1319" s="112">
        <v>1</v>
      </c>
      <c r="AV1319" s="112">
        <v>56</v>
      </c>
      <c r="AW1319" s="112">
        <v>300502</v>
      </c>
    </row>
    <row r="1320" spans="38:49">
      <c r="AL1320" s="111" t="s">
        <v>175</v>
      </c>
      <c r="AM1320" s="112">
        <v>34</v>
      </c>
      <c r="AN1320" s="111" t="s">
        <v>43</v>
      </c>
      <c r="AO1320" s="112">
        <v>19</v>
      </c>
      <c r="AP1320" s="112">
        <v>8501000</v>
      </c>
      <c r="AQ1320" s="112">
        <v>1043000</v>
      </c>
      <c r="AR1320" s="112">
        <v>7458000</v>
      </c>
      <c r="AS1320" s="112">
        <v>82</v>
      </c>
      <c r="AT1320" s="112">
        <v>575358</v>
      </c>
      <c r="AU1320" s="112">
        <v>1</v>
      </c>
      <c r="AV1320" s="112">
        <v>57</v>
      </c>
      <c r="AW1320" s="112">
        <v>327954</v>
      </c>
    </row>
    <row r="1321" spans="38:49">
      <c r="AL1321" s="111" t="s">
        <v>175</v>
      </c>
      <c r="AM1321" s="112">
        <v>34</v>
      </c>
      <c r="AN1321" s="111" t="s">
        <v>43</v>
      </c>
      <c r="AO1321" s="112">
        <v>19</v>
      </c>
      <c r="AP1321" s="112">
        <v>8501000</v>
      </c>
      <c r="AQ1321" s="112">
        <v>1043000</v>
      </c>
      <c r="AR1321" s="112">
        <v>7458000</v>
      </c>
      <c r="AS1321" s="112">
        <v>83</v>
      </c>
      <c r="AT1321" s="112">
        <v>498998</v>
      </c>
      <c r="AU1321" s="112">
        <v>1</v>
      </c>
      <c r="AV1321" s="112">
        <v>57</v>
      </c>
      <c r="AW1321" s="112">
        <v>284429</v>
      </c>
    </row>
    <row r="1322" spans="38:49">
      <c r="AL1322" s="111" t="s">
        <v>175</v>
      </c>
      <c r="AM1322" s="112">
        <v>34</v>
      </c>
      <c r="AN1322" s="111" t="s">
        <v>43</v>
      </c>
      <c r="AO1322" s="112">
        <v>19</v>
      </c>
      <c r="AP1322" s="112">
        <v>8501000</v>
      </c>
      <c r="AQ1322" s="112">
        <v>1043000</v>
      </c>
      <c r="AR1322" s="112">
        <v>7458000</v>
      </c>
      <c r="AS1322" s="112">
        <v>84</v>
      </c>
      <c r="AT1322" s="112">
        <v>340562</v>
      </c>
      <c r="AU1322" s="112">
        <v>0.80600000000000005</v>
      </c>
      <c r="AV1322" s="112">
        <v>58</v>
      </c>
      <c r="AW1322" s="112">
        <v>197526</v>
      </c>
    </row>
    <row r="1323" spans="38:49">
      <c r="AL1323" s="111" t="s">
        <v>175</v>
      </c>
      <c r="AM1323" s="112">
        <v>35</v>
      </c>
      <c r="AN1323" s="111" t="s">
        <v>43</v>
      </c>
      <c r="AO1323" s="112">
        <v>26</v>
      </c>
      <c r="AP1323" s="112">
        <v>8133000</v>
      </c>
      <c r="AQ1323" s="112">
        <v>438000</v>
      </c>
      <c r="AR1323" s="112">
        <v>7695000</v>
      </c>
      <c r="AS1323" s="112">
        <v>73</v>
      </c>
      <c r="AT1323" s="112">
        <v>688891</v>
      </c>
      <c r="AU1323" s="112">
        <v>0.82499999999999996</v>
      </c>
      <c r="AV1323" s="112">
        <v>49</v>
      </c>
      <c r="AW1323" s="112">
        <v>337557</v>
      </c>
    </row>
    <row r="1324" spans="38:49">
      <c r="AL1324" s="111" t="s">
        <v>175</v>
      </c>
      <c r="AM1324" s="112">
        <v>35</v>
      </c>
      <c r="AN1324" s="111" t="s">
        <v>43</v>
      </c>
      <c r="AO1324" s="112">
        <v>26</v>
      </c>
      <c r="AP1324" s="112">
        <v>8133000</v>
      </c>
      <c r="AQ1324" s="112">
        <v>438000</v>
      </c>
      <c r="AR1324" s="112">
        <v>7695000</v>
      </c>
      <c r="AS1324" s="112">
        <v>74</v>
      </c>
      <c r="AT1324" s="112">
        <v>785322</v>
      </c>
      <c r="AU1324" s="112">
        <v>1</v>
      </c>
      <c r="AV1324" s="112">
        <v>48</v>
      </c>
      <c r="AW1324" s="112">
        <v>376955</v>
      </c>
    </row>
    <row r="1325" spans="38:49">
      <c r="AL1325" s="111" t="s">
        <v>175</v>
      </c>
      <c r="AM1325" s="112">
        <v>35</v>
      </c>
      <c r="AN1325" s="111" t="s">
        <v>43</v>
      </c>
      <c r="AO1325" s="112">
        <v>26</v>
      </c>
      <c r="AP1325" s="112">
        <v>8133000</v>
      </c>
      <c r="AQ1325" s="112">
        <v>438000</v>
      </c>
      <c r="AR1325" s="112">
        <v>7695000</v>
      </c>
      <c r="AS1325" s="112">
        <v>75</v>
      </c>
      <c r="AT1325" s="112">
        <v>735781</v>
      </c>
      <c r="AU1325" s="112">
        <v>1</v>
      </c>
      <c r="AV1325" s="112">
        <v>48</v>
      </c>
      <c r="AW1325" s="112">
        <v>353175</v>
      </c>
    </row>
    <row r="1326" spans="38:49">
      <c r="AL1326" s="111" t="s">
        <v>175</v>
      </c>
      <c r="AM1326" s="112">
        <v>35</v>
      </c>
      <c r="AN1326" s="111" t="s">
        <v>43</v>
      </c>
      <c r="AO1326" s="112">
        <v>26</v>
      </c>
      <c r="AP1326" s="112">
        <v>8133000</v>
      </c>
      <c r="AQ1326" s="112">
        <v>438000</v>
      </c>
      <c r="AR1326" s="112">
        <v>7695000</v>
      </c>
      <c r="AS1326" s="112">
        <v>76</v>
      </c>
      <c r="AT1326" s="112">
        <v>686016</v>
      </c>
      <c r="AU1326" s="112">
        <v>1</v>
      </c>
      <c r="AV1326" s="112">
        <v>47</v>
      </c>
      <c r="AW1326" s="112">
        <v>322428</v>
      </c>
    </row>
    <row r="1327" spans="38:49">
      <c r="AL1327" s="111" t="s">
        <v>175</v>
      </c>
      <c r="AM1327" s="112">
        <v>35</v>
      </c>
      <c r="AN1327" s="111" t="s">
        <v>43</v>
      </c>
      <c r="AO1327" s="112">
        <v>26</v>
      </c>
      <c r="AP1327" s="112">
        <v>8133000</v>
      </c>
      <c r="AQ1327" s="112">
        <v>438000</v>
      </c>
      <c r="AR1327" s="112">
        <v>7695000</v>
      </c>
      <c r="AS1327" s="112">
        <v>77</v>
      </c>
      <c r="AT1327" s="112">
        <v>636042</v>
      </c>
      <c r="AU1327" s="112">
        <v>1</v>
      </c>
      <c r="AV1327" s="112">
        <v>47</v>
      </c>
      <c r="AW1327" s="112">
        <v>298940</v>
      </c>
    </row>
    <row r="1328" spans="38:49">
      <c r="AL1328" s="111" t="s">
        <v>175</v>
      </c>
      <c r="AM1328" s="112">
        <v>35</v>
      </c>
      <c r="AN1328" s="111" t="s">
        <v>43</v>
      </c>
      <c r="AO1328" s="112">
        <v>26</v>
      </c>
      <c r="AP1328" s="112">
        <v>8133000</v>
      </c>
      <c r="AQ1328" s="112">
        <v>438000</v>
      </c>
      <c r="AR1328" s="112">
        <v>7695000</v>
      </c>
      <c r="AS1328" s="112">
        <v>78</v>
      </c>
      <c r="AT1328" s="112">
        <v>585874</v>
      </c>
      <c r="AU1328" s="112">
        <v>1</v>
      </c>
      <c r="AV1328" s="112">
        <v>46</v>
      </c>
      <c r="AW1328" s="112">
        <v>269502</v>
      </c>
    </row>
    <row r="1329" spans="38:49">
      <c r="AL1329" s="111" t="s">
        <v>175</v>
      </c>
      <c r="AM1329" s="112">
        <v>35</v>
      </c>
      <c r="AN1329" s="111" t="s">
        <v>43</v>
      </c>
      <c r="AO1329" s="112">
        <v>26</v>
      </c>
      <c r="AP1329" s="112">
        <v>8133000</v>
      </c>
      <c r="AQ1329" s="112">
        <v>438000</v>
      </c>
      <c r="AR1329" s="112">
        <v>7695000</v>
      </c>
      <c r="AS1329" s="112">
        <v>79</v>
      </c>
      <c r="AT1329" s="112">
        <v>535528</v>
      </c>
      <c r="AU1329" s="112">
        <v>1</v>
      </c>
      <c r="AV1329" s="112">
        <v>46</v>
      </c>
      <c r="AW1329" s="112">
        <v>246343</v>
      </c>
    </row>
    <row r="1330" spans="38:49">
      <c r="AL1330" s="111" t="s">
        <v>175</v>
      </c>
      <c r="AM1330" s="112">
        <v>35</v>
      </c>
      <c r="AN1330" s="111" t="s">
        <v>43</v>
      </c>
      <c r="AO1330" s="112">
        <v>26</v>
      </c>
      <c r="AP1330" s="112">
        <v>8133000</v>
      </c>
      <c r="AQ1330" s="112">
        <v>438000</v>
      </c>
      <c r="AR1330" s="112">
        <v>7695000</v>
      </c>
      <c r="AS1330" s="112">
        <v>80</v>
      </c>
      <c r="AT1330" s="112">
        <v>485018</v>
      </c>
      <c r="AU1330" s="112">
        <v>1</v>
      </c>
      <c r="AV1330" s="112">
        <v>46</v>
      </c>
      <c r="AW1330" s="112">
        <v>223108</v>
      </c>
    </row>
    <row r="1331" spans="38:49">
      <c r="AL1331" s="111" t="s">
        <v>175</v>
      </c>
      <c r="AM1331" s="112">
        <v>35</v>
      </c>
      <c r="AN1331" s="111" t="s">
        <v>43</v>
      </c>
      <c r="AO1331" s="112">
        <v>26</v>
      </c>
      <c r="AP1331" s="112">
        <v>8133000</v>
      </c>
      <c r="AQ1331" s="112">
        <v>438000</v>
      </c>
      <c r="AR1331" s="112">
        <v>7695000</v>
      </c>
      <c r="AS1331" s="112">
        <v>81</v>
      </c>
      <c r="AT1331" s="112">
        <v>536611</v>
      </c>
      <c r="AU1331" s="112">
        <v>1</v>
      </c>
      <c r="AV1331" s="112">
        <v>46</v>
      </c>
      <c r="AW1331" s="112">
        <v>246841</v>
      </c>
    </row>
    <row r="1332" spans="38:49">
      <c r="AL1332" s="111" t="s">
        <v>175</v>
      </c>
      <c r="AM1332" s="112">
        <v>35</v>
      </c>
      <c r="AN1332" s="111" t="s">
        <v>43</v>
      </c>
      <c r="AO1332" s="112">
        <v>26</v>
      </c>
      <c r="AP1332" s="112">
        <v>8133000</v>
      </c>
      <c r="AQ1332" s="112">
        <v>438000</v>
      </c>
      <c r="AR1332" s="112">
        <v>7695000</v>
      </c>
      <c r="AS1332" s="112">
        <v>82</v>
      </c>
      <c r="AT1332" s="112">
        <v>575358</v>
      </c>
      <c r="AU1332" s="112">
        <v>1</v>
      </c>
      <c r="AV1332" s="112">
        <v>46</v>
      </c>
      <c r="AW1332" s="112">
        <v>264665</v>
      </c>
    </row>
    <row r="1333" spans="38:49">
      <c r="AL1333" s="111" t="s">
        <v>175</v>
      </c>
      <c r="AM1333" s="112">
        <v>35</v>
      </c>
      <c r="AN1333" s="111" t="s">
        <v>43</v>
      </c>
      <c r="AO1333" s="112">
        <v>26</v>
      </c>
      <c r="AP1333" s="112">
        <v>8133000</v>
      </c>
      <c r="AQ1333" s="112">
        <v>438000</v>
      </c>
      <c r="AR1333" s="112">
        <v>7695000</v>
      </c>
      <c r="AS1333" s="112">
        <v>83</v>
      </c>
      <c r="AT1333" s="112">
        <v>498998</v>
      </c>
      <c r="AU1333" s="112">
        <v>1</v>
      </c>
      <c r="AV1333" s="112">
        <v>46</v>
      </c>
      <c r="AW1333" s="112">
        <v>229539</v>
      </c>
    </row>
    <row r="1334" spans="38:49">
      <c r="AL1334" s="111" t="s">
        <v>175</v>
      </c>
      <c r="AM1334" s="112">
        <v>35</v>
      </c>
      <c r="AN1334" s="111" t="s">
        <v>43</v>
      </c>
      <c r="AO1334" s="112">
        <v>26</v>
      </c>
      <c r="AP1334" s="112">
        <v>8133000</v>
      </c>
      <c r="AQ1334" s="112">
        <v>438000</v>
      </c>
      <c r="AR1334" s="112">
        <v>7695000</v>
      </c>
      <c r="AS1334" s="112">
        <v>84</v>
      </c>
      <c r="AT1334" s="112">
        <v>422487</v>
      </c>
      <c r="AU1334" s="112">
        <v>1</v>
      </c>
      <c r="AV1334" s="112">
        <v>46</v>
      </c>
      <c r="AW1334" s="112">
        <v>194344</v>
      </c>
    </row>
    <row r="1335" spans="38:49">
      <c r="AL1335" s="111" t="s">
        <v>175</v>
      </c>
      <c r="AM1335" s="112">
        <v>35</v>
      </c>
      <c r="AN1335" s="111" t="s">
        <v>43</v>
      </c>
      <c r="AO1335" s="112">
        <v>26</v>
      </c>
      <c r="AP1335" s="112">
        <v>8133000</v>
      </c>
      <c r="AQ1335" s="112">
        <v>438000</v>
      </c>
      <c r="AR1335" s="112">
        <v>7695000</v>
      </c>
      <c r="AS1335" s="112">
        <v>85</v>
      </c>
      <c r="AT1335" s="112">
        <v>345847</v>
      </c>
      <c r="AU1335" s="112">
        <v>1</v>
      </c>
      <c r="AV1335" s="112">
        <v>47</v>
      </c>
      <c r="AW1335" s="112">
        <v>162548</v>
      </c>
    </row>
    <row r="1336" spans="38:49">
      <c r="AL1336" s="111" t="s">
        <v>175</v>
      </c>
      <c r="AM1336" s="112">
        <v>35</v>
      </c>
      <c r="AN1336" s="111" t="s">
        <v>43</v>
      </c>
      <c r="AO1336" s="112">
        <v>26</v>
      </c>
      <c r="AP1336" s="112">
        <v>8133000</v>
      </c>
      <c r="AQ1336" s="112">
        <v>438000</v>
      </c>
      <c r="AR1336" s="112">
        <v>7695000</v>
      </c>
      <c r="AS1336" s="112">
        <v>86</v>
      </c>
      <c r="AT1336" s="112">
        <v>177229</v>
      </c>
      <c r="AU1336" s="112">
        <v>0.65900000000000003</v>
      </c>
      <c r="AV1336" s="112">
        <v>47</v>
      </c>
      <c r="AW1336" s="112">
        <v>83298</v>
      </c>
    </row>
    <row r="1337" spans="38:49">
      <c r="AL1337" s="111" t="s">
        <v>175</v>
      </c>
      <c r="AM1337" s="112">
        <v>36</v>
      </c>
      <c r="AN1337" s="111" t="s">
        <v>44</v>
      </c>
      <c r="AO1337" s="112">
        <v>2</v>
      </c>
      <c r="AP1337" s="112">
        <v>7785000</v>
      </c>
      <c r="AQ1337" s="112">
        <v>0</v>
      </c>
      <c r="AR1337" s="112">
        <v>7785000</v>
      </c>
      <c r="AS1337" s="112">
        <v>73</v>
      </c>
      <c r="AT1337" s="112">
        <v>340891</v>
      </c>
      <c r="AU1337" s="112">
        <v>0.40799999999999997</v>
      </c>
      <c r="AV1337" s="112">
        <v>43</v>
      </c>
      <c r="AW1337" s="112">
        <v>146583</v>
      </c>
    </row>
    <row r="1338" spans="38:49">
      <c r="AL1338" s="111" t="s">
        <v>175</v>
      </c>
      <c r="AM1338" s="112">
        <v>36</v>
      </c>
      <c r="AN1338" s="111" t="s">
        <v>44</v>
      </c>
      <c r="AO1338" s="112">
        <v>2</v>
      </c>
      <c r="AP1338" s="112">
        <v>7785000</v>
      </c>
      <c r="AQ1338" s="112">
        <v>0</v>
      </c>
      <c r="AR1338" s="112">
        <v>7785000</v>
      </c>
      <c r="AS1338" s="112">
        <v>74</v>
      </c>
      <c r="AT1338" s="112">
        <v>785322</v>
      </c>
      <c r="AU1338" s="112">
        <v>1</v>
      </c>
      <c r="AV1338" s="112">
        <v>42</v>
      </c>
      <c r="AW1338" s="112">
        <v>329835</v>
      </c>
    </row>
    <row r="1339" spans="38:49">
      <c r="AL1339" s="111" t="s">
        <v>175</v>
      </c>
      <c r="AM1339" s="112">
        <v>36</v>
      </c>
      <c r="AN1339" s="111" t="s">
        <v>44</v>
      </c>
      <c r="AO1339" s="112">
        <v>2</v>
      </c>
      <c r="AP1339" s="112">
        <v>7785000</v>
      </c>
      <c r="AQ1339" s="112">
        <v>0</v>
      </c>
      <c r="AR1339" s="112">
        <v>7785000</v>
      </c>
      <c r="AS1339" s="112">
        <v>75</v>
      </c>
      <c r="AT1339" s="112">
        <v>735781</v>
      </c>
      <c r="AU1339" s="112">
        <v>1</v>
      </c>
      <c r="AV1339" s="112">
        <v>41</v>
      </c>
      <c r="AW1339" s="112">
        <v>301670</v>
      </c>
    </row>
    <row r="1340" spans="38:49">
      <c r="AL1340" s="111" t="s">
        <v>175</v>
      </c>
      <c r="AM1340" s="112">
        <v>36</v>
      </c>
      <c r="AN1340" s="111" t="s">
        <v>44</v>
      </c>
      <c r="AO1340" s="112">
        <v>2</v>
      </c>
      <c r="AP1340" s="112">
        <v>7785000</v>
      </c>
      <c r="AQ1340" s="112">
        <v>0</v>
      </c>
      <c r="AR1340" s="112">
        <v>7785000</v>
      </c>
      <c r="AS1340" s="112">
        <v>76</v>
      </c>
      <c r="AT1340" s="112">
        <v>686016</v>
      </c>
      <c r="AU1340" s="112">
        <v>1</v>
      </c>
      <c r="AV1340" s="112">
        <v>40</v>
      </c>
      <c r="AW1340" s="112">
        <v>274406</v>
      </c>
    </row>
    <row r="1341" spans="38:49">
      <c r="AL1341" s="111" t="s">
        <v>175</v>
      </c>
      <c r="AM1341" s="112">
        <v>36</v>
      </c>
      <c r="AN1341" s="111" t="s">
        <v>44</v>
      </c>
      <c r="AO1341" s="112">
        <v>2</v>
      </c>
      <c r="AP1341" s="112">
        <v>7785000</v>
      </c>
      <c r="AQ1341" s="112">
        <v>0</v>
      </c>
      <c r="AR1341" s="112">
        <v>7785000</v>
      </c>
      <c r="AS1341" s="112">
        <v>77</v>
      </c>
      <c r="AT1341" s="112">
        <v>636042</v>
      </c>
      <c r="AU1341" s="112">
        <v>1</v>
      </c>
      <c r="AV1341" s="112">
        <v>39</v>
      </c>
      <c r="AW1341" s="112">
        <v>248056</v>
      </c>
    </row>
    <row r="1342" spans="38:49">
      <c r="AL1342" s="111" t="s">
        <v>175</v>
      </c>
      <c r="AM1342" s="112">
        <v>36</v>
      </c>
      <c r="AN1342" s="111" t="s">
        <v>44</v>
      </c>
      <c r="AO1342" s="112">
        <v>2</v>
      </c>
      <c r="AP1342" s="112">
        <v>7785000</v>
      </c>
      <c r="AQ1342" s="112">
        <v>0</v>
      </c>
      <c r="AR1342" s="112">
        <v>7785000</v>
      </c>
      <c r="AS1342" s="112">
        <v>78</v>
      </c>
      <c r="AT1342" s="112">
        <v>585874</v>
      </c>
      <c r="AU1342" s="112">
        <v>1</v>
      </c>
      <c r="AV1342" s="112">
        <v>39</v>
      </c>
      <c r="AW1342" s="112">
        <v>228491</v>
      </c>
    </row>
    <row r="1343" spans="38:49">
      <c r="AL1343" s="111" t="s">
        <v>175</v>
      </c>
      <c r="AM1343" s="112">
        <v>36</v>
      </c>
      <c r="AN1343" s="111" t="s">
        <v>44</v>
      </c>
      <c r="AO1343" s="112">
        <v>2</v>
      </c>
      <c r="AP1343" s="112">
        <v>7785000</v>
      </c>
      <c r="AQ1343" s="112">
        <v>0</v>
      </c>
      <c r="AR1343" s="112">
        <v>7785000</v>
      </c>
      <c r="AS1343" s="112">
        <v>79</v>
      </c>
      <c r="AT1343" s="112">
        <v>535528</v>
      </c>
      <c r="AU1343" s="112">
        <v>1</v>
      </c>
      <c r="AV1343" s="112">
        <v>38</v>
      </c>
      <c r="AW1343" s="112">
        <v>203501</v>
      </c>
    </row>
    <row r="1344" spans="38:49">
      <c r="AL1344" s="111" t="s">
        <v>175</v>
      </c>
      <c r="AM1344" s="112">
        <v>36</v>
      </c>
      <c r="AN1344" s="111" t="s">
        <v>44</v>
      </c>
      <c r="AO1344" s="112">
        <v>2</v>
      </c>
      <c r="AP1344" s="112">
        <v>7785000</v>
      </c>
      <c r="AQ1344" s="112">
        <v>0</v>
      </c>
      <c r="AR1344" s="112">
        <v>7785000</v>
      </c>
      <c r="AS1344" s="112">
        <v>80</v>
      </c>
      <c r="AT1344" s="112">
        <v>485018</v>
      </c>
      <c r="AU1344" s="112">
        <v>1</v>
      </c>
      <c r="AV1344" s="112">
        <v>37</v>
      </c>
      <c r="AW1344" s="112">
        <v>179457</v>
      </c>
    </row>
    <row r="1345" spans="38:49">
      <c r="AL1345" s="111" t="s">
        <v>175</v>
      </c>
      <c r="AM1345" s="112">
        <v>36</v>
      </c>
      <c r="AN1345" s="111" t="s">
        <v>44</v>
      </c>
      <c r="AO1345" s="112">
        <v>2</v>
      </c>
      <c r="AP1345" s="112">
        <v>7785000</v>
      </c>
      <c r="AQ1345" s="112">
        <v>0</v>
      </c>
      <c r="AR1345" s="112">
        <v>7785000</v>
      </c>
      <c r="AS1345" s="112">
        <v>81</v>
      </c>
      <c r="AT1345" s="112">
        <v>536611</v>
      </c>
      <c r="AU1345" s="112">
        <v>1</v>
      </c>
      <c r="AV1345" s="112">
        <v>36</v>
      </c>
      <c r="AW1345" s="112">
        <v>193180</v>
      </c>
    </row>
    <row r="1346" spans="38:49">
      <c r="AL1346" s="111" t="s">
        <v>175</v>
      </c>
      <c r="AM1346" s="112">
        <v>36</v>
      </c>
      <c r="AN1346" s="111" t="s">
        <v>44</v>
      </c>
      <c r="AO1346" s="112">
        <v>2</v>
      </c>
      <c r="AP1346" s="112">
        <v>7785000</v>
      </c>
      <c r="AQ1346" s="112">
        <v>0</v>
      </c>
      <c r="AR1346" s="112">
        <v>7785000</v>
      </c>
      <c r="AS1346" s="112">
        <v>82</v>
      </c>
      <c r="AT1346" s="112">
        <v>575358</v>
      </c>
      <c r="AU1346" s="112">
        <v>1</v>
      </c>
      <c r="AV1346" s="112">
        <v>35</v>
      </c>
      <c r="AW1346" s="112">
        <v>201375</v>
      </c>
    </row>
    <row r="1347" spans="38:49">
      <c r="AL1347" s="111" t="s">
        <v>175</v>
      </c>
      <c r="AM1347" s="112">
        <v>36</v>
      </c>
      <c r="AN1347" s="111" t="s">
        <v>44</v>
      </c>
      <c r="AO1347" s="112">
        <v>2</v>
      </c>
      <c r="AP1347" s="112">
        <v>7785000</v>
      </c>
      <c r="AQ1347" s="112">
        <v>0</v>
      </c>
      <c r="AR1347" s="112">
        <v>7785000</v>
      </c>
      <c r="AS1347" s="112">
        <v>83</v>
      </c>
      <c r="AT1347" s="112">
        <v>498998</v>
      </c>
      <c r="AU1347" s="112">
        <v>1</v>
      </c>
      <c r="AV1347" s="112">
        <v>34</v>
      </c>
      <c r="AW1347" s="112">
        <v>169659</v>
      </c>
    </row>
    <row r="1348" spans="38:49">
      <c r="AL1348" s="111" t="s">
        <v>175</v>
      </c>
      <c r="AM1348" s="112">
        <v>36</v>
      </c>
      <c r="AN1348" s="111" t="s">
        <v>44</v>
      </c>
      <c r="AO1348" s="112">
        <v>2</v>
      </c>
      <c r="AP1348" s="112">
        <v>7785000</v>
      </c>
      <c r="AQ1348" s="112">
        <v>0</v>
      </c>
      <c r="AR1348" s="112">
        <v>7785000</v>
      </c>
      <c r="AS1348" s="112">
        <v>84</v>
      </c>
      <c r="AT1348" s="112">
        <v>422487</v>
      </c>
      <c r="AU1348" s="112">
        <v>1</v>
      </c>
      <c r="AV1348" s="112">
        <v>34</v>
      </c>
      <c r="AW1348" s="112">
        <v>143646</v>
      </c>
    </row>
    <row r="1349" spans="38:49">
      <c r="AL1349" s="111" t="s">
        <v>175</v>
      </c>
      <c r="AM1349" s="112">
        <v>36</v>
      </c>
      <c r="AN1349" s="111" t="s">
        <v>44</v>
      </c>
      <c r="AO1349" s="112">
        <v>2</v>
      </c>
      <c r="AP1349" s="112">
        <v>7785000</v>
      </c>
      <c r="AQ1349" s="112">
        <v>0</v>
      </c>
      <c r="AR1349" s="112">
        <v>7785000</v>
      </c>
      <c r="AS1349" s="112">
        <v>85</v>
      </c>
      <c r="AT1349" s="112">
        <v>345847</v>
      </c>
      <c r="AU1349" s="112">
        <v>1</v>
      </c>
      <c r="AV1349" s="112">
        <v>34</v>
      </c>
      <c r="AW1349" s="112">
        <v>117588</v>
      </c>
    </row>
    <row r="1350" spans="38:49">
      <c r="AL1350" s="111" t="s">
        <v>175</v>
      </c>
      <c r="AM1350" s="112">
        <v>36</v>
      </c>
      <c r="AN1350" s="111" t="s">
        <v>44</v>
      </c>
      <c r="AO1350" s="112">
        <v>2</v>
      </c>
      <c r="AP1350" s="112">
        <v>7785000</v>
      </c>
      <c r="AQ1350" s="112">
        <v>0</v>
      </c>
      <c r="AR1350" s="112">
        <v>7785000</v>
      </c>
      <c r="AS1350" s="112">
        <v>86</v>
      </c>
      <c r="AT1350" s="112">
        <v>269101</v>
      </c>
      <c r="AU1350" s="112">
        <v>1</v>
      </c>
      <c r="AV1350" s="112">
        <v>33</v>
      </c>
      <c r="AW1350" s="112">
        <v>88803</v>
      </c>
    </row>
    <row r="1351" spans="38:49">
      <c r="AL1351" s="111" t="s">
        <v>175</v>
      </c>
      <c r="AM1351" s="112">
        <v>36</v>
      </c>
      <c r="AN1351" s="111" t="s">
        <v>44</v>
      </c>
      <c r="AO1351" s="112">
        <v>2</v>
      </c>
      <c r="AP1351" s="112">
        <v>7785000</v>
      </c>
      <c r="AQ1351" s="112">
        <v>0</v>
      </c>
      <c r="AR1351" s="112">
        <v>7785000</v>
      </c>
      <c r="AS1351" s="112">
        <v>87</v>
      </c>
      <c r="AT1351" s="112">
        <v>192274</v>
      </c>
      <c r="AU1351" s="112">
        <v>1</v>
      </c>
      <c r="AV1351" s="112">
        <v>33</v>
      </c>
      <c r="AW1351" s="112">
        <v>63450</v>
      </c>
    </row>
    <row r="1352" spans="38:49">
      <c r="AL1352" s="111" t="s">
        <v>175</v>
      </c>
      <c r="AM1352" s="112">
        <v>36</v>
      </c>
      <c r="AN1352" s="111" t="s">
        <v>44</v>
      </c>
      <c r="AO1352" s="112">
        <v>2</v>
      </c>
      <c r="AP1352" s="112">
        <v>7785000</v>
      </c>
      <c r="AQ1352" s="112">
        <v>0</v>
      </c>
      <c r="AR1352" s="112">
        <v>7785000</v>
      </c>
      <c r="AS1352" s="112">
        <v>88</v>
      </c>
      <c r="AT1352" s="112">
        <v>115388</v>
      </c>
      <c r="AU1352" s="112">
        <v>1</v>
      </c>
      <c r="AV1352" s="112">
        <v>34</v>
      </c>
      <c r="AW1352" s="112">
        <v>39232</v>
      </c>
    </row>
    <row r="1353" spans="38:49">
      <c r="AL1353" s="111" t="s">
        <v>175</v>
      </c>
      <c r="AM1353" s="112">
        <v>36</v>
      </c>
      <c r="AN1353" s="111" t="s">
        <v>44</v>
      </c>
      <c r="AO1353" s="112">
        <v>2</v>
      </c>
      <c r="AP1353" s="112">
        <v>7785000</v>
      </c>
      <c r="AQ1353" s="112">
        <v>0</v>
      </c>
      <c r="AR1353" s="112">
        <v>7785000</v>
      </c>
      <c r="AS1353" s="112">
        <v>89</v>
      </c>
      <c r="AT1353" s="112">
        <v>38466</v>
      </c>
      <c r="AU1353" s="112">
        <v>1</v>
      </c>
      <c r="AV1353" s="112">
        <v>34</v>
      </c>
      <c r="AW1353" s="112">
        <v>13078</v>
      </c>
    </row>
    <row r="1354" spans="38:49">
      <c r="AL1354" s="111" t="s">
        <v>175</v>
      </c>
      <c r="AM1354" s="112">
        <v>37</v>
      </c>
      <c r="AN1354" s="111" t="s">
        <v>44</v>
      </c>
      <c r="AO1354" s="112">
        <v>9</v>
      </c>
      <c r="AP1354" s="112">
        <v>7458000</v>
      </c>
      <c r="AQ1354" s="112">
        <v>0</v>
      </c>
      <c r="AR1354" s="112">
        <v>7458000</v>
      </c>
      <c r="AS1354" s="112">
        <v>73</v>
      </c>
      <c r="AT1354" s="112">
        <v>13891</v>
      </c>
      <c r="AU1354" s="112">
        <v>1.7000000000000001E-2</v>
      </c>
      <c r="AV1354" s="112">
        <v>37</v>
      </c>
      <c r="AW1354" s="112">
        <v>5140</v>
      </c>
    </row>
    <row r="1355" spans="38:49">
      <c r="AL1355" s="111" t="s">
        <v>175</v>
      </c>
      <c r="AM1355" s="112">
        <v>37</v>
      </c>
      <c r="AN1355" s="111" t="s">
        <v>44</v>
      </c>
      <c r="AO1355" s="112">
        <v>9</v>
      </c>
      <c r="AP1355" s="112">
        <v>7458000</v>
      </c>
      <c r="AQ1355" s="112">
        <v>0</v>
      </c>
      <c r="AR1355" s="112">
        <v>7458000</v>
      </c>
      <c r="AS1355" s="112">
        <v>74</v>
      </c>
      <c r="AT1355" s="112">
        <v>785322</v>
      </c>
      <c r="AU1355" s="112">
        <v>1</v>
      </c>
      <c r="AV1355" s="112">
        <v>36</v>
      </c>
      <c r="AW1355" s="112">
        <v>282716</v>
      </c>
    </row>
    <row r="1356" spans="38:49">
      <c r="AL1356" s="111" t="s">
        <v>175</v>
      </c>
      <c r="AM1356" s="112">
        <v>37</v>
      </c>
      <c r="AN1356" s="111" t="s">
        <v>44</v>
      </c>
      <c r="AO1356" s="112">
        <v>9</v>
      </c>
      <c r="AP1356" s="112">
        <v>7458000</v>
      </c>
      <c r="AQ1356" s="112">
        <v>0</v>
      </c>
      <c r="AR1356" s="112">
        <v>7458000</v>
      </c>
      <c r="AS1356" s="112">
        <v>75</v>
      </c>
      <c r="AT1356" s="112">
        <v>735781</v>
      </c>
      <c r="AU1356" s="112">
        <v>1</v>
      </c>
      <c r="AV1356" s="112">
        <v>35</v>
      </c>
      <c r="AW1356" s="112">
        <v>257523</v>
      </c>
    </row>
    <row r="1357" spans="38:49">
      <c r="AL1357" s="111" t="s">
        <v>175</v>
      </c>
      <c r="AM1357" s="112">
        <v>37</v>
      </c>
      <c r="AN1357" s="111" t="s">
        <v>44</v>
      </c>
      <c r="AO1357" s="112">
        <v>9</v>
      </c>
      <c r="AP1357" s="112">
        <v>7458000</v>
      </c>
      <c r="AQ1357" s="112">
        <v>0</v>
      </c>
      <c r="AR1357" s="112">
        <v>7458000</v>
      </c>
      <c r="AS1357" s="112">
        <v>76</v>
      </c>
      <c r="AT1357" s="112">
        <v>686016</v>
      </c>
      <c r="AU1357" s="112">
        <v>1</v>
      </c>
      <c r="AV1357" s="112">
        <v>33</v>
      </c>
      <c r="AW1357" s="112">
        <v>226385</v>
      </c>
    </row>
    <row r="1358" spans="38:49">
      <c r="AL1358" s="111" t="s">
        <v>175</v>
      </c>
      <c r="AM1358" s="112">
        <v>37</v>
      </c>
      <c r="AN1358" s="111" t="s">
        <v>44</v>
      </c>
      <c r="AO1358" s="112">
        <v>9</v>
      </c>
      <c r="AP1358" s="112">
        <v>7458000</v>
      </c>
      <c r="AQ1358" s="112">
        <v>0</v>
      </c>
      <c r="AR1358" s="112">
        <v>7458000</v>
      </c>
      <c r="AS1358" s="112">
        <v>77</v>
      </c>
      <c r="AT1358" s="112">
        <v>636042</v>
      </c>
      <c r="AU1358" s="112">
        <v>1</v>
      </c>
      <c r="AV1358" s="112">
        <v>32</v>
      </c>
      <c r="AW1358" s="112">
        <v>203533</v>
      </c>
    </row>
    <row r="1359" spans="38:49">
      <c r="AL1359" s="111" t="s">
        <v>175</v>
      </c>
      <c r="AM1359" s="112">
        <v>37</v>
      </c>
      <c r="AN1359" s="111" t="s">
        <v>44</v>
      </c>
      <c r="AO1359" s="112">
        <v>9</v>
      </c>
      <c r="AP1359" s="112">
        <v>7458000</v>
      </c>
      <c r="AQ1359" s="112">
        <v>0</v>
      </c>
      <c r="AR1359" s="112">
        <v>7458000</v>
      </c>
      <c r="AS1359" s="112">
        <v>78</v>
      </c>
      <c r="AT1359" s="112">
        <v>585874</v>
      </c>
      <c r="AU1359" s="112">
        <v>1</v>
      </c>
      <c r="AV1359" s="112">
        <v>31</v>
      </c>
      <c r="AW1359" s="112">
        <v>181621</v>
      </c>
    </row>
    <row r="1360" spans="38:49">
      <c r="AL1360" s="111" t="s">
        <v>175</v>
      </c>
      <c r="AM1360" s="112">
        <v>37</v>
      </c>
      <c r="AN1360" s="111" t="s">
        <v>44</v>
      </c>
      <c r="AO1360" s="112">
        <v>9</v>
      </c>
      <c r="AP1360" s="112">
        <v>7458000</v>
      </c>
      <c r="AQ1360" s="112">
        <v>0</v>
      </c>
      <c r="AR1360" s="112">
        <v>7458000</v>
      </c>
      <c r="AS1360" s="112">
        <v>79</v>
      </c>
      <c r="AT1360" s="112">
        <v>535528</v>
      </c>
      <c r="AU1360" s="112">
        <v>1</v>
      </c>
      <c r="AV1360" s="112">
        <v>30</v>
      </c>
      <c r="AW1360" s="112">
        <v>160658</v>
      </c>
    </row>
    <row r="1361" spans="38:49">
      <c r="AL1361" s="111" t="s">
        <v>175</v>
      </c>
      <c r="AM1361" s="112">
        <v>37</v>
      </c>
      <c r="AN1361" s="111" t="s">
        <v>44</v>
      </c>
      <c r="AO1361" s="112">
        <v>9</v>
      </c>
      <c r="AP1361" s="112">
        <v>7458000</v>
      </c>
      <c r="AQ1361" s="112">
        <v>0</v>
      </c>
      <c r="AR1361" s="112">
        <v>7458000</v>
      </c>
      <c r="AS1361" s="112">
        <v>80</v>
      </c>
      <c r="AT1361" s="112">
        <v>485018</v>
      </c>
      <c r="AU1361" s="112">
        <v>1</v>
      </c>
      <c r="AV1361" s="112">
        <v>28</v>
      </c>
      <c r="AW1361" s="112">
        <v>135805</v>
      </c>
    </row>
    <row r="1362" spans="38:49">
      <c r="AL1362" s="111" t="s">
        <v>175</v>
      </c>
      <c r="AM1362" s="112">
        <v>37</v>
      </c>
      <c r="AN1362" s="111" t="s">
        <v>44</v>
      </c>
      <c r="AO1362" s="112">
        <v>9</v>
      </c>
      <c r="AP1362" s="112">
        <v>7458000</v>
      </c>
      <c r="AQ1362" s="112">
        <v>0</v>
      </c>
      <c r="AR1362" s="112">
        <v>7458000</v>
      </c>
      <c r="AS1362" s="112">
        <v>81</v>
      </c>
      <c r="AT1362" s="112">
        <v>536611</v>
      </c>
      <c r="AU1362" s="112">
        <v>1</v>
      </c>
      <c r="AV1362" s="112">
        <v>27</v>
      </c>
      <c r="AW1362" s="112">
        <v>144885</v>
      </c>
    </row>
    <row r="1363" spans="38:49">
      <c r="AL1363" s="111" t="s">
        <v>175</v>
      </c>
      <c r="AM1363" s="112">
        <v>37</v>
      </c>
      <c r="AN1363" s="111" t="s">
        <v>44</v>
      </c>
      <c r="AO1363" s="112">
        <v>9</v>
      </c>
      <c r="AP1363" s="112">
        <v>7458000</v>
      </c>
      <c r="AQ1363" s="112">
        <v>0</v>
      </c>
      <c r="AR1363" s="112">
        <v>7458000</v>
      </c>
      <c r="AS1363" s="112">
        <v>82</v>
      </c>
      <c r="AT1363" s="112">
        <v>575358</v>
      </c>
      <c r="AU1363" s="112">
        <v>1</v>
      </c>
      <c r="AV1363" s="112">
        <v>25</v>
      </c>
      <c r="AW1363" s="112">
        <v>143840</v>
      </c>
    </row>
    <row r="1364" spans="38:49">
      <c r="AL1364" s="111" t="s">
        <v>175</v>
      </c>
      <c r="AM1364" s="112">
        <v>37</v>
      </c>
      <c r="AN1364" s="111" t="s">
        <v>44</v>
      </c>
      <c r="AO1364" s="112">
        <v>9</v>
      </c>
      <c r="AP1364" s="112">
        <v>7458000</v>
      </c>
      <c r="AQ1364" s="112">
        <v>0</v>
      </c>
      <c r="AR1364" s="112">
        <v>7458000</v>
      </c>
      <c r="AS1364" s="112">
        <v>83</v>
      </c>
      <c r="AT1364" s="112">
        <v>498998</v>
      </c>
      <c r="AU1364" s="112">
        <v>1</v>
      </c>
      <c r="AV1364" s="112">
        <v>24</v>
      </c>
      <c r="AW1364" s="112">
        <v>119760</v>
      </c>
    </row>
    <row r="1365" spans="38:49">
      <c r="AL1365" s="111" t="s">
        <v>175</v>
      </c>
      <c r="AM1365" s="112">
        <v>37</v>
      </c>
      <c r="AN1365" s="111" t="s">
        <v>44</v>
      </c>
      <c r="AO1365" s="112">
        <v>9</v>
      </c>
      <c r="AP1365" s="112">
        <v>7458000</v>
      </c>
      <c r="AQ1365" s="112">
        <v>0</v>
      </c>
      <c r="AR1365" s="112">
        <v>7458000</v>
      </c>
      <c r="AS1365" s="112">
        <v>84</v>
      </c>
      <c r="AT1365" s="112">
        <v>422487</v>
      </c>
      <c r="AU1365" s="112">
        <v>1</v>
      </c>
      <c r="AV1365" s="112">
        <v>23</v>
      </c>
      <c r="AW1365" s="112">
        <v>97172</v>
      </c>
    </row>
    <row r="1366" spans="38:49">
      <c r="AL1366" s="111" t="s">
        <v>175</v>
      </c>
      <c r="AM1366" s="112">
        <v>37</v>
      </c>
      <c r="AN1366" s="111" t="s">
        <v>44</v>
      </c>
      <c r="AO1366" s="112">
        <v>9</v>
      </c>
      <c r="AP1366" s="112">
        <v>7458000</v>
      </c>
      <c r="AQ1366" s="112">
        <v>0</v>
      </c>
      <c r="AR1366" s="112">
        <v>7458000</v>
      </c>
      <c r="AS1366" s="112">
        <v>85</v>
      </c>
      <c r="AT1366" s="112">
        <v>345847</v>
      </c>
      <c r="AU1366" s="112">
        <v>1</v>
      </c>
      <c r="AV1366" s="112">
        <v>21</v>
      </c>
      <c r="AW1366" s="112">
        <v>72628</v>
      </c>
    </row>
    <row r="1367" spans="38:49">
      <c r="AL1367" s="111" t="s">
        <v>175</v>
      </c>
      <c r="AM1367" s="112">
        <v>37</v>
      </c>
      <c r="AN1367" s="111" t="s">
        <v>44</v>
      </c>
      <c r="AO1367" s="112">
        <v>9</v>
      </c>
      <c r="AP1367" s="112">
        <v>7458000</v>
      </c>
      <c r="AQ1367" s="112">
        <v>0</v>
      </c>
      <c r="AR1367" s="112">
        <v>7458000</v>
      </c>
      <c r="AS1367" s="112">
        <v>86</v>
      </c>
      <c r="AT1367" s="112">
        <v>269101</v>
      </c>
      <c r="AU1367" s="112">
        <v>1</v>
      </c>
      <c r="AV1367" s="112">
        <v>20</v>
      </c>
      <c r="AW1367" s="112">
        <v>53820</v>
      </c>
    </row>
    <row r="1368" spans="38:49">
      <c r="AL1368" s="111" t="s">
        <v>175</v>
      </c>
      <c r="AM1368" s="112">
        <v>37</v>
      </c>
      <c r="AN1368" s="111" t="s">
        <v>44</v>
      </c>
      <c r="AO1368" s="112">
        <v>9</v>
      </c>
      <c r="AP1368" s="112">
        <v>7458000</v>
      </c>
      <c r="AQ1368" s="112">
        <v>0</v>
      </c>
      <c r="AR1368" s="112">
        <v>7458000</v>
      </c>
      <c r="AS1368" s="112">
        <v>87</v>
      </c>
      <c r="AT1368" s="112">
        <v>192274</v>
      </c>
      <c r="AU1368" s="112">
        <v>1</v>
      </c>
      <c r="AV1368" s="112">
        <v>19</v>
      </c>
      <c r="AW1368" s="112">
        <v>36532</v>
      </c>
    </row>
    <row r="1369" spans="38:49">
      <c r="AL1369" s="111" t="s">
        <v>175</v>
      </c>
      <c r="AM1369" s="112">
        <v>37</v>
      </c>
      <c r="AN1369" s="111" t="s">
        <v>44</v>
      </c>
      <c r="AO1369" s="112">
        <v>9</v>
      </c>
      <c r="AP1369" s="112">
        <v>7458000</v>
      </c>
      <c r="AQ1369" s="112">
        <v>0</v>
      </c>
      <c r="AR1369" s="112">
        <v>7458000</v>
      </c>
      <c r="AS1369" s="112">
        <v>88</v>
      </c>
      <c r="AT1369" s="112">
        <v>115388</v>
      </c>
      <c r="AU1369" s="112">
        <v>1</v>
      </c>
      <c r="AV1369" s="112">
        <v>19</v>
      </c>
      <c r="AW1369" s="112">
        <v>21924</v>
      </c>
    </row>
    <row r="1370" spans="38:49">
      <c r="AL1370" s="111" t="s">
        <v>175</v>
      </c>
      <c r="AM1370" s="112">
        <v>37</v>
      </c>
      <c r="AN1370" s="111" t="s">
        <v>44</v>
      </c>
      <c r="AO1370" s="112">
        <v>9</v>
      </c>
      <c r="AP1370" s="112">
        <v>7458000</v>
      </c>
      <c r="AQ1370" s="112">
        <v>0</v>
      </c>
      <c r="AR1370" s="112">
        <v>7458000</v>
      </c>
      <c r="AS1370" s="112">
        <v>89</v>
      </c>
      <c r="AT1370" s="112">
        <v>38466</v>
      </c>
      <c r="AU1370" s="112">
        <v>1</v>
      </c>
      <c r="AV1370" s="112">
        <v>18</v>
      </c>
      <c r="AW1370" s="112">
        <v>6924</v>
      </c>
    </row>
    <row r="1371" spans="38:49">
      <c r="AL1371" s="111" t="s">
        <v>175</v>
      </c>
      <c r="AM1371" s="112">
        <v>38</v>
      </c>
      <c r="AN1371" s="111" t="s">
        <v>44</v>
      </c>
      <c r="AO1371" s="112">
        <v>16</v>
      </c>
      <c r="AP1371" s="112">
        <v>7156000</v>
      </c>
      <c r="AQ1371" s="112">
        <v>0</v>
      </c>
      <c r="AR1371" s="112">
        <v>7156000</v>
      </c>
      <c r="AS1371" s="112">
        <v>74</v>
      </c>
      <c r="AT1371" s="112">
        <v>497213</v>
      </c>
      <c r="AU1371" s="112">
        <v>0.63300000000000001</v>
      </c>
      <c r="AV1371" s="112">
        <v>29</v>
      </c>
      <c r="AW1371" s="112">
        <v>144192</v>
      </c>
    </row>
    <row r="1372" spans="38:49">
      <c r="AL1372" s="111" t="s">
        <v>175</v>
      </c>
      <c r="AM1372" s="112">
        <v>38</v>
      </c>
      <c r="AN1372" s="111" t="s">
        <v>44</v>
      </c>
      <c r="AO1372" s="112">
        <v>16</v>
      </c>
      <c r="AP1372" s="112">
        <v>7156000</v>
      </c>
      <c r="AQ1372" s="112">
        <v>0</v>
      </c>
      <c r="AR1372" s="112">
        <v>7156000</v>
      </c>
      <c r="AS1372" s="112">
        <v>75</v>
      </c>
      <c r="AT1372" s="112">
        <v>735781</v>
      </c>
      <c r="AU1372" s="112">
        <v>1</v>
      </c>
      <c r="AV1372" s="112">
        <v>28</v>
      </c>
      <c r="AW1372" s="112">
        <v>206019</v>
      </c>
    </row>
    <row r="1373" spans="38:49">
      <c r="AL1373" s="111" t="s">
        <v>175</v>
      </c>
      <c r="AM1373" s="112">
        <v>38</v>
      </c>
      <c r="AN1373" s="111" t="s">
        <v>44</v>
      </c>
      <c r="AO1373" s="112">
        <v>16</v>
      </c>
      <c r="AP1373" s="112">
        <v>7156000</v>
      </c>
      <c r="AQ1373" s="112">
        <v>0</v>
      </c>
      <c r="AR1373" s="112">
        <v>7156000</v>
      </c>
      <c r="AS1373" s="112">
        <v>76</v>
      </c>
      <c r="AT1373" s="112">
        <v>686016</v>
      </c>
      <c r="AU1373" s="112">
        <v>1</v>
      </c>
      <c r="AV1373" s="112">
        <v>27</v>
      </c>
      <c r="AW1373" s="112">
        <v>185224</v>
      </c>
    </row>
    <row r="1374" spans="38:49">
      <c r="AL1374" s="111" t="s">
        <v>175</v>
      </c>
      <c r="AM1374" s="112">
        <v>38</v>
      </c>
      <c r="AN1374" s="111" t="s">
        <v>44</v>
      </c>
      <c r="AO1374" s="112">
        <v>16</v>
      </c>
      <c r="AP1374" s="112">
        <v>7156000</v>
      </c>
      <c r="AQ1374" s="112">
        <v>0</v>
      </c>
      <c r="AR1374" s="112">
        <v>7156000</v>
      </c>
      <c r="AS1374" s="112">
        <v>77</v>
      </c>
      <c r="AT1374" s="112">
        <v>636042</v>
      </c>
      <c r="AU1374" s="112">
        <v>1</v>
      </c>
      <c r="AV1374" s="112">
        <v>25</v>
      </c>
      <c r="AW1374" s="112">
        <v>159010</v>
      </c>
    </row>
    <row r="1375" spans="38:49">
      <c r="AL1375" s="111" t="s">
        <v>175</v>
      </c>
      <c r="AM1375" s="112">
        <v>38</v>
      </c>
      <c r="AN1375" s="111" t="s">
        <v>44</v>
      </c>
      <c r="AO1375" s="112">
        <v>16</v>
      </c>
      <c r="AP1375" s="112">
        <v>7156000</v>
      </c>
      <c r="AQ1375" s="112">
        <v>0</v>
      </c>
      <c r="AR1375" s="112">
        <v>7156000</v>
      </c>
      <c r="AS1375" s="112">
        <v>78</v>
      </c>
      <c r="AT1375" s="112">
        <v>585874</v>
      </c>
      <c r="AU1375" s="112">
        <v>1</v>
      </c>
      <c r="AV1375" s="112">
        <v>24</v>
      </c>
      <c r="AW1375" s="112">
        <v>140610</v>
      </c>
    </row>
    <row r="1376" spans="38:49">
      <c r="AL1376" s="111" t="s">
        <v>175</v>
      </c>
      <c r="AM1376" s="112">
        <v>38</v>
      </c>
      <c r="AN1376" s="111" t="s">
        <v>44</v>
      </c>
      <c r="AO1376" s="112">
        <v>16</v>
      </c>
      <c r="AP1376" s="112">
        <v>7156000</v>
      </c>
      <c r="AQ1376" s="112">
        <v>0</v>
      </c>
      <c r="AR1376" s="112">
        <v>7156000</v>
      </c>
      <c r="AS1376" s="112">
        <v>79</v>
      </c>
      <c r="AT1376" s="112">
        <v>535528</v>
      </c>
      <c r="AU1376" s="112">
        <v>1</v>
      </c>
      <c r="AV1376" s="112">
        <v>22</v>
      </c>
      <c r="AW1376" s="112">
        <v>117816</v>
      </c>
    </row>
    <row r="1377" spans="38:49">
      <c r="AL1377" s="111" t="s">
        <v>175</v>
      </c>
      <c r="AM1377" s="112">
        <v>38</v>
      </c>
      <c r="AN1377" s="111" t="s">
        <v>44</v>
      </c>
      <c r="AO1377" s="112">
        <v>16</v>
      </c>
      <c r="AP1377" s="112">
        <v>7156000</v>
      </c>
      <c r="AQ1377" s="112">
        <v>0</v>
      </c>
      <c r="AR1377" s="112">
        <v>7156000</v>
      </c>
      <c r="AS1377" s="112">
        <v>80</v>
      </c>
      <c r="AT1377" s="112">
        <v>485018</v>
      </c>
      <c r="AU1377" s="112">
        <v>1</v>
      </c>
      <c r="AV1377" s="112">
        <v>20</v>
      </c>
      <c r="AW1377" s="112">
        <v>97004</v>
      </c>
    </row>
    <row r="1378" spans="38:49">
      <c r="AL1378" s="111" t="s">
        <v>175</v>
      </c>
      <c r="AM1378" s="112">
        <v>38</v>
      </c>
      <c r="AN1378" s="111" t="s">
        <v>44</v>
      </c>
      <c r="AO1378" s="112">
        <v>16</v>
      </c>
      <c r="AP1378" s="112">
        <v>7156000</v>
      </c>
      <c r="AQ1378" s="112">
        <v>0</v>
      </c>
      <c r="AR1378" s="112">
        <v>7156000</v>
      </c>
      <c r="AS1378" s="112">
        <v>81</v>
      </c>
      <c r="AT1378" s="112">
        <v>536611</v>
      </c>
      <c r="AU1378" s="112">
        <v>1</v>
      </c>
      <c r="AV1378" s="112">
        <v>18</v>
      </c>
      <c r="AW1378" s="112">
        <v>96590</v>
      </c>
    </row>
    <row r="1379" spans="38:49">
      <c r="AL1379" s="111" t="s">
        <v>175</v>
      </c>
      <c r="AM1379" s="112">
        <v>38</v>
      </c>
      <c r="AN1379" s="111" t="s">
        <v>44</v>
      </c>
      <c r="AO1379" s="112">
        <v>16</v>
      </c>
      <c r="AP1379" s="112">
        <v>7156000</v>
      </c>
      <c r="AQ1379" s="112">
        <v>0</v>
      </c>
      <c r="AR1379" s="112">
        <v>7156000</v>
      </c>
      <c r="AS1379" s="112">
        <v>82</v>
      </c>
      <c r="AT1379" s="112">
        <v>575358</v>
      </c>
      <c r="AU1379" s="112">
        <v>1</v>
      </c>
      <c r="AV1379" s="112">
        <v>17</v>
      </c>
      <c r="AW1379" s="112">
        <v>97811</v>
      </c>
    </row>
    <row r="1380" spans="38:49">
      <c r="AL1380" s="111" t="s">
        <v>175</v>
      </c>
      <c r="AM1380" s="112">
        <v>38</v>
      </c>
      <c r="AN1380" s="111" t="s">
        <v>44</v>
      </c>
      <c r="AO1380" s="112">
        <v>16</v>
      </c>
      <c r="AP1380" s="112">
        <v>7156000</v>
      </c>
      <c r="AQ1380" s="112">
        <v>0</v>
      </c>
      <c r="AR1380" s="112">
        <v>7156000</v>
      </c>
      <c r="AS1380" s="112">
        <v>83</v>
      </c>
      <c r="AT1380" s="112">
        <v>498998</v>
      </c>
      <c r="AU1380" s="112">
        <v>1</v>
      </c>
      <c r="AV1380" s="112">
        <v>15</v>
      </c>
      <c r="AW1380" s="112">
        <v>74850</v>
      </c>
    </row>
    <row r="1381" spans="38:49">
      <c r="AL1381" s="111" t="s">
        <v>175</v>
      </c>
      <c r="AM1381" s="112">
        <v>38</v>
      </c>
      <c r="AN1381" s="111" t="s">
        <v>44</v>
      </c>
      <c r="AO1381" s="112">
        <v>16</v>
      </c>
      <c r="AP1381" s="112">
        <v>7156000</v>
      </c>
      <c r="AQ1381" s="112">
        <v>0</v>
      </c>
      <c r="AR1381" s="112">
        <v>7156000</v>
      </c>
      <c r="AS1381" s="112">
        <v>84</v>
      </c>
      <c r="AT1381" s="112">
        <v>422487</v>
      </c>
      <c r="AU1381" s="112">
        <v>1</v>
      </c>
      <c r="AV1381" s="112">
        <v>13</v>
      </c>
      <c r="AW1381" s="112">
        <v>54923</v>
      </c>
    </row>
    <row r="1382" spans="38:49">
      <c r="AL1382" s="111" t="s">
        <v>175</v>
      </c>
      <c r="AM1382" s="112">
        <v>38</v>
      </c>
      <c r="AN1382" s="111" t="s">
        <v>44</v>
      </c>
      <c r="AO1382" s="112">
        <v>16</v>
      </c>
      <c r="AP1382" s="112">
        <v>7156000</v>
      </c>
      <c r="AQ1382" s="112">
        <v>0</v>
      </c>
      <c r="AR1382" s="112">
        <v>7156000</v>
      </c>
      <c r="AS1382" s="112">
        <v>85</v>
      </c>
      <c r="AT1382" s="112">
        <v>345847</v>
      </c>
      <c r="AU1382" s="112">
        <v>1</v>
      </c>
      <c r="AV1382" s="112">
        <v>11</v>
      </c>
      <c r="AW1382" s="112">
        <v>38043</v>
      </c>
    </row>
    <row r="1383" spans="38:49">
      <c r="AL1383" s="111" t="s">
        <v>175</v>
      </c>
      <c r="AM1383" s="112">
        <v>38</v>
      </c>
      <c r="AN1383" s="111" t="s">
        <v>44</v>
      </c>
      <c r="AO1383" s="112">
        <v>16</v>
      </c>
      <c r="AP1383" s="112">
        <v>7156000</v>
      </c>
      <c r="AQ1383" s="112">
        <v>0</v>
      </c>
      <c r="AR1383" s="112">
        <v>7156000</v>
      </c>
      <c r="AS1383" s="112">
        <v>86</v>
      </c>
      <c r="AT1383" s="112">
        <v>269101</v>
      </c>
      <c r="AU1383" s="112">
        <v>1</v>
      </c>
      <c r="AV1383" s="112">
        <v>10</v>
      </c>
      <c r="AW1383" s="112">
        <v>26910</v>
      </c>
    </row>
    <row r="1384" spans="38:49">
      <c r="AL1384" s="111" t="s">
        <v>175</v>
      </c>
      <c r="AM1384" s="112">
        <v>38</v>
      </c>
      <c r="AN1384" s="111" t="s">
        <v>44</v>
      </c>
      <c r="AO1384" s="112">
        <v>16</v>
      </c>
      <c r="AP1384" s="112">
        <v>7156000</v>
      </c>
      <c r="AQ1384" s="112">
        <v>0</v>
      </c>
      <c r="AR1384" s="112">
        <v>7156000</v>
      </c>
      <c r="AS1384" s="112">
        <v>87</v>
      </c>
      <c r="AT1384" s="112">
        <v>192274</v>
      </c>
      <c r="AU1384" s="112">
        <v>1</v>
      </c>
      <c r="AV1384" s="112">
        <v>8</v>
      </c>
      <c r="AW1384" s="112">
        <v>15382</v>
      </c>
    </row>
    <row r="1385" spans="38:49">
      <c r="AL1385" s="111" t="s">
        <v>175</v>
      </c>
      <c r="AM1385" s="112">
        <v>38</v>
      </c>
      <c r="AN1385" s="111" t="s">
        <v>44</v>
      </c>
      <c r="AO1385" s="112">
        <v>16</v>
      </c>
      <c r="AP1385" s="112">
        <v>7156000</v>
      </c>
      <c r="AQ1385" s="112">
        <v>0</v>
      </c>
      <c r="AR1385" s="112">
        <v>7156000</v>
      </c>
      <c r="AS1385" s="112">
        <v>88</v>
      </c>
      <c r="AT1385" s="112">
        <v>115388</v>
      </c>
      <c r="AU1385" s="112">
        <v>1</v>
      </c>
      <c r="AV1385" s="112">
        <v>7</v>
      </c>
      <c r="AW1385" s="112">
        <v>8077</v>
      </c>
    </row>
    <row r="1386" spans="38:49">
      <c r="AL1386" s="111" t="s">
        <v>175</v>
      </c>
      <c r="AM1386" s="112">
        <v>38</v>
      </c>
      <c r="AN1386" s="111" t="s">
        <v>44</v>
      </c>
      <c r="AO1386" s="112">
        <v>16</v>
      </c>
      <c r="AP1386" s="112">
        <v>7156000</v>
      </c>
      <c r="AQ1386" s="112">
        <v>0</v>
      </c>
      <c r="AR1386" s="112">
        <v>7156000</v>
      </c>
      <c r="AS1386" s="112">
        <v>89</v>
      </c>
      <c r="AT1386" s="112">
        <v>38466</v>
      </c>
      <c r="AU1386" s="112">
        <v>1</v>
      </c>
      <c r="AV1386" s="112">
        <v>6</v>
      </c>
      <c r="AW1386" s="112">
        <v>2308</v>
      </c>
    </row>
    <row r="1387" spans="38:49">
      <c r="AL1387" s="111" t="s">
        <v>175</v>
      </c>
      <c r="AM1387" s="112">
        <v>39</v>
      </c>
      <c r="AN1387" s="111" t="s">
        <v>44</v>
      </c>
      <c r="AO1387" s="112">
        <v>23</v>
      </c>
      <c r="AP1387" s="112">
        <v>6881000</v>
      </c>
      <c r="AQ1387" s="112">
        <v>0</v>
      </c>
      <c r="AR1387" s="112">
        <v>6881000</v>
      </c>
      <c r="AS1387" s="112">
        <v>74</v>
      </c>
      <c r="AT1387" s="112">
        <v>222213</v>
      </c>
      <c r="AU1387" s="112">
        <v>0.28299999999999997</v>
      </c>
      <c r="AV1387" s="112">
        <v>23</v>
      </c>
      <c r="AW1387" s="112">
        <v>51109</v>
      </c>
    </row>
    <row r="1388" spans="38:49">
      <c r="AL1388" s="111" t="s">
        <v>175</v>
      </c>
      <c r="AM1388" s="112">
        <v>39</v>
      </c>
      <c r="AN1388" s="111" t="s">
        <v>44</v>
      </c>
      <c r="AO1388" s="112">
        <v>23</v>
      </c>
      <c r="AP1388" s="112">
        <v>6881000</v>
      </c>
      <c r="AQ1388" s="112">
        <v>0</v>
      </c>
      <c r="AR1388" s="112">
        <v>6881000</v>
      </c>
      <c r="AS1388" s="112">
        <v>75</v>
      </c>
      <c r="AT1388" s="112">
        <v>735781</v>
      </c>
      <c r="AU1388" s="112">
        <v>1</v>
      </c>
      <c r="AV1388" s="112">
        <v>22</v>
      </c>
      <c r="AW1388" s="112">
        <v>161872</v>
      </c>
    </row>
    <row r="1389" spans="38:49">
      <c r="AL1389" s="111" t="s">
        <v>175</v>
      </c>
      <c r="AM1389" s="112">
        <v>39</v>
      </c>
      <c r="AN1389" s="111" t="s">
        <v>44</v>
      </c>
      <c r="AO1389" s="112">
        <v>23</v>
      </c>
      <c r="AP1389" s="112">
        <v>6881000</v>
      </c>
      <c r="AQ1389" s="112">
        <v>0</v>
      </c>
      <c r="AR1389" s="112">
        <v>6881000</v>
      </c>
      <c r="AS1389" s="112">
        <v>76</v>
      </c>
      <c r="AT1389" s="112">
        <v>686016</v>
      </c>
      <c r="AU1389" s="112">
        <v>1</v>
      </c>
      <c r="AV1389" s="112">
        <v>20</v>
      </c>
      <c r="AW1389" s="112">
        <v>137203</v>
      </c>
    </row>
    <row r="1390" spans="38:49">
      <c r="AL1390" s="111" t="s">
        <v>175</v>
      </c>
      <c r="AM1390" s="112">
        <v>39</v>
      </c>
      <c r="AN1390" s="111" t="s">
        <v>44</v>
      </c>
      <c r="AO1390" s="112">
        <v>23</v>
      </c>
      <c r="AP1390" s="112">
        <v>6881000</v>
      </c>
      <c r="AQ1390" s="112">
        <v>0</v>
      </c>
      <c r="AR1390" s="112">
        <v>6881000</v>
      </c>
      <c r="AS1390" s="112">
        <v>77</v>
      </c>
      <c r="AT1390" s="112">
        <v>636042</v>
      </c>
      <c r="AU1390" s="112">
        <v>1</v>
      </c>
      <c r="AV1390" s="112">
        <v>18</v>
      </c>
      <c r="AW1390" s="112">
        <v>114488</v>
      </c>
    </row>
    <row r="1391" spans="38:49">
      <c r="AL1391" s="111" t="s">
        <v>175</v>
      </c>
      <c r="AM1391" s="112">
        <v>39</v>
      </c>
      <c r="AN1391" s="111" t="s">
        <v>44</v>
      </c>
      <c r="AO1391" s="112">
        <v>23</v>
      </c>
      <c r="AP1391" s="112">
        <v>6881000</v>
      </c>
      <c r="AQ1391" s="112">
        <v>0</v>
      </c>
      <c r="AR1391" s="112">
        <v>6881000</v>
      </c>
      <c r="AS1391" s="112">
        <v>78</v>
      </c>
      <c r="AT1391" s="112">
        <v>585874</v>
      </c>
      <c r="AU1391" s="112">
        <v>1</v>
      </c>
      <c r="AV1391" s="112">
        <v>16</v>
      </c>
      <c r="AW1391" s="112">
        <v>93740</v>
      </c>
    </row>
    <row r="1392" spans="38:49">
      <c r="AL1392" s="111" t="s">
        <v>175</v>
      </c>
      <c r="AM1392" s="112">
        <v>39</v>
      </c>
      <c r="AN1392" s="111" t="s">
        <v>44</v>
      </c>
      <c r="AO1392" s="112">
        <v>23</v>
      </c>
      <c r="AP1392" s="112">
        <v>6881000</v>
      </c>
      <c r="AQ1392" s="112">
        <v>0</v>
      </c>
      <c r="AR1392" s="112">
        <v>6881000</v>
      </c>
      <c r="AS1392" s="112">
        <v>79</v>
      </c>
      <c r="AT1392" s="112">
        <v>535528</v>
      </c>
      <c r="AU1392" s="112">
        <v>1</v>
      </c>
      <c r="AV1392" s="112">
        <v>15</v>
      </c>
      <c r="AW1392" s="112">
        <v>80329</v>
      </c>
    </row>
    <row r="1393" spans="38:49">
      <c r="AL1393" s="111" t="s">
        <v>175</v>
      </c>
      <c r="AM1393" s="112">
        <v>39</v>
      </c>
      <c r="AN1393" s="111" t="s">
        <v>44</v>
      </c>
      <c r="AO1393" s="112">
        <v>23</v>
      </c>
      <c r="AP1393" s="112">
        <v>6881000</v>
      </c>
      <c r="AQ1393" s="112">
        <v>0</v>
      </c>
      <c r="AR1393" s="112">
        <v>6881000</v>
      </c>
      <c r="AS1393" s="112">
        <v>80</v>
      </c>
      <c r="AT1393" s="112">
        <v>485018</v>
      </c>
      <c r="AU1393" s="112">
        <v>1</v>
      </c>
      <c r="AV1393" s="112">
        <v>13</v>
      </c>
      <c r="AW1393" s="112">
        <v>63052</v>
      </c>
    </row>
    <row r="1394" spans="38:49">
      <c r="AL1394" s="111" t="s">
        <v>175</v>
      </c>
      <c r="AM1394" s="112">
        <v>39</v>
      </c>
      <c r="AN1394" s="111" t="s">
        <v>44</v>
      </c>
      <c r="AO1394" s="112">
        <v>23</v>
      </c>
      <c r="AP1394" s="112">
        <v>6881000</v>
      </c>
      <c r="AQ1394" s="112">
        <v>0</v>
      </c>
      <c r="AR1394" s="112">
        <v>6881000</v>
      </c>
      <c r="AS1394" s="112">
        <v>81</v>
      </c>
      <c r="AT1394" s="112">
        <v>536611</v>
      </c>
      <c r="AU1394" s="112">
        <v>1</v>
      </c>
      <c r="AV1394" s="112">
        <v>11</v>
      </c>
      <c r="AW1394" s="112">
        <v>59027</v>
      </c>
    </row>
    <row r="1395" spans="38:49">
      <c r="AL1395" s="111" t="s">
        <v>175</v>
      </c>
      <c r="AM1395" s="112">
        <v>39</v>
      </c>
      <c r="AN1395" s="111" t="s">
        <v>44</v>
      </c>
      <c r="AO1395" s="112">
        <v>23</v>
      </c>
      <c r="AP1395" s="112">
        <v>6881000</v>
      </c>
      <c r="AQ1395" s="112">
        <v>0</v>
      </c>
      <c r="AR1395" s="112">
        <v>6881000</v>
      </c>
      <c r="AS1395" s="112">
        <v>82</v>
      </c>
      <c r="AT1395" s="112">
        <v>575358</v>
      </c>
      <c r="AU1395" s="112">
        <v>1</v>
      </c>
      <c r="AV1395" s="112">
        <v>9</v>
      </c>
      <c r="AW1395" s="112">
        <v>51782</v>
      </c>
    </row>
    <row r="1396" spans="38:49">
      <c r="AL1396" s="111" t="s">
        <v>175</v>
      </c>
      <c r="AM1396" s="112">
        <v>39</v>
      </c>
      <c r="AN1396" s="111" t="s">
        <v>44</v>
      </c>
      <c r="AO1396" s="112">
        <v>23</v>
      </c>
      <c r="AP1396" s="112">
        <v>6881000</v>
      </c>
      <c r="AQ1396" s="112">
        <v>0</v>
      </c>
      <c r="AR1396" s="112">
        <v>6881000</v>
      </c>
      <c r="AS1396" s="112">
        <v>83</v>
      </c>
      <c r="AT1396" s="112">
        <v>498998</v>
      </c>
      <c r="AU1396" s="112">
        <v>1</v>
      </c>
      <c r="AV1396" s="112">
        <v>8</v>
      </c>
      <c r="AW1396" s="112">
        <v>39920</v>
      </c>
    </row>
    <row r="1397" spans="38:49">
      <c r="AL1397" s="111" t="s">
        <v>175</v>
      </c>
      <c r="AM1397" s="112">
        <v>39</v>
      </c>
      <c r="AN1397" s="111" t="s">
        <v>44</v>
      </c>
      <c r="AO1397" s="112">
        <v>23</v>
      </c>
      <c r="AP1397" s="112">
        <v>6881000</v>
      </c>
      <c r="AQ1397" s="112">
        <v>0</v>
      </c>
      <c r="AR1397" s="112">
        <v>6881000</v>
      </c>
      <c r="AS1397" s="112">
        <v>84</v>
      </c>
      <c r="AT1397" s="112">
        <v>422487</v>
      </c>
      <c r="AU1397" s="112">
        <v>1</v>
      </c>
      <c r="AV1397" s="112">
        <v>6</v>
      </c>
      <c r="AW1397" s="112">
        <v>25349</v>
      </c>
    </row>
    <row r="1398" spans="38:49">
      <c r="AL1398" s="111" t="s">
        <v>175</v>
      </c>
      <c r="AM1398" s="112">
        <v>39</v>
      </c>
      <c r="AN1398" s="111" t="s">
        <v>44</v>
      </c>
      <c r="AO1398" s="112">
        <v>23</v>
      </c>
      <c r="AP1398" s="112">
        <v>6881000</v>
      </c>
      <c r="AQ1398" s="112">
        <v>0</v>
      </c>
      <c r="AR1398" s="112">
        <v>6881000</v>
      </c>
      <c r="AS1398" s="112">
        <v>85</v>
      </c>
      <c r="AT1398" s="112">
        <v>345847</v>
      </c>
      <c r="AU1398" s="112">
        <v>1</v>
      </c>
      <c r="AV1398" s="112">
        <v>4</v>
      </c>
      <c r="AW1398" s="112">
        <v>13834</v>
      </c>
    </row>
    <row r="1399" spans="38:49">
      <c r="AL1399" s="111" t="s">
        <v>175</v>
      </c>
      <c r="AM1399" s="112">
        <v>39</v>
      </c>
      <c r="AN1399" s="111" t="s">
        <v>44</v>
      </c>
      <c r="AO1399" s="112">
        <v>23</v>
      </c>
      <c r="AP1399" s="112">
        <v>6881000</v>
      </c>
      <c r="AQ1399" s="112">
        <v>0</v>
      </c>
      <c r="AR1399" s="112">
        <v>6881000</v>
      </c>
      <c r="AS1399" s="112">
        <v>86</v>
      </c>
      <c r="AT1399" s="112">
        <v>269101</v>
      </c>
      <c r="AU1399" s="112">
        <v>1</v>
      </c>
      <c r="AV1399" s="112">
        <v>3</v>
      </c>
      <c r="AW1399" s="112">
        <v>8073</v>
      </c>
    </row>
    <row r="1400" spans="38:49">
      <c r="AL1400" s="111" t="s">
        <v>175</v>
      </c>
      <c r="AM1400" s="112">
        <v>39</v>
      </c>
      <c r="AN1400" s="111" t="s">
        <v>44</v>
      </c>
      <c r="AO1400" s="112">
        <v>23</v>
      </c>
      <c r="AP1400" s="112">
        <v>6881000</v>
      </c>
      <c r="AQ1400" s="112">
        <v>0</v>
      </c>
      <c r="AR1400" s="112">
        <v>6881000</v>
      </c>
      <c r="AS1400" s="112">
        <v>87</v>
      </c>
      <c r="AT1400" s="112">
        <v>192274</v>
      </c>
      <c r="AU1400" s="112">
        <v>1</v>
      </c>
      <c r="AV1400" s="112">
        <v>2</v>
      </c>
      <c r="AW1400" s="112">
        <v>3845</v>
      </c>
    </row>
    <row r="1401" spans="38:49">
      <c r="AL1401" s="111" t="s">
        <v>175</v>
      </c>
      <c r="AM1401" s="112">
        <v>39</v>
      </c>
      <c r="AN1401" s="111" t="s">
        <v>44</v>
      </c>
      <c r="AO1401" s="112">
        <v>23</v>
      </c>
      <c r="AP1401" s="112">
        <v>6881000</v>
      </c>
      <c r="AQ1401" s="112">
        <v>0</v>
      </c>
      <c r="AR1401" s="112">
        <v>6881000</v>
      </c>
      <c r="AS1401" s="112">
        <v>88</v>
      </c>
      <c r="AT1401" s="112">
        <v>115388</v>
      </c>
      <c r="AU1401" s="112">
        <v>1</v>
      </c>
      <c r="AV1401" s="112">
        <v>1</v>
      </c>
      <c r="AW1401" s="112">
        <v>1154</v>
      </c>
    </row>
    <row r="1402" spans="38:49">
      <c r="AL1402" s="111" t="s">
        <v>175</v>
      </c>
      <c r="AM1402" s="112">
        <v>39</v>
      </c>
      <c r="AN1402" s="111" t="s">
        <v>44</v>
      </c>
      <c r="AO1402" s="112">
        <v>23</v>
      </c>
      <c r="AP1402" s="112">
        <v>6881000</v>
      </c>
      <c r="AQ1402" s="112">
        <v>0</v>
      </c>
      <c r="AR1402" s="112">
        <v>6881000</v>
      </c>
      <c r="AS1402" s="112">
        <v>89</v>
      </c>
      <c r="AT1402" s="112">
        <v>38466</v>
      </c>
      <c r="AU1402" s="112">
        <v>1</v>
      </c>
      <c r="AV1402" s="112">
        <v>0</v>
      </c>
      <c r="AW1402" s="112">
        <v>0</v>
      </c>
    </row>
    <row r="1403" spans="38:49">
      <c r="AL1403" s="111" t="s">
        <v>176</v>
      </c>
      <c r="AM1403" s="112">
        <v>10</v>
      </c>
      <c r="AN1403" s="111" t="s">
        <v>38</v>
      </c>
      <c r="AO1403" s="112">
        <v>4</v>
      </c>
      <c r="AP1403" s="112">
        <v>16146000</v>
      </c>
      <c r="AQ1403" s="112">
        <v>11742000</v>
      </c>
      <c r="AR1403" s="112">
        <v>4404000</v>
      </c>
      <c r="AS1403" s="112">
        <v>65</v>
      </c>
      <c r="AT1403" s="112">
        <v>667680</v>
      </c>
      <c r="AU1403" s="112">
        <v>0.54800000000000004</v>
      </c>
      <c r="AV1403" s="112">
        <v>53</v>
      </c>
      <c r="AW1403" s="112">
        <v>353870</v>
      </c>
    </row>
    <row r="1404" spans="38:49">
      <c r="AL1404" s="111" t="s">
        <v>176</v>
      </c>
      <c r="AM1404" s="112">
        <v>10</v>
      </c>
      <c r="AN1404" s="111" t="s">
        <v>38</v>
      </c>
      <c r="AO1404" s="112">
        <v>4</v>
      </c>
      <c r="AP1404" s="112">
        <v>16146000</v>
      </c>
      <c r="AQ1404" s="112">
        <v>11742000</v>
      </c>
      <c r="AR1404" s="112">
        <v>4404000</v>
      </c>
      <c r="AS1404" s="112">
        <v>66</v>
      </c>
      <c r="AT1404" s="112">
        <v>1171787</v>
      </c>
      <c r="AU1404" s="112">
        <v>1</v>
      </c>
      <c r="AV1404" s="112">
        <v>52</v>
      </c>
      <c r="AW1404" s="112">
        <v>609329</v>
      </c>
    </row>
    <row r="1405" spans="38:49">
      <c r="AL1405" s="111" t="s">
        <v>176</v>
      </c>
      <c r="AM1405" s="112">
        <v>10</v>
      </c>
      <c r="AN1405" s="111" t="s">
        <v>38</v>
      </c>
      <c r="AO1405" s="112">
        <v>4</v>
      </c>
      <c r="AP1405" s="112">
        <v>16146000</v>
      </c>
      <c r="AQ1405" s="112">
        <v>11742000</v>
      </c>
      <c r="AR1405" s="112">
        <v>4404000</v>
      </c>
      <c r="AS1405" s="112">
        <v>67</v>
      </c>
      <c r="AT1405" s="112">
        <v>1124575</v>
      </c>
      <c r="AU1405" s="112">
        <v>1</v>
      </c>
      <c r="AV1405" s="112">
        <v>52</v>
      </c>
      <c r="AW1405" s="112">
        <v>584779</v>
      </c>
    </row>
    <row r="1406" spans="38:49">
      <c r="AL1406" s="111" t="s">
        <v>176</v>
      </c>
      <c r="AM1406" s="112">
        <v>10</v>
      </c>
      <c r="AN1406" s="111" t="s">
        <v>38</v>
      </c>
      <c r="AO1406" s="112">
        <v>4</v>
      </c>
      <c r="AP1406" s="112">
        <v>16146000</v>
      </c>
      <c r="AQ1406" s="112">
        <v>11742000</v>
      </c>
      <c r="AR1406" s="112">
        <v>4404000</v>
      </c>
      <c r="AS1406" s="112">
        <v>68</v>
      </c>
      <c r="AT1406" s="112">
        <v>1077021</v>
      </c>
      <c r="AU1406" s="112">
        <v>1</v>
      </c>
      <c r="AV1406" s="112">
        <v>51</v>
      </c>
      <c r="AW1406" s="112">
        <v>549281</v>
      </c>
    </row>
    <row r="1407" spans="38:49">
      <c r="AL1407" s="111" t="s">
        <v>176</v>
      </c>
      <c r="AM1407" s="112">
        <v>10</v>
      </c>
      <c r="AN1407" s="111" t="s">
        <v>38</v>
      </c>
      <c r="AO1407" s="112">
        <v>4</v>
      </c>
      <c r="AP1407" s="112">
        <v>16146000</v>
      </c>
      <c r="AQ1407" s="112">
        <v>11742000</v>
      </c>
      <c r="AR1407" s="112">
        <v>4404000</v>
      </c>
      <c r="AS1407" s="112">
        <v>69</v>
      </c>
      <c r="AT1407" s="112">
        <v>362937</v>
      </c>
      <c r="AU1407" s="112">
        <v>0.35299999999999998</v>
      </c>
      <c r="AV1407" s="112">
        <v>51</v>
      </c>
      <c r="AW1407" s="112">
        <v>185098</v>
      </c>
    </row>
    <row r="1408" spans="38:49">
      <c r="AL1408" s="111" t="s">
        <v>176</v>
      </c>
      <c r="AM1408" s="112">
        <v>11</v>
      </c>
      <c r="AN1408" s="111" t="s">
        <v>38</v>
      </c>
      <c r="AO1408" s="112">
        <v>11</v>
      </c>
      <c r="AP1408" s="112">
        <v>16115000</v>
      </c>
      <c r="AQ1408" s="112">
        <v>11781000</v>
      </c>
      <c r="AR1408" s="112">
        <v>4334000</v>
      </c>
      <c r="AS1408" s="112">
        <v>65</v>
      </c>
      <c r="AT1408" s="112">
        <v>636680</v>
      </c>
      <c r="AU1408" s="112">
        <v>0.52200000000000002</v>
      </c>
      <c r="AV1408" s="112">
        <v>57</v>
      </c>
      <c r="AW1408" s="112">
        <v>362908</v>
      </c>
    </row>
    <row r="1409" spans="38:49">
      <c r="AL1409" s="111" t="s">
        <v>176</v>
      </c>
      <c r="AM1409" s="112">
        <v>11</v>
      </c>
      <c r="AN1409" s="111" t="s">
        <v>38</v>
      </c>
      <c r="AO1409" s="112">
        <v>11</v>
      </c>
      <c r="AP1409" s="112">
        <v>16115000</v>
      </c>
      <c r="AQ1409" s="112">
        <v>11781000</v>
      </c>
      <c r="AR1409" s="112">
        <v>4334000</v>
      </c>
      <c r="AS1409" s="112">
        <v>66</v>
      </c>
      <c r="AT1409" s="112">
        <v>1171787</v>
      </c>
      <c r="AU1409" s="112">
        <v>1</v>
      </c>
      <c r="AV1409" s="112">
        <v>57</v>
      </c>
      <c r="AW1409" s="112">
        <v>667919</v>
      </c>
    </row>
    <row r="1410" spans="38:49">
      <c r="AL1410" s="111" t="s">
        <v>176</v>
      </c>
      <c r="AM1410" s="112">
        <v>11</v>
      </c>
      <c r="AN1410" s="111" t="s">
        <v>38</v>
      </c>
      <c r="AO1410" s="112">
        <v>11</v>
      </c>
      <c r="AP1410" s="112">
        <v>16115000</v>
      </c>
      <c r="AQ1410" s="112">
        <v>11781000</v>
      </c>
      <c r="AR1410" s="112">
        <v>4334000</v>
      </c>
      <c r="AS1410" s="112">
        <v>67</v>
      </c>
      <c r="AT1410" s="112">
        <v>1124575</v>
      </c>
      <c r="AU1410" s="112">
        <v>1</v>
      </c>
      <c r="AV1410" s="112">
        <v>57</v>
      </c>
      <c r="AW1410" s="112">
        <v>641008</v>
      </c>
    </row>
    <row r="1411" spans="38:49">
      <c r="AL1411" s="111" t="s">
        <v>176</v>
      </c>
      <c r="AM1411" s="112">
        <v>11</v>
      </c>
      <c r="AN1411" s="111" t="s">
        <v>38</v>
      </c>
      <c r="AO1411" s="112">
        <v>11</v>
      </c>
      <c r="AP1411" s="112">
        <v>16115000</v>
      </c>
      <c r="AQ1411" s="112">
        <v>11781000</v>
      </c>
      <c r="AR1411" s="112">
        <v>4334000</v>
      </c>
      <c r="AS1411" s="112">
        <v>68</v>
      </c>
      <c r="AT1411" s="112">
        <v>1077021</v>
      </c>
      <c r="AU1411" s="112">
        <v>1</v>
      </c>
      <c r="AV1411" s="112">
        <v>56</v>
      </c>
      <c r="AW1411" s="112">
        <v>603132</v>
      </c>
    </row>
    <row r="1412" spans="38:49">
      <c r="AL1412" s="111" t="s">
        <v>176</v>
      </c>
      <c r="AM1412" s="112">
        <v>11</v>
      </c>
      <c r="AN1412" s="111" t="s">
        <v>38</v>
      </c>
      <c r="AO1412" s="112">
        <v>11</v>
      </c>
      <c r="AP1412" s="112">
        <v>16115000</v>
      </c>
      <c r="AQ1412" s="112">
        <v>11781000</v>
      </c>
      <c r="AR1412" s="112">
        <v>4334000</v>
      </c>
      <c r="AS1412" s="112">
        <v>69</v>
      </c>
      <c r="AT1412" s="112">
        <v>323937</v>
      </c>
      <c r="AU1412" s="112">
        <v>0.315</v>
      </c>
      <c r="AV1412" s="112">
        <v>56</v>
      </c>
      <c r="AW1412" s="112">
        <v>181405</v>
      </c>
    </row>
    <row r="1413" spans="38:49">
      <c r="AL1413" s="111" t="s">
        <v>176</v>
      </c>
      <c r="AM1413" s="112">
        <v>12</v>
      </c>
      <c r="AN1413" s="111" t="s">
        <v>38</v>
      </c>
      <c r="AO1413" s="112">
        <v>18</v>
      </c>
      <c r="AP1413" s="112">
        <v>16041000</v>
      </c>
      <c r="AQ1413" s="112">
        <v>11818000</v>
      </c>
      <c r="AR1413" s="112">
        <v>4223000</v>
      </c>
      <c r="AS1413" s="112">
        <v>65</v>
      </c>
      <c r="AT1413" s="112">
        <v>562680</v>
      </c>
      <c r="AU1413" s="112">
        <v>0.46200000000000002</v>
      </c>
      <c r="AV1413" s="112">
        <v>61</v>
      </c>
      <c r="AW1413" s="112">
        <v>343235</v>
      </c>
    </row>
    <row r="1414" spans="38:49">
      <c r="AL1414" s="111" t="s">
        <v>176</v>
      </c>
      <c r="AM1414" s="112">
        <v>12</v>
      </c>
      <c r="AN1414" s="111" t="s">
        <v>38</v>
      </c>
      <c r="AO1414" s="112">
        <v>18</v>
      </c>
      <c r="AP1414" s="112">
        <v>16041000</v>
      </c>
      <c r="AQ1414" s="112">
        <v>11818000</v>
      </c>
      <c r="AR1414" s="112">
        <v>4223000</v>
      </c>
      <c r="AS1414" s="112">
        <v>66</v>
      </c>
      <c r="AT1414" s="112">
        <v>1171787</v>
      </c>
      <c r="AU1414" s="112">
        <v>1</v>
      </c>
      <c r="AV1414" s="112">
        <v>61</v>
      </c>
      <c r="AW1414" s="112">
        <v>714790</v>
      </c>
    </row>
    <row r="1415" spans="38:49">
      <c r="AL1415" s="111" t="s">
        <v>176</v>
      </c>
      <c r="AM1415" s="112">
        <v>12</v>
      </c>
      <c r="AN1415" s="111" t="s">
        <v>38</v>
      </c>
      <c r="AO1415" s="112">
        <v>18</v>
      </c>
      <c r="AP1415" s="112">
        <v>16041000</v>
      </c>
      <c r="AQ1415" s="112">
        <v>11818000</v>
      </c>
      <c r="AR1415" s="112">
        <v>4223000</v>
      </c>
      <c r="AS1415" s="112">
        <v>67</v>
      </c>
      <c r="AT1415" s="112">
        <v>1124575</v>
      </c>
      <c r="AU1415" s="112">
        <v>1</v>
      </c>
      <c r="AV1415" s="112">
        <v>61</v>
      </c>
      <c r="AW1415" s="112">
        <v>685991</v>
      </c>
    </row>
    <row r="1416" spans="38:49">
      <c r="AL1416" s="111" t="s">
        <v>176</v>
      </c>
      <c r="AM1416" s="112">
        <v>12</v>
      </c>
      <c r="AN1416" s="111" t="s">
        <v>38</v>
      </c>
      <c r="AO1416" s="112">
        <v>18</v>
      </c>
      <c r="AP1416" s="112">
        <v>16041000</v>
      </c>
      <c r="AQ1416" s="112">
        <v>11818000</v>
      </c>
      <c r="AR1416" s="112">
        <v>4223000</v>
      </c>
      <c r="AS1416" s="112">
        <v>68</v>
      </c>
      <c r="AT1416" s="112">
        <v>1077021</v>
      </c>
      <c r="AU1416" s="112">
        <v>1</v>
      </c>
      <c r="AV1416" s="112">
        <v>61</v>
      </c>
      <c r="AW1416" s="112">
        <v>656983</v>
      </c>
    </row>
    <row r="1417" spans="38:49">
      <c r="AL1417" s="111" t="s">
        <v>176</v>
      </c>
      <c r="AM1417" s="112">
        <v>12</v>
      </c>
      <c r="AN1417" s="111" t="s">
        <v>38</v>
      </c>
      <c r="AO1417" s="112">
        <v>18</v>
      </c>
      <c r="AP1417" s="112">
        <v>16041000</v>
      </c>
      <c r="AQ1417" s="112">
        <v>11818000</v>
      </c>
      <c r="AR1417" s="112">
        <v>4223000</v>
      </c>
      <c r="AS1417" s="112">
        <v>69</v>
      </c>
      <c r="AT1417" s="112">
        <v>286937</v>
      </c>
      <c r="AU1417" s="112">
        <v>0.27900000000000003</v>
      </c>
      <c r="AV1417" s="112">
        <v>61</v>
      </c>
      <c r="AW1417" s="112">
        <v>175032</v>
      </c>
    </row>
    <row r="1418" spans="38:49">
      <c r="AL1418" s="111" t="s">
        <v>176</v>
      </c>
      <c r="AM1418" s="112">
        <v>13</v>
      </c>
      <c r="AN1418" s="111" t="s">
        <v>38</v>
      </c>
      <c r="AO1418" s="112">
        <v>25</v>
      </c>
      <c r="AP1418" s="112">
        <v>15925000</v>
      </c>
      <c r="AQ1418" s="112">
        <v>11841000</v>
      </c>
      <c r="AR1418" s="112">
        <v>4084000</v>
      </c>
      <c r="AS1418" s="112">
        <v>65</v>
      </c>
      <c r="AT1418" s="112">
        <v>446680</v>
      </c>
      <c r="AU1418" s="112">
        <v>0.36699999999999999</v>
      </c>
      <c r="AV1418" s="112">
        <v>65</v>
      </c>
      <c r="AW1418" s="112">
        <v>290342</v>
      </c>
    </row>
    <row r="1419" spans="38:49">
      <c r="AL1419" s="111" t="s">
        <v>176</v>
      </c>
      <c r="AM1419" s="112">
        <v>13</v>
      </c>
      <c r="AN1419" s="111" t="s">
        <v>38</v>
      </c>
      <c r="AO1419" s="112">
        <v>25</v>
      </c>
      <c r="AP1419" s="112">
        <v>15925000</v>
      </c>
      <c r="AQ1419" s="112">
        <v>11841000</v>
      </c>
      <c r="AR1419" s="112">
        <v>4084000</v>
      </c>
      <c r="AS1419" s="112">
        <v>66</v>
      </c>
      <c r="AT1419" s="112">
        <v>1171787</v>
      </c>
      <c r="AU1419" s="112">
        <v>1</v>
      </c>
      <c r="AV1419" s="112">
        <v>65</v>
      </c>
      <c r="AW1419" s="112">
        <v>761662</v>
      </c>
    </row>
    <row r="1420" spans="38:49">
      <c r="AL1420" s="111" t="s">
        <v>176</v>
      </c>
      <c r="AM1420" s="112">
        <v>13</v>
      </c>
      <c r="AN1420" s="111" t="s">
        <v>38</v>
      </c>
      <c r="AO1420" s="112">
        <v>25</v>
      </c>
      <c r="AP1420" s="112">
        <v>15925000</v>
      </c>
      <c r="AQ1420" s="112">
        <v>11841000</v>
      </c>
      <c r="AR1420" s="112">
        <v>4084000</v>
      </c>
      <c r="AS1420" s="112">
        <v>67</v>
      </c>
      <c r="AT1420" s="112">
        <v>1124575</v>
      </c>
      <c r="AU1420" s="112">
        <v>1</v>
      </c>
      <c r="AV1420" s="112">
        <v>65</v>
      </c>
      <c r="AW1420" s="112">
        <v>730974</v>
      </c>
    </row>
    <row r="1421" spans="38:49">
      <c r="AL1421" s="111" t="s">
        <v>176</v>
      </c>
      <c r="AM1421" s="112">
        <v>13</v>
      </c>
      <c r="AN1421" s="111" t="s">
        <v>38</v>
      </c>
      <c r="AO1421" s="112">
        <v>25</v>
      </c>
      <c r="AP1421" s="112">
        <v>15925000</v>
      </c>
      <c r="AQ1421" s="112">
        <v>11841000</v>
      </c>
      <c r="AR1421" s="112">
        <v>4084000</v>
      </c>
      <c r="AS1421" s="112">
        <v>68</v>
      </c>
      <c r="AT1421" s="112">
        <v>1077021</v>
      </c>
      <c r="AU1421" s="112">
        <v>1</v>
      </c>
      <c r="AV1421" s="112">
        <v>65</v>
      </c>
      <c r="AW1421" s="112">
        <v>700064</v>
      </c>
    </row>
    <row r="1422" spans="38:49">
      <c r="AL1422" s="111" t="s">
        <v>176</v>
      </c>
      <c r="AM1422" s="112">
        <v>13</v>
      </c>
      <c r="AN1422" s="111" t="s">
        <v>38</v>
      </c>
      <c r="AO1422" s="112">
        <v>25</v>
      </c>
      <c r="AP1422" s="112">
        <v>15925000</v>
      </c>
      <c r="AQ1422" s="112">
        <v>11841000</v>
      </c>
      <c r="AR1422" s="112">
        <v>4084000</v>
      </c>
      <c r="AS1422" s="112">
        <v>69</v>
      </c>
      <c r="AT1422" s="112">
        <v>263937</v>
      </c>
      <c r="AU1422" s="112">
        <v>0.25600000000000001</v>
      </c>
      <c r="AV1422" s="112">
        <v>65</v>
      </c>
      <c r="AW1422" s="112">
        <v>171559</v>
      </c>
    </row>
    <row r="1423" spans="38:49">
      <c r="AL1423" s="111" t="s">
        <v>176</v>
      </c>
      <c r="AM1423" s="112">
        <v>14</v>
      </c>
      <c r="AN1423" s="111" t="s">
        <v>39</v>
      </c>
      <c r="AO1423" s="112">
        <v>1</v>
      </c>
      <c r="AP1423" s="112">
        <v>15771000</v>
      </c>
      <c r="AQ1423" s="112">
        <v>11839000</v>
      </c>
      <c r="AR1423" s="112">
        <v>3932000</v>
      </c>
      <c r="AS1423" s="112">
        <v>65</v>
      </c>
      <c r="AT1423" s="112">
        <v>292680</v>
      </c>
      <c r="AU1423" s="112">
        <v>0.24</v>
      </c>
      <c r="AV1423" s="112">
        <v>44</v>
      </c>
      <c r="AW1423" s="112">
        <v>128779</v>
      </c>
    </row>
    <row r="1424" spans="38:49">
      <c r="AL1424" s="111" t="s">
        <v>176</v>
      </c>
      <c r="AM1424" s="112">
        <v>14</v>
      </c>
      <c r="AN1424" s="111" t="s">
        <v>39</v>
      </c>
      <c r="AO1424" s="112">
        <v>1</v>
      </c>
      <c r="AP1424" s="112">
        <v>15771000</v>
      </c>
      <c r="AQ1424" s="112">
        <v>11839000</v>
      </c>
      <c r="AR1424" s="112">
        <v>3932000</v>
      </c>
      <c r="AS1424" s="112">
        <v>66</v>
      </c>
      <c r="AT1424" s="112">
        <v>1171787</v>
      </c>
      <c r="AU1424" s="112">
        <v>1</v>
      </c>
      <c r="AV1424" s="112">
        <v>43</v>
      </c>
      <c r="AW1424" s="112">
        <v>503868</v>
      </c>
    </row>
    <row r="1425" spans="38:49">
      <c r="AL1425" s="111" t="s">
        <v>176</v>
      </c>
      <c r="AM1425" s="112">
        <v>14</v>
      </c>
      <c r="AN1425" s="111" t="s">
        <v>39</v>
      </c>
      <c r="AO1425" s="112">
        <v>1</v>
      </c>
      <c r="AP1425" s="112">
        <v>15771000</v>
      </c>
      <c r="AQ1425" s="112">
        <v>11839000</v>
      </c>
      <c r="AR1425" s="112">
        <v>3932000</v>
      </c>
      <c r="AS1425" s="112">
        <v>67</v>
      </c>
      <c r="AT1425" s="112">
        <v>1124575</v>
      </c>
      <c r="AU1425" s="112">
        <v>1</v>
      </c>
      <c r="AV1425" s="112">
        <v>42</v>
      </c>
      <c r="AW1425" s="112">
        <v>472322</v>
      </c>
    </row>
    <row r="1426" spans="38:49">
      <c r="AL1426" s="111" t="s">
        <v>176</v>
      </c>
      <c r="AM1426" s="112">
        <v>14</v>
      </c>
      <c r="AN1426" s="111" t="s">
        <v>39</v>
      </c>
      <c r="AO1426" s="112">
        <v>1</v>
      </c>
      <c r="AP1426" s="112">
        <v>15771000</v>
      </c>
      <c r="AQ1426" s="112">
        <v>11839000</v>
      </c>
      <c r="AR1426" s="112">
        <v>3932000</v>
      </c>
      <c r="AS1426" s="112">
        <v>68</v>
      </c>
      <c r="AT1426" s="112">
        <v>1077021</v>
      </c>
      <c r="AU1426" s="112">
        <v>1</v>
      </c>
      <c r="AV1426" s="112">
        <v>41</v>
      </c>
      <c r="AW1426" s="112">
        <v>441579</v>
      </c>
    </row>
    <row r="1427" spans="38:49">
      <c r="AL1427" s="111" t="s">
        <v>176</v>
      </c>
      <c r="AM1427" s="112">
        <v>14</v>
      </c>
      <c r="AN1427" s="111" t="s">
        <v>39</v>
      </c>
      <c r="AO1427" s="112">
        <v>1</v>
      </c>
      <c r="AP1427" s="112">
        <v>15771000</v>
      </c>
      <c r="AQ1427" s="112">
        <v>11839000</v>
      </c>
      <c r="AR1427" s="112">
        <v>3932000</v>
      </c>
      <c r="AS1427" s="112">
        <v>69</v>
      </c>
      <c r="AT1427" s="112">
        <v>265937</v>
      </c>
      <c r="AU1427" s="112">
        <v>0.25800000000000001</v>
      </c>
      <c r="AV1427" s="112">
        <v>40</v>
      </c>
      <c r="AW1427" s="112">
        <v>106375</v>
      </c>
    </row>
    <row r="1428" spans="38:49">
      <c r="AL1428" s="111" t="s">
        <v>176</v>
      </c>
      <c r="AM1428" s="112">
        <v>15</v>
      </c>
      <c r="AN1428" s="111" t="s">
        <v>39</v>
      </c>
      <c r="AO1428" s="112">
        <v>8</v>
      </c>
      <c r="AP1428" s="112">
        <v>15580000</v>
      </c>
      <c r="AQ1428" s="112">
        <v>11803000</v>
      </c>
      <c r="AR1428" s="112">
        <v>3777000</v>
      </c>
      <c r="AS1428" s="112">
        <v>65</v>
      </c>
      <c r="AT1428" s="112">
        <v>101680</v>
      </c>
      <c r="AU1428" s="112">
        <v>8.3000000000000004E-2</v>
      </c>
      <c r="AV1428" s="112">
        <v>48</v>
      </c>
      <c r="AW1428" s="112">
        <v>48806</v>
      </c>
    </row>
    <row r="1429" spans="38:49">
      <c r="AL1429" s="111" t="s">
        <v>176</v>
      </c>
      <c r="AM1429" s="112">
        <v>15</v>
      </c>
      <c r="AN1429" s="111" t="s">
        <v>39</v>
      </c>
      <c r="AO1429" s="112">
        <v>8</v>
      </c>
      <c r="AP1429" s="112">
        <v>15580000</v>
      </c>
      <c r="AQ1429" s="112">
        <v>11803000</v>
      </c>
      <c r="AR1429" s="112">
        <v>3777000</v>
      </c>
      <c r="AS1429" s="112">
        <v>66</v>
      </c>
      <c r="AT1429" s="112">
        <v>1171787</v>
      </c>
      <c r="AU1429" s="112">
        <v>1</v>
      </c>
      <c r="AV1429" s="112">
        <v>48</v>
      </c>
      <c r="AW1429" s="112">
        <v>562458</v>
      </c>
    </row>
    <row r="1430" spans="38:49">
      <c r="AL1430" s="111" t="s">
        <v>176</v>
      </c>
      <c r="AM1430" s="112">
        <v>15</v>
      </c>
      <c r="AN1430" s="111" t="s">
        <v>39</v>
      </c>
      <c r="AO1430" s="112">
        <v>8</v>
      </c>
      <c r="AP1430" s="112">
        <v>15580000</v>
      </c>
      <c r="AQ1430" s="112">
        <v>11803000</v>
      </c>
      <c r="AR1430" s="112">
        <v>3777000</v>
      </c>
      <c r="AS1430" s="112">
        <v>67</v>
      </c>
      <c r="AT1430" s="112">
        <v>1124575</v>
      </c>
      <c r="AU1430" s="112">
        <v>1</v>
      </c>
      <c r="AV1430" s="112">
        <v>47</v>
      </c>
      <c r="AW1430" s="112">
        <v>528550</v>
      </c>
    </row>
    <row r="1431" spans="38:49">
      <c r="AL1431" s="111" t="s">
        <v>176</v>
      </c>
      <c r="AM1431" s="112">
        <v>15</v>
      </c>
      <c r="AN1431" s="111" t="s">
        <v>39</v>
      </c>
      <c r="AO1431" s="112">
        <v>8</v>
      </c>
      <c r="AP1431" s="112">
        <v>15580000</v>
      </c>
      <c r="AQ1431" s="112">
        <v>11803000</v>
      </c>
      <c r="AR1431" s="112">
        <v>3777000</v>
      </c>
      <c r="AS1431" s="112">
        <v>68</v>
      </c>
      <c r="AT1431" s="112">
        <v>1077021</v>
      </c>
      <c r="AU1431" s="112">
        <v>1</v>
      </c>
      <c r="AV1431" s="112">
        <v>46</v>
      </c>
      <c r="AW1431" s="112">
        <v>495430</v>
      </c>
    </row>
    <row r="1432" spans="38:49">
      <c r="AL1432" s="111" t="s">
        <v>176</v>
      </c>
      <c r="AM1432" s="112">
        <v>15</v>
      </c>
      <c r="AN1432" s="111" t="s">
        <v>39</v>
      </c>
      <c r="AO1432" s="112">
        <v>8</v>
      </c>
      <c r="AP1432" s="112">
        <v>15580000</v>
      </c>
      <c r="AQ1432" s="112">
        <v>11803000</v>
      </c>
      <c r="AR1432" s="112">
        <v>3777000</v>
      </c>
      <c r="AS1432" s="112">
        <v>69</v>
      </c>
      <c r="AT1432" s="112">
        <v>301937</v>
      </c>
      <c r="AU1432" s="112">
        <v>0.29299999999999998</v>
      </c>
      <c r="AV1432" s="112">
        <v>45</v>
      </c>
      <c r="AW1432" s="112">
        <v>135872</v>
      </c>
    </row>
    <row r="1433" spans="38:49">
      <c r="AL1433" s="111" t="s">
        <v>176</v>
      </c>
      <c r="AM1433" s="112">
        <v>16</v>
      </c>
      <c r="AN1433" s="111" t="s">
        <v>39</v>
      </c>
      <c r="AO1433" s="112">
        <v>15</v>
      </c>
      <c r="AP1433" s="112">
        <v>15356000</v>
      </c>
      <c r="AQ1433" s="112">
        <v>11722000</v>
      </c>
      <c r="AR1433" s="112">
        <v>3634000</v>
      </c>
      <c r="AS1433" s="112">
        <v>66</v>
      </c>
      <c r="AT1433" s="112">
        <v>1049467</v>
      </c>
      <c r="AU1433" s="112">
        <v>0.89600000000000002</v>
      </c>
      <c r="AV1433" s="112">
        <v>52</v>
      </c>
      <c r="AW1433" s="112">
        <v>545723</v>
      </c>
    </row>
    <row r="1434" spans="38:49">
      <c r="AL1434" s="111" t="s">
        <v>176</v>
      </c>
      <c r="AM1434" s="112">
        <v>16</v>
      </c>
      <c r="AN1434" s="111" t="s">
        <v>39</v>
      </c>
      <c r="AO1434" s="112">
        <v>15</v>
      </c>
      <c r="AP1434" s="112">
        <v>15356000</v>
      </c>
      <c r="AQ1434" s="112">
        <v>11722000</v>
      </c>
      <c r="AR1434" s="112">
        <v>3634000</v>
      </c>
      <c r="AS1434" s="112">
        <v>67</v>
      </c>
      <c r="AT1434" s="112">
        <v>1124575</v>
      </c>
      <c r="AU1434" s="112">
        <v>1</v>
      </c>
      <c r="AV1434" s="112">
        <v>52</v>
      </c>
      <c r="AW1434" s="112">
        <v>584779</v>
      </c>
    </row>
    <row r="1435" spans="38:49">
      <c r="AL1435" s="111" t="s">
        <v>176</v>
      </c>
      <c r="AM1435" s="112">
        <v>16</v>
      </c>
      <c r="AN1435" s="111" t="s">
        <v>39</v>
      </c>
      <c r="AO1435" s="112">
        <v>15</v>
      </c>
      <c r="AP1435" s="112">
        <v>15356000</v>
      </c>
      <c r="AQ1435" s="112">
        <v>11722000</v>
      </c>
      <c r="AR1435" s="112">
        <v>3634000</v>
      </c>
      <c r="AS1435" s="112">
        <v>68</v>
      </c>
      <c r="AT1435" s="112">
        <v>1077021</v>
      </c>
      <c r="AU1435" s="112">
        <v>1</v>
      </c>
      <c r="AV1435" s="112">
        <v>51</v>
      </c>
      <c r="AW1435" s="112">
        <v>549281</v>
      </c>
    </row>
    <row r="1436" spans="38:49">
      <c r="AL1436" s="111" t="s">
        <v>176</v>
      </c>
      <c r="AM1436" s="112">
        <v>16</v>
      </c>
      <c r="AN1436" s="111" t="s">
        <v>39</v>
      </c>
      <c r="AO1436" s="112">
        <v>15</v>
      </c>
      <c r="AP1436" s="112">
        <v>15356000</v>
      </c>
      <c r="AQ1436" s="112">
        <v>11722000</v>
      </c>
      <c r="AR1436" s="112">
        <v>3634000</v>
      </c>
      <c r="AS1436" s="112">
        <v>69</v>
      </c>
      <c r="AT1436" s="112">
        <v>382937</v>
      </c>
      <c r="AU1436" s="112">
        <v>0.372</v>
      </c>
      <c r="AV1436" s="112">
        <v>51</v>
      </c>
      <c r="AW1436" s="112">
        <v>195298</v>
      </c>
    </row>
    <row r="1437" spans="38:49">
      <c r="AL1437" s="111" t="s">
        <v>176</v>
      </c>
      <c r="AM1437" s="112">
        <v>17</v>
      </c>
      <c r="AN1437" s="111" t="s">
        <v>39</v>
      </c>
      <c r="AO1437" s="112">
        <v>22</v>
      </c>
      <c r="AP1437" s="112">
        <v>15100000</v>
      </c>
      <c r="AQ1437" s="112">
        <v>11584000</v>
      </c>
      <c r="AR1437" s="112">
        <v>3516000</v>
      </c>
      <c r="AS1437" s="112">
        <v>66</v>
      </c>
      <c r="AT1437" s="112">
        <v>793467</v>
      </c>
      <c r="AU1437" s="112">
        <v>0.67700000000000005</v>
      </c>
      <c r="AV1437" s="112">
        <v>57</v>
      </c>
      <c r="AW1437" s="112">
        <v>452276</v>
      </c>
    </row>
    <row r="1438" spans="38:49">
      <c r="AL1438" s="111" t="s">
        <v>176</v>
      </c>
      <c r="AM1438" s="112">
        <v>17</v>
      </c>
      <c r="AN1438" s="111" t="s">
        <v>39</v>
      </c>
      <c r="AO1438" s="112">
        <v>22</v>
      </c>
      <c r="AP1438" s="112">
        <v>15100000</v>
      </c>
      <c r="AQ1438" s="112">
        <v>11584000</v>
      </c>
      <c r="AR1438" s="112">
        <v>3516000</v>
      </c>
      <c r="AS1438" s="112">
        <v>67</v>
      </c>
      <c r="AT1438" s="112">
        <v>1124575</v>
      </c>
      <c r="AU1438" s="112">
        <v>1</v>
      </c>
      <c r="AV1438" s="112">
        <v>57</v>
      </c>
      <c r="AW1438" s="112">
        <v>641008</v>
      </c>
    </row>
    <row r="1439" spans="38:49">
      <c r="AL1439" s="111" t="s">
        <v>176</v>
      </c>
      <c r="AM1439" s="112">
        <v>17</v>
      </c>
      <c r="AN1439" s="111" t="s">
        <v>39</v>
      </c>
      <c r="AO1439" s="112">
        <v>22</v>
      </c>
      <c r="AP1439" s="112">
        <v>15100000</v>
      </c>
      <c r="AQ1439" s="112">
        <v>11584000</v>
      </c>
      <c r="AR1439" s="112">
        <v>3516000</v>
      </c>
      <c r="AS1439" s="112">
        <v>68</v>
      </c>
      <c r="AT1439" s="112">
        <v>1077021</v>
      </c>
      <c r="AU1439" s="112">
        <v>1</v>
      </c>
      <c r="AV1439" s="112">
        <v>56</v>
      </c>
      <c r="AW1439" s="112">
        <v>603132</v>
      </c>
    </row>
    <row r="1440" spans="38:49">
      <c r="AL1440" s="111" t="s">
        <v>176</v>
      </c>
      <c r="AM1440" s="112">
        <v>17</v>
      </c>
      <c r="AN1440" s="111" t="s">
        <v>39</v>
      </c>
      <c r="AO1440" s="112">
        <v>22</v>
      </c>
      <c r="AP1440" s="112">
        <v>15100000</v>
      </c>
      <c r="AQ1440" s="112">
        <v>11584000</v>
      </c>
      <c r="AR1440" s="112">
        <v>3516000</v>
      </c>
      <c r="AS1440" s="112">
        <v>69</v>
      </c>
      <c r="AT1440" s="112">
        <v>520937</v>
      </c>
      <c r="AU1440" s="112">
        <v>0.50600000000000001</v>
      </c>
      <c r="AV1440" s="112">
        <v>56</v>
      </c>
      <c r="AW1440" s="112">
        <v>291725</v>
      </c>
    </row>
    <row r="1441" spans="38:49">
      <c r="AL1441" s="111" t="s">
        <v>176</v>
      </c>
      <c r="AM1441" s="112">
        <v>18</v>
      </c>
      <c r="AN1441" s="111" t="s">
        <v>39</v>
      </c>
      <c r="AO1441" s="112">
        <v>29</v>
      </c>
      <c r="AP1441" s="112">
        <v>14816000</v>
      </c>
      <c r="AQ1441" s="112">
        <v>11379000</v>
      </c>
      <c r="AR1441" s="112">
        <v>3437000</v>
      </c>
      <c r="AS1441" s="112">
        <v>66</v>
      </c>
      <c r="AT1441" s="112">
        <v>509467</v>
      </c>
      <c r="AU1441" s="112">
        <v>0.435</v>
      </c>
      <c r="AV1441" s="112">
        <v>61</v>
      </c>
      <c r="AW1441" s="112">
        <v>310775</v>
      </c>
    </row>
    <row r="1442" spans="38:49">
      <c r="AL1442" s="111" t="s">
        <v>176</v>
      </c>
      <c r="AM1442" s="112">
        <v>18</v>
      </c>
      <c r="AN1442" s="111" t="s">
        <v>39</v>
      </c>
      <c r="AO1442" s="112">
        <v>29</v>
      </c>
      <c r="AP1442" s="112">
        <v>14816000</v>
      </c>
      <c r="AQ1442" s="112">
        <v>11379000</v>
      </c>
      <c r="AR1442" s="112">
        <v>3437000</v>
      </c>
      <c r="AS1442" s="112">
        <v>67</v>
      </c>
      <c r="AT1442" s="112">
        <v>1124575</v>
      </c>
      <c r="AU1442" s="112">
        <v>1</v>
      </c>
      <c r="AV1442" s="112">
        <v>61</v>
      </c>
      <c r="AW1442" s="112">
        <v>685991</v>
      </c>
    </row>
    <row r="1443" spans="38:49">
      <c r="AL1443" s="111" t="s">
        <v>176</v>
      </c>
      <c r="AM1443" s="112">
        <v>18</v>
      </c>
      <c r="AN1443" s="111" t="s">
        <v>39</v>
      </c>
      <c r="AO1443" s="112">
        <v>29</v>
      </c>
      <c r="AP1443" s="112">
        <v>14816000</v>
      </c>
      <c r="AQ1443" s="112">
        <v>11379000</v>
      </c>
      <c r="AR1443" s="112">
        <v>3437000</v>
      </c>
      <c r="AS1443" s="112">
        <v>68</v>
      </c>
      <c r="AT1443" s="112">
        <v>1077021</v>
      </c>
      <c r="AU1443" s="112">
        <v>1</v>
      </c>
      <c r="AV1443" s="112">
        <v>61</v>
      </c>
      <c r="AW1443" s="112">
        <v>656983</v>
      </c>
    </row>
    <row r="1444" spans="38:49">
      <c r="AL1444" s="111" t="s">
        <v>176</v>
      </c>
      <c r="AM1444" s="112">
        <v>18</v>
      </c>
      <c r="AN1444" s="111" t="s">
        <v>39</v>
      </c>
      <c r="AO1444" s="112">
        <v>29</v>
      </c>
      <c r="AP1444" s="112">
        <v>14816000</v>
      </c>
      <c r="AQ1444" s="112">
        <v>11379000</v>
      </c>
      <c r="AR1444" s="112">
        <v>3437000</v>
      </c>
      <c r="AS1444" s="112">
        <v>69</v>
      </c>
      <c r="AT1444" s="112">
        <v>725937</v>
      </c>
      <c r="AU1444" s="112">
        <v>0.70499999999999996</v>
      </c>
      <c r="AV1444" s="112">
        <v>61</v>
      </c>
      <c r="AW1444" s="112">
        <v>442822</v>
      </c>
    </row>
    <row r="1445" spans="38:49">
      <c r="AL1445" s="111" t="s">
        <v>176</v>
      </c>
      <c r="AM1445" s="112">
        <v>19</v>
      </c>
      <c r="AN1445" s="111" t="s">
        <v>40</v>
      </c>
      <c r="AO1445" s="112">
        <v>6</v>
      </c>
      <c r="AP1445" s="112">
        <v>14505000</v>
      </c>
      <c r="AQ1445" s="112">
        <v>11098000</v>
      </c>
      <c r="AR1445" s="112">
        <v>3407000</v>
      </c>
      <c r="AS1445" s="112">
        <v>66</v>
      </c>
      <c r="AT1445" s="112">
        <v>198467</v>
      </c>
      <c r="AU1445" s="112">
        <v>0.16900000000000001</v>
      </c>
      <c r="AV1445" s="112">
        <v>65</v>
      </c>
      <c r="AW1445" s="112">
        <v>129004</v>
      </c>
    </row>
    <row r="1446" spans="38:49">
      <c r="AL1446" s="111" t="s">
        <v>176</v>
      </c>
      <c r="AM1446" s="112">
        <v>19</v>
      </c>
      <c r="AN1446" s="111" t="s">
        <v>40</v>
      </c>
      <c r="AO1446" s="112">
        <v>6</v>
      </c>
      <c r="AP1446" s="112">
        <v>14505000</v>
      </c>
      <c r="AQ1446" s="112">
        <v>11098000</v>
      </c>
      <c r="AR1446" s="112">
        <v>3407000</v>
      </c>
      <c r="AS1446" s="112">
        <v>67</v>
      </c>
      <c r="AT1446" s="112">
        <v>1124575</v>
      </c>
      <c r="AU1446" s="112">
        <v>1</v>
      </c>
      <c r="AV1446" s="112">
        <v>65</v>
      </c>
      <c r="AW1446" s="112">
        <v>730974</v>
      </c>
    </row>
    <row r="1447" spans="38:49">
      <c r="AL1447" s="111" t="s">
        <v>176</v>
      </c>
      <c r="AM1447" s="112">
        <v>19</v>
      </c>
      <c r="AN1447" s="111" t="s">
        <v>40</v>
      </c>
      <c r="AO1447" s="112">
        <v>6</v>
      </c>
      <c r="AP1447" s="112">
        <v>14505000</v>
      </c>
      <c r="AQ1447" s="112">
        <v>11098000</v>
      </c>
      <c r="AR1447" s="112">
        <v>3407000</v>
      </c>
      <c r="AS1447" s="112">
        <v>68</v>
      </c>
      <c r="AT1447" s="112">
        <v>1077021</v>
      </c>
      <c r="AU1447" s="112">
        <v>1</v>
      </c>
      <c r="AV1447" s="112">
        <v>65</v>
      </c>
      <c r="AW1447" s="112">
        <v>700064</v>
      </c>
    </row>
    <row r="1448" spans="38:49">
      <c r="AL1448" s="111" t="s">
        <v>176</v>
      </c>
      <c r="AM1448" s="112">
        <v>19</v>
      </c>
      <c r="AN1448" s="111" t="s">
        <v>40</v>
      </c>
      <c r="AO1448" s="112">
        <v>6</v>
      </c>
      <c r="AP1448" s="112">
        <v>14505000</v>
      </c>
      <c r="AQ1448" s="112">
        <v>11098000</v>
      </c>
      <c r="AR1448" s="112">
        <v>3407000</v>
      </c>
      <c r="AS1448" s="112">
        <v>69</v>
      </c>
      <c r="AT1448" s="112">
        <v>1006937</v>
      </c>
      <c r="AU1448" s="112">
        <v>0.97799999999999998</v>
      </c>
      <c r="AV1448" s="112">
        <v>65</v>
      </c>
      <c r="AW1448" s="112">
        <v>654509</v>
      </c>
    </row>
    <row r="1449" spans="38:49">
      <c r="AL1449" s="111" t="s">
        <v>176</v>
      </c>
      <c r="AM1449" s="112">
        <v>20</v>
      </c>
      <c r="AN1449" s="111" t="s">
        <v>40</v>
      </c>
      <c r="AO1449" s="112">
        <v>13</v>
      </c>
      <c r="AP1449" s="112">
        <v>14171000</v>
      </c>
      <c r="AQ1449" s="112">
        <v>10728000</v>
      </c>
      <c r="AR1449" s="112">
        <v>3443000</v>
      </c>
      <c r="AS1449" s="112">
        <v>67</v>
      </c>
      <c r="AT1449" s="112">
        <v>989042</v>
      </c>
      <c r="AU1449" s="112">
        <v>0.879</v>
      </c>
      <c r="AV1449" s="112">
        <v>69</v>
      </c>
      <c r="AW1449" s="112">
        <v>682439</v>
      </c>
    </row>
    <row r="1450" spans="38:49">
      <c r="AL1450" s="111" t="s">
        <v>176</v>
      </c>
      <c r="AM1450" s="112">
        <v>20</v>
      </c>
      <c r="AN1450" s="111" t="s">
        <v>40</v>
      </c>
      <c r="AO1450" s="112">
        <v>13</v>
      </c>
      <c r="AP1450" s="112">
        <v>14171000</v>
      </c>
      <c r="AQ1450" s="112">
        <v>10728000</v>
      </c>
      <c r="AR1450" s="112">
        <v>3443000</v>
      </c>
      <c r="AS1450" s="112">
        <v>68</v>
      </c>
      <c r="AT1450" s="112">
        <v>1077021</v>
      </c>
      <c r="AU1450" s="112">
        <v>1</v>
      </c>
      <c r="AV1450" s="112">
        <v>69</v>
      </c>
      <c r="AW1450" s="112">
        <v>743144</v>
      </c>
    </row>
    <row r="1451" spans="38:49">
      <c r="AL1451" s="111" t="s">
        <v>176</v>
      </c>
      <c r="AM1451" s="112">
        <v>20</v>
      </c>
      <c r="AN1451" s="111" t="s">
        <v>40</v>
      </c>
      <c r="AO1451" s="112">
        <v>13</v>
      </c>
      <c r="AP1451" s="112">
        <v>14171000</v>
      </c>
      <c r="AQ1451" s="112">
        <v>10728000</v>
      </c>
      <c r="AR1451" s="112">
        <v>3443000</v>
      </c>
      <c r="AS1451" s="112">
        <v>69</v>
      </c>
      <c r="AT1451" s="112">
        <v>1029139</v>
      </c>
      <c r="AU1451" s="112">
        <v>1</v>
      </c>
      <c r="AV1451" s="112">
        <v>69</v>
      </c>
      <c r="AW1451" s="112">
        <v>710106</v>
      </c>
    </row>
    <row r="1452" spans="38:49">
      <c r="AL1452" s="111" t="s">
        <v>176</v>
      </c>
      <c r="AM1452" s="112">
        <v>20</v>
      </c>
      <c r="AN1452" s="111" t="s">
        <v>40</v>
      </c>
      <c r="AO1452" s="112">
        <v>13</v>
      </c>
      <c r="AP1452" s="112">
        <v>14171000</v>
      </c>
      <c r="AQ1452" s="112">
        <v>10728000</v>
      </c>
      <c r="AR1452" s="112">
        <v>3443000</v>
      </c>
      <c r="AS1452" s="112">
        <v>70</v>
      </c>
      <c r="AT1452" s="112">
        <v>347797</v>
      </c>
      <c r="AU1452" s="112">
        <v>0.35499999999999998</v>
      </c>
      <c r="AV1452" s="112">
        <v>70</v>
      </c>
      <c r="AW1452" s="112">
        <v>243458</v>
      </c>
    </row>
    <row r="1453" spans="38:49">
      <c r="AL1453" s="111" t="s">
        <v>176</v>
      </c>
      <c r="AM1453" s="112">
        <v>21</v>
      </c>
      <c r="AN1453" s="111" t="s">
        <v>40</v>
      </c>
      <c r="AO1453" s="112">
        <v>20</v>
      </c>
      <c r="AP1453" s="112">
        <v>13816000</v>
      </c>
      <c r="AQ1453" s="112">
        <v>10260000</v>
      </c>
      <c r="AR1453" s="112">
        <v>3556000</v>
      </c>
      <c r="AS1453" s="112">
        <v>67</v>
      </c>
      <c r="AT1453" s="112">
        <v>634042</v>
      </c>
      <c r="AU1453" s="112">
        <v>0.56399999999999995</v>
      </c>
      <c r="AV1453" s="112">
        <v>72</v>
      </c>
      <c r="AW1453" s="112">
        <v>456510</v>
      </c>
    </row>
    <row r="1454" spans="38:49">
      <c r="AL1454" s="111" t="s">
        <v>176</v>
      </c>
      <c r="AM1454" s="112">
        <v>21</v>
      </c>
      <c r="AN1454" s="111" t="s">
        <v>40</v>
      </c>
      <c r="AO1454" s="112">
        <v>20</v>
      </c>
      <c r="AP1454" s="112">
        <v>13816000</v>
      </c>
      <c r="AQ1454" s="112">
        <v>10260000</v>
      </c>
      <c r="AR1454" s="112">
        <v>3556000</v>
      </c>
      <c r="AS1454" s="112">
        <v>68</v>
      </c>
      <c r="AT1454" s="112">
        <v>1077021</v>
      </c>
      <c r="AU1454" s="112">
        <v>1</v>
      </c>
      <c r="AV1454" s="112">
        <v>73</v>
      </c>
      <c r="AW1454" s="112">
        <v>786225</v>
      </c>
    </row>
    <row r="1455" spans="38:49">
      <c r="AL1455" s="111" t="s">
        <v>176</v>
      </c>
      <c r="AM1455" s="112">
        <v>21</v>
      </c>
      <c r="AN1455" s="111" t="s">
        <v>40</v>
      </c>
      <c r="AO1455" s="112">
        <v>20</v>
      </c>
      <c r="AP1455" s="112">
        <v>13816000</v>
      </c>
      <c r="AQ1455" s="112">
        <v>10260000</v>
      </c>
      <c r="AR1455" s="112">
        <v>3556000</v>
      </c>
      <c r="AS1455" s="112">
        <v>69</v>
      </c>
      <c r="AT1455" s="112">
        <v>1029139</v>
      </c>
      <c r="AU1455" s="112">
        <v>1</v>
      </c>
      <c r="AV1455" s="112">
        <v>73</v>
      </c>
      <c r="AW1455" s="112">
        <v>751271</v>
      </c>
    </row>
    <row r="1456" spans="38:49">
      <c r="AL1456" s="111" t="s">
        <v>176</v>
      </c>
      <c r="AM1456" s="112">
        <v>21</v>
      </c>
      <c r="AN1456" s="111" t="s">
        <v>40</v>
      </c>
      <c r="AO1456" s="112">
        <v>20</v>
      </c>
      <c r="AP1456" s="112">
        <v>13816000</v>
      </c>
      <c r="AQ1456" s="112">
        <v>10260000</v>
      </c>
      <c r="AR1456" s="112">
        <v>3556000</v>
      </c>
      <c r="AS1456" s="112">
        <v>70</v>
      </c>
      <c r="AT1456" s="112">
        <v>815797</v>
      </c>
      <c r="AU1456" s="112">
        <v>0.83199999999999996</v>
      </c>
      <c r="AV1456" s="112">
        <v>74</v>
      </c>
      <c r="AW1456" s="112">
        <v>603690</v>
      </c>
    </row>
    <row r="1457" spans="38:49">
      <c r="AL1457" s="111" t="s">
        <v>176</v>
      </c>
      <c r="AM1457" s="112">
        <v>22</v>
      </c>
      <c r="AN1457" s="111" t="s">
        <v>40</v>
      </c>
      <c r="AO1457" s="112">
        <v>27</v>
      </c>
      <c r="AP1457" s="112">
        <v>13442000</v>
      </c>
      <c r="AQ1457" s="112">
        <v>9683000</v>
      </c>
      <c r="AR1457" s="112">
        <v>3759000</v>
      </c>
      <c r="AS1457" s="112">
        <v>67</v>
      </c>
      <c r="AT1457" s="112">
        <v>260042</v>
      </c>
      <c r="AU1457" s="112">
        <v>0.23100000000000001</v>
      </c>
      <c r="AV1457" s="112">
        <v>75</v>
      </c>
      <c r="AW1457" s="112">
        <v>195032</v>
      </c>
    </row>
    <row r="1458" spans="38:49">
      <c r="AL1458" s="111" t="s">
        <v>176</v>
      </c>
      <c r="AM1458" s="112">
        <v>22</v>
      </c>
      <c r="AN1458" s="111" t="s">
        <v>40</v>
      </c>
      <c r="AO1458" s="112">
        <v>27</v>
      </c>
      <c r="AP1458" s="112">
        <v>13442000</v>
      </c>
      <c r="AQ1458" s="112">
        <v>9683000</v>
      </c>
      <c r="AR1458" s="112">
        <v>3759000</v>
      </c>
      <c r="AS1458" s="112">
        <v>68</v>
      </c>
      <c r="AT1458" s="112">
        <v>1077021</v>
      </c>
      <c r="AU1458" s="112">
        <v>1</v>
      </c>
      <c r="AV1458" s="112">
        <v>76</v>
      </c>
      <c r="AW1458" s="112">
        <v>818536</v>
      </c>
    </row>
    <row r="1459" spans="38:49">
      <c r="AL1459" s="111" t="s">
        <v>176</v>
      </c>
      <c r="AM1459" s="112">
        <v>22</v>
      </c>
      <c r="AN1459" s="111" t="s">
        <v>40</v>
      </c>
      <c r="AO1459" s="112">
        <v>27</v>
      </c>
      <c r="AP1459" s="112">
        <v>13442000</v>
      </c>
      <c r="AQ1459" s="112">
        <v>9683000</v>
      </c>
      <c r="AR1459" s="112">
        <v>3759000</v>
      </c>
      <c r="AS1459" s="112">
        <v>69</v>
      </c>
      <c r="AT1459" s="112">
        <v>1029139</v>
      </c>
      <c r="AU1459" s="112">
        <v>1</v>
      </c>
      <c r="AV1459" s="112">
        <v>76</v>
      </c>
      <c r="AW1459" s="112">
        <v>782146</v>
      </c>
    </row>
    <row r="1460" spans="38:49">
      <c r="AL1460" s="111" t="s">
        <v>176</v>
      </c>
      <c r="AM1460" s="112">
        <v>22</v>
      </c>
      <c r="AN1460" s="111" t="s">
        <v>40</v>
      </c>
      <c r="AO1460" s="112">
        <v>27</v>
      </c>
      <c r="AP1460" s="112">
        <v>13442000</v>
      </c>
      <c r="AQ1460" s="112">
        <v>9683000</v>
      </c>
      <c r="AR1460" s="112">
        <v>3759000</v>
      </c>
      <c r="AS1460" s="112">
        <v>70</v>
      </c>
      <c r="AT1460" s="112">
        <v>980944</v>
      </c>
      <c r="AU1460" s="112">
        <v>1</v>
      </c>
      <c r="AV1460" s="112">
        <v>77</v>
      </c>
      <c r="AW1460" s="112">
        <v>755327</v>
      </c>
    </row>
    <row r="1461" spans="38:49">
      <c r="AL1461" s="111" t="s">
        <v>176</v>
      </c>
      <c r="AM1461" s="112">
        <v>22</v>
      </c>
      <c r="AN1461" s="111" t="s">
        <v>40</v>
      </c>
      <c r="AO1461" s="112">
        <v>27</v>
      </c>
      <c r="AP1461" s="112">
        <v>13442000</v>
      </c>
      <c r="AQ1461" s="112">
        <v>9683000</v>
      </c>
      <c r="AR1461" s="112">
        <v>3759000</v>
      </c>
      <c r="AS1461" s="112">
        <v>71</v>
      </c>
      <c r="AT1461" s="112">
        <v>411853</v>
      </c>
      <c r="AU1461" s="112">
        <v>0.442</v>
      </c>
      <c r="AV1461" s="112">
        <v>78</v>
      </c>
      <c r="AW1461" s="112">
        <v>321245</v>
      </c>
    </row>
    <row r="1462" spans="38:49">
      <c r="AL1462" s="111" t="s">
        <v>176</v>
      </c>
      <c r="AM1462" s="112">
        <v>23</v>
      </c>
      <c r="AN1462" s="111" t="s">
        <v>41</v>
      </c>
      <c r="AO1462" s="112">
        <v>3</v>
      </c>
      <c r="AP1462" s="112">
        <v>13052000</v>
      </c>
      <c r="AQ1462" s="112">
        <v>8985000</v>
      </c>
      <c r="AR1462" s="112">
        <v>4067000</v>
      </c>
      <c r="AS1462" s="112">
        <v>68</v>
      </c>
      <c r="AT1462" s="112">
        <v>947063</v>
      </c>
      <c r="AU1462" s="112">
        <v>0.879</v>
      </c>
      <c r="AV1462" s="112">
        <v>78</v>
      </c>
      <c r="AW1462" s="112">
        <v>738709</v>
      </c>
    </row>
    <row r="1463" spans="38:49">
      <c r="AL1463" s="111" t="s">
        <v>176</v>
      </c>
      <c r="AM1463" s="112">
        <v>23</v>
      </c>
      <c r="AN1463" s="111" t="s">
        <v>41</v>
      </c>
      <c r="AO1463" s="112">
        <v>3</v>
      </c>
      <c r="AP1463" s="112">
        <v>13052000</v>
      </c>
      <c r="AQ1463" s="112">
        <v>8985000</v>
      </c>
      <c r="AR1463" s="112">
        <v>4067000</v>
      </c>
      <c r="AS1463" s="112">
        <v>69</v>
      </c>
      <c r="AT1463" s="112">
        <v>1029139</v>
      </c>
      <c r="AU1463" s="112">
        <v>1</v>
      </c>
      <c r="AV1463" s="112">
        <v>79</v>
      </c>
      <c r="AW1463" s="112">
        <v>813020</v>
      </c>
    </row>
    <row r="1464" spans="38:49">
      <c r="AL1464" s="111" t="s">
        <v>176</v>
      </c>
      <c r="AM1464" s="112">
        <v>23</v>
      </c>
      <c r="AN1464" s="111" t="s">
        <v>41</v>
      </c>
      <c r="AO1464" s="112">
        <v>3</v>
      </c>
      <c r="AP1464" s="112">
        <v>13052000</v>
      </c>
      <c r="AQ1464" s="112">
        <v>8985000</v>
      </c>
      <c r="AR1464" s="112">
        <v>4067000</v>
      </c>
      <c r="AS1464" s="112">
        <v>70</v>
      </c>
      <c r="AT1464" s="112">
        <v>980944</v>
      </c>
      <c r="AU1464" s="112">
        <v>1</v>
      </c>
      <c r="AV1464" s="112">
        <v>80</v>
      </c>
      <c r="AW1464" s="112">
        <v>784755</v>
      </c>
    </row>
    <row r="1465" spans="38:49">
      <c r="AL1465" s="111" t="s">
        <v>176</v>
      </c>
      <c r="AM1465" s="112">
        <v>23</v>
      </c>
      <c r="AN1465" s="111" t="s">
        <v>41</v>
      </c>
      <c r="AO1465" s="112">
        <v>3</v>
      </c>
      <c r="AP1465" s="112">
        <v>13052000</v>
      </c>
      <c r="AQ1465" s="112">
        <v>8985000</v>
      </c>
      <c r="AR1465" s="112">
        <v>4067000</v>
      </c>
      <c r="AS1465" s="112">
        <v>71</v>
      </c>
      <c r="AT1465" s="112">
        <v>932450</v>
      </c>
      <c r="AU1465" s="112">
        <v>1</v>
      </c>
      <c r="AV1465" s="112">
        <v>82</v>
      </c>
      <c r="AW1465" s="112">
        <v>764609</v>
      </c>
    </row>
    <row r="1466" spans="38:49">
      <c r="AL1466" s="111" t="s">
        <v>176</v>
      </c>
      <c r="AM1466" s="112">
        <v>23</v>
      </c>
      <c r="AN1466" s="111" t="s">
        <v>41</v>
      </c>
      <c r="AO1466" s="112">
        <v>3</v>
      </c>
      <c r="AP1466" s="112">
        <v>13052000</v>
      </c>
      <c r="AQ1466" s="112">
        <v>8985000</v>
      </c>
      <c r="AR1466" s="112">
        <v>4067000</v>
      </c>
      <c r="AS1466" s="112">
        <v>72</v>
      </c>
      <c r="AT1466" s="112">
        <v>177404</v>
      </c>
      <c r="AU1466" s="112">
        <v>0.20100000000000001</v>
      </c>
      <c r="AV1466" s="112">
        <v>83</v>
      </c>
      <c r="AW1466" s="112">
        <v>147245</v>
      </c>
    </row>
    <row r="1467" spans="38:49">
      <c r="AL1467" s="111" t="s">
        <v>176</v>
      </c>
      <c r="AM1467" s="112">
        <v>24</v>
      </c>
      <c r="AN1467" s="111" t="s">
        <v>41</v>
      </c>
      <c r="AO1467" s="112">
        <v>10</v>
      </c>
      <c r="AP1467" s="112">
        <v>12648000</v>
      </c>
      <c r="AQ1467" s="112">
        <v>8158000</v>
      </c>
      <c r="AR1467" s="112">
        <v>4490000</v>
      </c>
      <c r="AS1467" s="112">
        <v>68</v>
      </c>
      <c r="AT1467" s="112">
        <v>543063</v>
      </c>
      <c r="AU1467" s="112">
        <v>0.504</v>
      </c>
      <c r="AV1467" s="112">
        <v>80</v>
      </c>
      <c r="AW1467" s="112">
        <v>434450</v>
      </c>
    </row>
    <row r="1468" spans="38:49">
      <c r="AL1468" s="111" t="s">
        <v>176</v>
      </c>
      <c r="AM1468" s="112">
        <v>24</v>
      </c>
      <c r="AN1468" s="111" t="s">
        <v>41</v>
      </c>
      <c r="AO1468" s="112">
        <v>10</v>
      </c>
      <c r="AP1468" s="112">
        <v>12648000</v>
      </c>
      <c r="AQ1468" s="112">
        <v>8158000</v>
      </c>
      <c r="AR1468" s="112">
        <v>4490000</v>
      </c>
      <c r="AS1468" s="112">
        <v>69</v>
      </c>
      <c r="AT1468" s="112">
        <v>1029139</v>
      </c>
      <c r="AU1468" s="112">
        <v>1</v>
      </c>
      <c r="AV1468" s="112">
        <v>81</v>
      </c>
      <c r="AW1468" s="112">
        <v>833603</v>
      </c>
    </row>
    <row r="1469" spans="38:49">
      <c r="AL1469" s="111" t="s">
        <v>176</v>
      </c>
      <c r="AM1469" s="112">
        <v>24</v>
      </c>
      <c r="AN1469" s="111" t="s">
        <v>41</v>
      </c>
      <c r="AO1469" s="112">
        <v>10</v>
      </c>
      <c r="AP1469" s="112">
        <v>12648000</v>
      </c>
      <c r="AQ1469" s="112">
        <v>8158000</v>
      </c>
      <c r="AR1469" s="112">
        <v>4490000</v>
      </c>
      <c r="AS1469" s="112">
        <v>70</v>
      </c>
      <c r="AT1469" s="112">
        <v>980944</v>
      </c>
      <c r="AU1469" s="112">
        <v>1</v>
      </c>
      <c r="AV1469" s="112">
        <v>82</v>
      </c>
      <c r="AW1469" s="112">
        <v>804374</v>
      </c>
    </row>
    <row r="1470" spans="38:49">
      <c r="AL1470" s="111" t="s">
        <v>176</v>
      </c>
      <c r="AM1470" s="112">
        <v>24</v>
      </c>
      <c r="AN1470" s="111" t="s">
        <v>41</v>
      </c>
      <c r="AO1470" s="112">
        <v>10</v>
      </c>
      <c r="AP1470" s="112">
        <v>12648000</v>
      </c>
      <c r="AQ1470" s="112">
        <v>8158000</v>
      </c>
      <c r="AR1470" s="112">
        <v>4490000</v>
      </c>
      <c r="AS1470" s="112">
        <v>71</v>
      </c>
      <c r="AT1470" s="112">
        <v>932450</v>
      </c>
      <c r="AU1470" s="112">
        <v>1</v>
      </c>
      <c r="AV1470" s="112">
        <v>84</v>
      </c>
      <c r="AW1470" s="112">
        <v>783258</v>
      </c>
    </row>
    <row r="1471" spans="38:49">
      <c r="AL1471" s="111" t="s">
        <v>176</v>
      </c>
      <c r="AM1471" s="112">
        <v>24</v>
      </c>
      <c r="AN1471" s="111" t="s">
        <v>41</v>
      </c>
      <c r="AO1471" s="112">
        <v>10</v>
      </c>
      <c r="AP1471" s="112">
        <v>12648000</v>
      </c>
      <c r="AQ1471" s="112">
        <v>8158000</v>
      </c>
      <c r="AR1471" s="112">
        <v>4490000</v>
      </c>
      <c r="AS1471" s="112">
        <v>72</v>
      </c>
      <c r="AT1471" s="112">
        <v>883671</v>
      </c>
      <c r="AU1471" s="112">
        <v>1</v>
      </c>
      <c r="AV1471" s="112">
        <v>85</v>
      </c>
      <c r="AW1471" s="112">
        <v>751120</v>
      </c>
    </row>
    <row r="1472" spans="38:49">
      <c r="AL1472" s="111" t="s">
        <v>176</v>
      </c>
      <c r="AM1472" s="112">
        <v>24</v>
      </c>
      <c r="AN1472" s="111" t="s">
        <v>41</v>
      </c>
      <c r="AO1472" s="112">
        <v>10</v>
      </c>
      <c r="AP1472" s="112">
        <v>12648000</v>
      </c>
      <c r="AQ1472" s="112">
        <v>8158000</v>
      </c>
      <c r="AR1472" s="112">
        <v>4490000</v>
      </c>
      <c r="AS1472" s="112">
        <v>73</v>
      </c>
      <c r="AT1472" s="112">
        <v>120733</v>
      </c>
      <c r="AU1472" s="112">
        <v>0.14499999999999999</v>
      </c>
      <c r="AV1472" s="112">
        <v>86</v>
      </c>
      <c r="AW1472" s="112">
        <v>103830</v>
      </c>
    </row>
    <row r="1473" spans="38:49">
      <c r="AL1473" s="111" t="s">
        <v>176</v>
      </c>
      <c r="AM1473" s="112">
        <v>25</v>
      </c>
      <c r="AN1473" s="111" t="s">
        <v>41</v>
      </c>
      <c r="AO1473" s="112">
        <v>17</v>
      </c>
      <c r="AP1473" s="112">
        <v>12233000</v>
      </c>
      <c r="AQ1473" s="112">
        <v>7190000</v>
      </c>
      <c r="AR1473" s="112">
        <v>5043000</v>
      </c>
      <c r="AS1473" s="112">
        <v>68</v>
      </c>
      <c r="AT1473" s="112">
        <v>128063</v>
      </c>
      <c r="AU1473" s="112">
        <v>0.11899999999999999</v>
      </c>
      <c r="AV1473" s="112">
        <v>81</v>
      </c>
      <c r="AW1473" s="112">
        <v>103731</v>
      </c>
    </row>
    <row r="1474" spans="38:49">
      <c r="AL1474" s="111" t="s">
        <v>176</v>
      </c>
      <c r="AM1474" s="112">
        <v>25</v>
      </c>
      <c r="AN1474" s="111" t="s">
        <v>41</v>
      </c>
      <c r="AO1474" s="112">
        <v>17</v>
      </c>
      <c r="AP1474" s="112">
        <v>12233000</v>
      </c>
      <c r="AQ1474" s="112">
        <v>7190000</v>
      </c>
      <c r="AR1474" s="112">
        <v>5043000</v>
      </c>
      <c r="AS1474" s="112">
        <v>69</v>
      </c>
      <c r="AT1474" s="112">
        <v>1029139</v>
      </c>
      <c r="AU1474" s="112">
        <v>1</v>
      </c>
      <c r="AV1474" s="112">
        <v>82</v>
      </c>
      <c r="AW1474" s="112">
        <v>843894</v>
      </c>
    </row>
    <row r="1475" spans="38:49">
      <c r="AL1475" s="111" t="s">
        <v>176</v>
      </c>
      <c r="AM1475" s="112">
        <v>25</v>
      </c>
      <c r="AN1475" s="111" t="s">
        <v>41</v>
      </c>
      <c r="AO1475" s="112">
        <v>17</v>
      </c>
      <c r="AP1475" s="112">
        <v>12233000</v>
      </c>
      <c r="AQ1475" s="112">
        <v>7190000</v>
      </c>
      <c r="AR1475" s="112">
        <v>5043000</v>
      </c>
      <c r="AS1475" s="112">
        <v>70</v>
      </c>
      <c r="AT1475" s="112">
        <v>980944</v>
      </c>
      <c r="AU1475" s="112">
        <v>1</v>
      </c>
      <c r="AV1475" s="112">
        <v>83</v>
      </c>
      <c r="AW1475" s="112">
        <v>814184</v>
      </c>
    </row>
    <row r="1476" spans="38:49">
      <c r="AL1476" s="111" t="s">
        <v>176</v>
      </c>
      <c r="AM1476" s="112">
        <v>25</v>
      </c>
      <c r="AN1476" s="111" t="s">
        <v>41</v>
      </c>
      <c r="AO1476" s="112">
        <v>17</v>
      </c>
      <c r="AP1476" s="112">
        <v>12233000</v>
      </c>
      <c r="AQ1476" s="112">
        <v>7190000</v>
      </c>
      <c r="AR1476" s="112">
        <v>5043000</v>
      </c>
      <c r="AS1476" s="112">
        <v>71</v>
      </c>
      <c r="AT1476" s="112">
        <v>932450</v>
      </c>
      <c r="AU1476" s="112">
        <v>1</v>
      </c>
      <c r="AV1476" s="112">
        <v>85</v>
      </c>
      <c r="AW1476" s="112">
        <v>792582</v>
      </c>
    </row>
    <row r="1477" spans="38:49">
      <c r="AL1477" s="111" t="s">
        <v>176</v>
      </c>
      <c r="AM1477" s="112">
        <v>25</v>
      </c>
      <c r="AN1477" s="111" t="s">
        <v>41</v>
      </c>
      <c r="AO1477" s="112">
        <v>17</v>
      </c>
      <c r="AP1477" s="112">
        <v>12233000</v>
      </c>
      <c r="AQ1477" s="112">
        <v>7190000</v>
      </c>
      <c r="AR1477" s="112">
        <v>5043000</v>
      </c>
      <c r="AS1477" s="112">
        <v>72</v>
      </c>
      <c r="AT1477" s="112">
        <v>883671</v>
      </c>
      <c r="AU1477" s="112">
        <v>1</v>
      </c>
      <c r="AV1477" s="112">
        <v>86</v>
      </c>
      <c r="AW1477" s="112">
        <v>759957</v>
      </c>
    </row>
    <row r="1478" spans="38:49">
      <c r="AL1478" s="111" t="s">
        <v>176</v>
      </c>
      <c r="AM1478" s="112">
        <v>25</v>
      </c>
      <c r="AN1478" s="111" t="s">
        <v>41</v>
      </c>
      <c r="AO1478" s="112">
        <v>17</v>
      </c>
      <c r="AP1478" s="112">
        <v>12233000</v>
      </c>
      <c r="AQ1478" s="112">
        <v>7190000</v>
      </c>
      <c r="AR1478" s="112">
        <v>5043000</v>
      </c>
      <c r="AS1478" s="112">
        <v>73</v>
      </c>
      <c r="AT1478" s="112">
        <v>834624</v>
      </c>
      <c r="AU1478" s="112">
        <v>1</v>
      </c>
      <c r="AV1478" s="112">
        <v>88</v>
      </c>
      <c r="AW1478" s="112">
        <v>734469</v>
      </c>
    </row>
    <row r="1479" spans="38:49">
      <c r="AL1479" s="111" t="s">
        <v>176</v>
      </c>
      <c r="AM1479" s="112">
        <v>25</v>
      </c>
      <c r="AN1479" s="111" t="s">
        <v>41</v>
      </c>
      <c r="AO1479" s="112">
        <v>17</v>
      </c>
      <c r="AP1479" s="112">
        <v>12233000</v>
      </c>
      <c r="AQ1479" s="112">
        <v>7190000</v>
      </c>
      <c r="AR1479" s="112">
        <v>5043000</v>
      </c>
      <c r="AS1479" s="112">
        <v>74</v>
      </c>
      <c r="AT1479" s="112">
        <v>254109</v>
      </c>
      <c r="AU1479" s="112">
        <v>0.32400000000000001</v>
      </c>
      <c r="AV1479" s="112">
        <v>89</v>
      </c>
      <c r="AW1479" s="112">
        <v>226157</v>
      </c>
    </row>
    <row r="1480" spans="38:49">
      <c r="AL1480" s="111" t="s">
        <v>176</v>
      </c>
      <c r="AM1480" s="112">
        <v>26</v>
      </c>
      <c r="AN1480" s="111" t="s">
        <v>41</v>
      </c>
      <c r="AO1480" s="112">
        <v>24</v>
      </c>
      <c r="AP1480" s="112">
        <v>11810000</v>
      </c>
      <c r="AQ1480" s="112">
        <v>6069000</v>
      </c>
      <c r="AR1480" s="112">
        <v>5741000</v>
      </c>
      <c r="AS1480" s="112">
        <v>69</v>
      </c>
      <c r="AT1480" s="112">
        <v>734203</v>
      </c>
      <c r="AU1480" s="112">
        <v>0.71299999999999997</v>
      </c>
      <c r="AV1480" s="112">
        <v>82</v>
      </c>
      <c r="AW1480" s="112">
        <v>602046</v>
      </c>
    </row>
    <row r="1481" spans="38:49">
      <c r="AL1481" s="111" t="s">
        <v>176</v>
      </c>
      <c r="AM1481" s="112">
        <v>26</v>
      </c>
      <c r="AN1481" s="111" t="s">
        <v>41</v>
      </c>
      <c r="AO1481" s="112">
        <v>24</v>
      </c>
      <c r="AP1481" s="112">
        <v>11810000</v>
      </c>
      <c r="AQ1481" s="112">
        <v>6069000</v>
      </c>
      <c r="AR1481" s="112">
        <v>5741000</v>
      </c>
      <c r="AS1481" s="112">
        <v>70</v>
      </c>
      <c r="AT1481" s="112">
        <v>980944</v>
      </c>
      <c r="AU1481" s="112">
        <v>1</v>
      </c>
      <c r="AV1481" s="112">
        <v>83</v>
      </c>
      <c r="AW1481" s="112">
        <v>814184</v>
      </c>
    </row>
    <row r="1482" spans="38:49">
      <c r="AL1482" s="111" t="s">
        <v>176</v>
      </c>
      <c r="AM1482" s="112">
        <v>26</v>
      </c>
      <c r="AN1482" s="111" t="s">
        <v>41</v>
      </c>
      <c r="AO1482" s="112">
        <v>24</v>
      </c>
      <c r="AP1482" s="112">
        <v>11810000</v>
      </c>
      <c r="AQ1482" s="112">
        <v>6069000</v>
      </c>
      <c r="AR1482" s="112">
        <v>5741000</v>
      </c>
      <c r="AS1482" s="112">
        <v>71</v>
      </c>
      <c r="AT1482" s="112">
        <v>932450</v>
      </c>
      <c r="AU1482" s="112">
        <v>1</v>
      </c>
      <c r="AV1482" s="112">
        <v>85</v>
      </c>
      <c r="AW1482" s="112">
        <v>792582</v>
      </c>
    </row>
    <row r="1483" spans="38:49">
      <c r="AL1483" s="111" t="s">
        <v>176</v>
      </c>
      <c r="AM1483" s="112">
        <v>26</v>
      </c>
      <c r="AN1483" s="111" t="s">
        <v>41</v>
      </c>
      <c r="AO1483" s="112">
        <v>24</v>
      </c>
      <c r="AP1483" s="112">
        <v>11810000</v>
      </c>
      <c r="AQ1483" s="112">
        <v>6069000</v>
      </c>
      <c r="AR1483" s="112">
        <v>5741000</v>
      </c>
      <c r="AS1483" s="112">
        <v>72</v>
      </c>
      <c r="AT1483" s="112">
        <v>883671</v>
      </c>
      <c r="AU1483" s="112">
        <v>1</v>
      </c>
      <c r="AV1483" s="112">
        <v>86</v>
      </c>
      <c r="AW1483" s="112">
        <v>759957</v>
      </c>
    </row>
    <row r="1484" spans="38:49">
      <c r="AL1484" s="111" t="s">
        <v>176</v>
      </c>
      <c r="AM1484" s="112">
        <v>26</v>
      </c>
      <c r="AN1484" s="111" t="s">
        <v>41</v>
      </c>
      <c r="AO1484" s="112">
        <v>24</v>
      </c>
      <c r="AP1484" s="112">
        <v>11810000</v>
      </c>
      <c r="AQ1484" s="112">
        <v>6069000</v>
      </c>
      <c r="AR1484" s="112">
        <v>5741000</v>
      </c>
      <c r="AS1484" s="112">
        <v>73</v>
      </c>
      <c r="AT1484" s="112">
        <v>834624</v>
      </c>
      <c r="AU1484" s="112">
        <v>1</v>
      </c>
      <c r="AV1484" s="112">
        <v>88</v>
      </c>
      <c r="AW1484" s="112">
        <v>734469</v>
      </c>
    </row>
    <row r="1485" spans="38:49">
      <c r="AL1485" s="111" t="s">
        <v>176</v>
      </c>
      <c r="AM1485" s="112">
        <v>26</v>
      </c>
      <c r="AN1485" s="111" t="s">
        <v>41</v>
      </c>
      <c r="AO1485" s="112">
        <v>24</v>
      </c>
      <c r="AP1485" s="112">
        <v>11810000</v>
      </c>
      <c r="AQ1485" s="112">
        <v>6069000</v>
      </c>
      <c r="AR1485" s="112">
        <v>5741000</v>
      </c>
      <c r="AS1485" s="112">
        <v>74</v>
      </c>
      <c r="AT1485" s="112">
        <v>785322</v>
      </c>
      <c r="AU1485" s="112">
        <v>1</v>
      </c>
      <c r="AV1485" s="112">
        <v>89</v>
      </c>
      <c r="AW1485" s="112">
        <v>698937</v>
      </c>
    </row>
    <row r="1486" spans="38:49">
      <c r="AL1486" s="111" t="s">
        <v>176</v>
      </c>
      <c r="AM1486" s="112">
        <v>26</v>
      </c>
      <c r="AN1486" s="111" t="s">
        <v>41</v>
      </c>
      <c r="AO1486" s="112">
        <v>24</v>
      </c>
      <c r="AP1486" s="112">
        <v>11810000</v>
      </c>
      <c r="AQ1486" s="112">
        <v>6069000</v>
      </c>
      <c r="AR1486" s="112">
        <v>5741000</v>
      </c>
      <c r="AS1486" s="112">
        <v>75</v>
      </c>
      <c r="AT1486" s="112">
        <v>589787</v>
      </c>
      <c r="AU1486" s="112">
        <v>0.80200000000000005</v>
      </c>
      <c r="AV1486" s="112">
        <v>90</v>
      </c>
      <c r="AW1486" s="112">
        <v>530808</v>
      </c>
    </row>
    <row r="1487" spans="38:49">
      <c r="AL1487" s="111" t="s">
        <v>176</v>
      </c>
      <c r="AM1487" s="112">
        <v>27</v>
      </c>
      <c r="AN1487" s="111" t="s">
        <v>42</v>
      </c>
      <c r="AO1487" s="112">
        <v>1</v>
      </c>
      <c r="AP1487" s="112">
        <v>11380000</v>
      </c>
      <c r="AQ1487" s="112">
        <v>4787000</v>
      </c>
      <c r="AR1487" s="112">
        <v>6593000</v>
      </c>
      <c r="AS1487" s="112">
        <v>69</v>
      </c>
      <c r="AT1487" s="112">
        <v>304203</v>
      </c>
      <c r="AU1487" s="112">
        <v>0.29599999999999999</v>
      </c>
      <c r="AV1487" s="112">
        <v>81</v>
      </c>
      <c r="AW1487" s="112">
        <v>246404</v>
      </c>
    </row>
    <row r="1488" spans="38:49">
      <c r="AL1488" s="111" t="s">
        <v>176</v>
      </c>
      <c r="AM1488" s="112">
        <v>27</v>
      </c>
      <c r="AN1488" s="111" t="s">
        <v>42</v>
      </c>
      <c r="AO1488" s="112">
        <v>1</v>
      </c>
      <c r="AP1488" s="112">
        <v>11380000</v>
      </c>
      <c r="AQ1488" s="112">
        <v>4787000</v>
      </c>
      <c r="AR1488" s="112">
        <v>6593000</v>
      </c>
      <c r="AS1488" s="112">
        <v>70</v>
      </c>
      <c r="AT1488" s="112">
        <v>980944</v>
      </c>
      <c r="AU1488" s="112">
        <v>1</v>
      </c>
      <c r="AV1488" s="112">
        <v>82</v>
      </c>
      <c r="AW1488" s="112">
        <v>804374</v>
      </c>
    </row>
    <row r="1489" spans="38:49">
      <c r="AL1489" s="111" t="s">
        <v>176</v>
      </c>
      <c r="AM1489" s="112">
        <v>27</v>
      </c>
      <c r="AN1489" s="111" t="s">
        <v>42</v>
      </c>
      <c r="AO1489" s="112">
        <v>1</v>
      </c>
      <c r="AP1489" s="112">
        <v>11380000</v>
      </c>
      <c r="AQ1489" s="112">
        <v>4787000</v>
      </c>
      <c r="AR1489" s="112">
        <v>6593000</v>
      </c>
      <c r="AS1489" s="112">
        <v>71</v>
      </c>
      <c r="AT1489" s="112">
        <v>932450</v>
      </c>
      <c r="AU1489" s="112">
        <v>1</v>
      </c>
      <c r="AV1489" s="112">
        <v>84</v>
      </c>
      <c r="AW1489" s="112">
        <v>783258</v>
      </c>
    </row>
    <row r="1490" spans="38:49">
      <c r="AL1490" s="111" t="s">
        <v>176</v>
      </c>
      <c r="AM1490" s="112">
        <v>27</v>
      </c>
      <c r="AN1490" s="111" t="s">
        <v>42</v>
      </c>
      <c r="AO1490" s="112">
        <v>1</v>
      </c>
      <c r="AP1490" s="112">
        <v>11380000</v>
      </c>
      <c r="AQ1490" s="112">
        <v>4787000</v>
      </c>
      <c r="AR1490" s="112">
        <v>6593000</v>
      </c>
      <c r="AS1490" s="112">
        <v>72</v>
      </c>
      <c r="AT1490" s="112">
        <v>883671</v>
      </c>
      <c r="AU1490" s="112">
        <v>1</v>
      </c>
      <c r="AV1490" s="112">
        <v>85</v>
      </c>
      <c r="AW1490" s="112">
        <v>751120</v>
      </c>
    </row>
    <row r="1491" spans="38:49">
      <c r="AL1491" s="111" t="s">
        <v>176</v>
      </c>
      <c r="AM1491" s="112">
        <v>27</v>
      </c>
      <c r="AN1491" s="111" t="s">
        <v>42</v>
      </c>
      <c r="AO1491" s="112">
        <v>1</v>
      </c>
      <c r="AP1491" s="112">
        <v>11380000</v>
      </c>
      <c r="AQ1491" s="112">
        <v>4787000</v>
      </c>
      <c r="AR1491" s="112">
        <v>6593000</v>
      </c>
      <c r="AS1491" s="112">
        <v>73</v>
      </c>
      <c r="AT1491" s="112">
        <v>834624</v>
      </c>
      <c r="AU1491" s="112">
        <v>1</v>
      </c>
      <c r="AV1491" s="112">
        <v>87</v>
      </c>
      <c r="AW1491" s="112">
        <v>726123</v>
      </c>
    </row>
    <row r="1492" spans="38:49">
      <c r="AL1492" s="111" t="s">
        <v>176</v>
      </c>
      <c r="AM1492" s="112">
        <v>27</v>
      </c>
      <c r="AN1492" s="111" t="s">
        <v>42</v>
      </c>
      <c r="AO1492" s="112">
        <v>1</v>
      </c>
      <c r="AP1492" s="112">
        <v>11380000</v>
      </c>
      <c r="AQ1492" s="112">
        <v>4787000</v>
      </c>
      <c r="AR1492" s="112">
        <v>6593000</v>
      </c>
      <c r="AS1492" s="112">
        <v>74</v>
      </c>
      <c r="AT1492" s="112">
        <v>785322</v>
      </c>
      <c r="AU1492" s="112">
        <v>1</v>
      </c>
      <c r="AV1492" s="112">
        <v>88</v>
      </c>
      <c r="AW1492" s="112">
        <v>691083</v>
      </c>
    </row>
    <row r="1493" spans="38:49">
      <c r="AL1493" s="111" t="s">
        <v>176</v>
      </c>
      <c r="AM1493" s="112">
        <v>27</v>
      </c>
      <c r="AN1493" s="111" t="s">
        <v>42</v>
      </c>
      <c r="AO1493" s="112">
        <v>1</v>
      </c>
      <c r="AP1493" s="112">
        <v>11380000</v>
      </c>
      <c r="AQ1493" s="112">
        <v>4787000</v>
      </c>
      <c r="AR1493" s="112">
        <v>6593000</v>
      </c>
      <c r="AS1493" s="112">
        <v>75</v>
      </c>
      <c r="AT1493" s="112">
        <v>735781</v>
      </c>
      <c r="AU1493" s="112">
        <v>1</v>
      </c>
      <c r="AV1493" s="112">
        <v>89</v>
      </c>
      <c r="AW1493" s="112">
        <v>654845</v>
      </c>
    </row>
    <row r="1494" spans="38:49">
      <c r="AL1494" s="111" t="s">
        <v>176</v>
      </c>
      <c r="AM1494" s="112">
        <v>27</v>
      </c>
      <c r="AN1494" s="111" t="s">
        <v>42</v>
      </c>
      <c r="AO1494" s="112">
        <v>1</v>
      </c>
      <c r="AP1494" s="112">
        <v>11380000</v>
      </c>
      <c r="AQ1494" s="112">
        <v>4787000</v>
      </c>
      <c r="AR1494" s="112">
        <v>6593000</v>
      </c>
      <c r="AS1494" s="112">
        <v>76</v>
      </c>
      <c r="AT1494" s="112">
        <v>686016</v>
      </c>
      <c r="AU1494" s="112">
        <v>1</v>
      </c>
      <c r="AV1494" s="112">
        <v>90</v>
      </c>
      <c r="AW1494" s="112">
        <v>617414</v>
      </c>
    </row>
    <row r="1495" spans="38:49">
      <c r="AL1495" s="111" t="s">
        <v>176</v>
      </c>
      <c r="AM1495" s="112">
        <v>27</v>
      </c>
      <c r="AN1495" s="111" t="s">
        <v>42</v>
      </c>
      <c r="AO1495" s="112">
        <v>1</v>
      </c>
      <c r="AP1495" s="112">
        <v>11380000</v>
      </c>
      <c r="AQ1495" s="112">
        <v>4787000</v>
      </c>
      <c r="AR1495" s="112">
        <v>6593000</v>
      </c>
      <c r="AS1495" s="112">
        <v>77</v>
      </c>
      <c r="AT1495" s="112">
        <v>449990</v>
      </c>
      <c r="AU1495" s="112">
        <v>0.70699999999999996</v>
      </c>
      <c r="AV1495" s="112">
        <v>92</v>
      </c>
      <c r="AW1495" s="112">
        <v>413991</v>
      </c>
    </row>
    <row r="1496" spans="38:49">
      <c r="AL1496" s="111" t="s">
        <v>176</v>
      </c>
      <c r="AM1496" s="112">
        <v>28</v>
      </c>
      <c r="AN1496" s="111" t="s">
        <v>42</v>
      </c>
      <c r="AO1496" s="112">
        <v>8</v>
      </c>
      <c r="AP1496" s="112">
        <v>10947000</v>
      </c>
      <c r="AQ1496" s="112">
        <v>3332000</v>
      </c>
      <c r="AR1496" s="112">
        <v>7615000</v>
      </c>
      <c r="AS1496" s="112">
        <v>70</v>
      </c>
      <c r="AT1496" s="112">
        <v>852147</v>
      </c>
      <c r="AU1496" s="112">
        <v>0.86899999999999999</v>
      </c>
      <c r="AV1496" s="112">
        <v>80</v>
      </c>
      <c r="AW1496" s="112">
        <v>681718</v>
      </c>
    </row>
    <row r="1497" spans="38:49">
      <c r="AL1497" s="111" t="s">
        <v>176</v>
      </c>
      <c r="AM1497" s="112">
        <v>28</v>
      </c>
      <c r="AN1497" s="111" t="s">
        <v>42</v>
      </c>
      <c r="AO1497" s="112">
        <v>8</v>
      </c>
      <c r="AP1497" s="112">
        <v>10947000</v>
      </c>
      <c r="AQ1497" s="112">
        <v>3332000</v>
      </c>
      <c r="AR1497" s="112">
        <v>7615000</v>
      </c>
      <c r="AS1497" s="112">
        <v>71</v>
      </c>
      <c r="AT1497" s="112">
        <v>932450</v>
      </c>
      <c r="AU1497" s="112">
        <v>1</v>
      </c>
      <c r="AV1497" s="112">
        <v>82</v>
      </c>
      <c r="AW1497" s="112">
        <v>764609</v>
      </c>
    </row>
    <row r="1498" spans="38:49">
      <c r="AL1498" s="111" t="s">
        <v>176</v>
      </c>
      <c r="AM1498" s="112">
        <v>28</v>
      </c>
      <c r="AN1498" s="111" t="s">
        <v>42</v>
      </c>
      <c r="AO1498" s="112">
        <v>8</v>
      </c>
      <c r="AP1498" s="112">
        <v>10947000</v>
      </c>
      <c r="AQ1498" s="112">
        <v>3332000</v>
      </c>
      <c r="AR1498" s="112">
        <v>7615000</v>
      </c>
      <c r="AS1498" s="112">
        <v>72</v>
      </c>
      <c r="AT1498" s="112">
        <v>883671</v>
      </c>
      <c r="AU1498" s="112">
        <v>1</v>
      </c>
      <c r="AV1498" s="112">
        <v>83</v>
      </c>
      <c r="AW1498" s="112">
        <v>733447</v>
      </c>
    </row>
    <row r="1499" spans="38:49">
      <c r="AL1499" s="111" t="s">
        <v>176</v>
      </c>
      <c r="AM1499" s="112">
        <v>28</v>
      </c>
      <c r="AN1499" s="111" t="s">
        <v>42</v>
      </c>
      <c r="AO1499" s="112">
        <v>8</v>
      </c>
      <c r="AP1499" s="112">
        <v>10947000</v>
      </c>
      <c r="AQ1499" s="112">
        <v>3332000</v>
      </c>
      <c r="AR1499" s="112">
        <v>7615000</v>
      </c>
      <c r="AS1499" s="112">
        <v>73</v>
      </c>
      <c r="AT1499" s="112">
        <v>834624</v>
      </c>
      <c r="AU1499" s="112">
        <v>1</v>
      </c>
      <c r="AV1499" s="112">
        <v>84</v>
      </c>
      <c r="AW1499" s="112">
        <v>701084</v>
      </c>
    </row>
    <row r="1500" spans="38:49">
      <c r="AL1500" s="111" t="s">
        <v>176</v>
      </c>
      <c r="AM1500" s="112">
        <v>28</v>
      </c>
      <c r="AN1500" s="111" t="s">
        <v>42</v>
      </c>
      <c r="AO1500" s="112">
        <v>8</v>
      </c>
      <c r="AP1500" s="112">
        <v>10947000</v>
      </c>
      <c r="AQ1500" s="112">
        <v>3332000</v>
      </c>
      <c r="AR1500" s="112">
        <v>7615000</v>
      </c>
      <c r="AS1500" s="112">
        <v>74</v>
      </c>
      <c r="AT1500" s="112">
        <v>785322</v>
      </c>
      <c r="AU1500" s="112">
        <v>1</v>
      </c>
      <c r="AV1500" s="112">
        <v>86</v>
      </c>
      <c r="AW1500" s="112">
        <v>675377</v>
      </c>
    </row>
    <row r="1501" spans="38:49">
      <c r="AL1501" s="111" t="s">
        <v>176</v>
      </c>
      <c r="AM1501" s="112">
        <v>28</v>
      </c>
      <c r="AN1501" s="111" t="s">
        <v>42</v>
      </c>
      <c r="AO1501" s="112">
        <v>8</v>
      </c>
      <c r="AP1501" s="112">
        <v>10947000</v>
      </c>
      <c r="AQ1501" s="112">
        <v>3332000</v>
      </c>
      <c r="AR1501" s="112">
        <v>7615000</v>
      </c>
      <c r="AS1501" s="112">
        <v>75</v>
      </c>
      <c r="AT1501" s="112">
        <v>735781</v>
      </c>
      <c r="AU1501" s="112">
        <v>1</v>
      </c>
      <c r="AV1501" s="112">
        <v>87</v>
      </c>
      <c r="AW1501" s="112">
        <v>640129</v>
      </c>
    </row>
    <row r="1502" spans="38:49">
      <c r="AL1502" s="111" t="s">
        <v>176</v>
      </c>
      <c r="AM1502" s="112">
        <v>28</v>
      </c>
      <c r="AN1502" s="111" t="s">
        <v>42</v>
      </c>
      <c r="AO1502" s="112">
        <v>8</v>
      </c>
      <c r="AP1502" s="112">
        <v>10947000</v>
      </c>
      <c r="AQ1502" s="112">
        <v>3332000</v>
      </c>
      <c r="AR1502" s="112">
        <v>7615000</v>
      </c>
      <c r="AS1502" s="112">
        <v>76</v>
      </c>
      <c r="AT1502" s="112">
        <v>686016</v>
      </c>
      <c r="AU1502" s="112">
        <v>1</v>
      </c>
      <c r="AV1502" s="112">
        <v>88</v>
      </c>
      <c r="AW1502" s="112">
        <v>603694</v>
      </c>
    </row>
    <row r="1503" spans="38:49">
      <c r="AL1503" s="111" t="s">
        <v>176</v>
      </c>
      <c r="AM1503" s="112">
        <v>28</v>
      </c>
      <c r="AN1503" s="111" t="s">
        <v>42</v>
      </c>
      <c r="AO1503" s="112">
        <v>8</v>
      </c>
      <c r="AP1503" s="112">
        <v>10947000</v>
      </c>
      <c r="AQ1503" s="112">
        <v>3332000</v>
      </c>
      <c r="AR1503" s="112">
        <v>7615000</v>
      </c>
      <c r="AS1503" s="112">
        <v>77</v>
      </c>
      <c r="AT1503" s="112">
        <v>636042</v>
      </c>
      <c r="AU1503" s="112">
        <v>1</v>
      </c>
      <c r="AV1503" s="112">
        <v>90</v>
      </c>
      <c r="AW1503" s="112">
        <v>572438</v>
      </c>
    </row>
    <row r="1504" spans="38:49">
      <c r="AL1504" s="111" t="s">
        <v>176</v>
      </c>
      <c r="AM1504" s="112">
        <v>28</v>
      </c>
      <c r="AN1504" s="111" t="s">
        <v>42</v>
      </c>
      <c r="AO1504" s="112">
        <v>8</v>
      </c>
      <c r="AP1504" s="112">
        <v>10947000</v>
      </c>
      <c r="AQ1504" s="112">
        <v>3332000</v>
      </c>
      <c r="AR1504" s="112">
        <v>7615000</v>
      </c>
      <c r="AS1504" s="112">
        <v>78</v>
      </c>
      <c r="AT1504" s="112">
        <v>585874</v>
      </c>
      <c r="AU1504" s="112">
        <v>1</v>
      </c>
      <c r="AV1504" s="112">
        <v>91</v>
      </c>
      <c r="AW1504" s="112">
        <v>533145</v>
      </c>
    </row>
    <row r="1505" spans="38:49">
      <c r="AL1505" s="111" t="s">
        <v>176</v>
      </c>
      <c r="AM1505" s="112">
        <v>28</v>
      </c>
      <c r="AN1505" s="111" t="s">
        <v>42</v>
      </c>
      <c r="AO1505" s="112">
        <v>8</v>
      </c>
      <c r="AP1505" s="112">
        <v>10947000</v>
      </c>
      <c r="AQ1505" s="112">
        <v>3332000</v>
      </c>
      <c r="AR1505" s="112">
        <v>7615000</v>
      </c>
      <c r="AS1505" s="112">
        <v>79</v>
      </c>
      <c r="AT1505" s="112">
        <v>535528</v>
      </c>
      <c r="AU1505" s="112">
        <v>1</v>
      </c>
      <c r="AV1505" s="112">
        <v>92</v>
      </c>
      <c r="AW1505" s="112">
        <v>492686</v>
      </c>
    </row>
    <row r="1506" spans="38:49">
      <c r="AL1506" s="111" t="s">
        <v>176</v>
      </c>
      <c r="AM1506" s="112">
        <v>28</v>
      </c>
      <c r="AN1506" s="111" t="s">
        <v>42</v>
      </c>
      <c r="AO1506" s="112">
        <v>8</v>
      </c>
      <c r="AP1506" s="112">
        <v>10947000</v>
      </c>
      <c r="AQ1506" s="112">
        <v>3332000</v>
      </c>
      <c r="AR1506" s="112">
        <v>7615000</v>
      </c>
      <c r="AS1506" s="112">
        <v>80</v>
      </c>
      <c r="AT1506" s="112">
        <v>147547</v>
      </c>
      <c r="AU1506" s="112">
        <v>0.30399999999999999</v>
      </c>
      <c r="AV1506" s="112">
        <v>93</v>
      </c>
      <c r="AW1506" s="112">
        <v>137219</v>
      </c>
    </row>
    <row r="1507" spans="38:49">
      <c r="AL1507" s="111" t="s">
        <v>176</v>
      </c>
      <c r="AM1507" s="112">
        <v>29</v>
      </c>
      <c r="AN1507" s="111" t="s">
        <v>42</v>
      </c>
      <c r="AO1507" s="112">
        <v>15</v>
      </c>
      <c r="AP1507" s="112">
        <v>10517000</v>
      </c>
      <c r="AQ1507" s="112">
        <v>2292000</v>
      </c>
      <c r="AR1507" s="112">
        <v>8225000</v>
      </c>
      <c r="AS1507" s="112">
        <v>70</v>
      </c>
      <c r="AT1507" s="112">
        <v>422147</v>
      </c>
      <c r="AU1507" s="112">
        <v>0.43</v>
      </c>
      <c r="AV1507" s="112">
        <v>77</v>
      </c>
      <c r="AW1507" s="112">
        <v>325053</v>
      </c>
    </row>
    <row r="1508" spans="38:49">
      <c r="AL1508" s="111" t="s">
        <v>176</v>
      </c>
      <c r="AM1508" s="112">
        <v>29</v>
      </c>
      <c r="AN1508" s="111" t="s">
        <v>42</v>
      </c>
      <c r="AO1508" s="112">
        <v>15</v>
      </c>
      <c r="AP1508" s="112">
        <v>10517000</v>
      </c>
      <c r="AQ1508" s="112">
        <v>2292000</v>
      </c>
      <c r="AR1508" s="112">
        <v>8225000</v>
      </c>
      <c r="AS1508" s="112">
        <v>71</v>
      </c>
      <c r="AT1508" s="112">
        <v>932450</v>
      </c>
      <c r="AU1508" s="112">
        <v>1</v>
      </c>
      <c r="AV1508" s="112">
        <v>79</v>
      </c>
      <c r="AW1508" s="112">
        <v>736636</v>
      </c>
    </row>
    <row r="1509" spans="38:49">
      <c r="AL1509" s="111" t="s">
        <v>176</v>
      </c>
      <c r="AM1509" s="112">
        <v>29</v>
      </c>
      <c r="AN1509" s="111" t="s">
        <v>42</v>
      </c>
      <c r="AO1509" s="112">
        <v>15</v>
      </c>
      <c r="AP1509" s="112">
        <v>10517000</v>
      </c>
      <c r="AQ1509" s="112">
        <v>2292000</v>
      </c>
      <c r="AR1509" s="112">
        <v>8225000</v>
      </c>
      <c r="AS1509" s="112">
        <v>72</v>
      </c>
      <c r="AT1509" s="112">
        <v>883671</v>
      </c>
      <c r="AU1509" s="112">
        <v>1</v>
      </c>
      <c r="AV1509" s="112">
        <v>80</v>
      </c>
      <c r="AW1509" s="112">
        <v>706937</v>
      </c>
    </row>
    <row r="1510" spans="38:49">
      <c r="AL1510" s="111" t="s">
        <v>176</v>
      </c>
      <c r="AM1510" s="112">
        <v>29</v>
      </c>
      <c r="AN1510" s="111" t="s">
        <v>42</v>
      </c>
      <c r="AO1510" s="112">
        <v>15</v>
      </c>
      <c r="AP1510" s="112">
        <v>10517000</v>
      </c>
      <c r="AQ1510" s="112">
        <v>2292000</v>
      </c>
      <c r="AR1510" s="112">
        <v>8225000</v>
      </c>
      <c r="AS1510" s="112">
        <v>73</v>
      </c>
      <c r="AT1510" s="112">
        <v>834624</v>
      </c>
      <c r="AU1510" s="112">
        <v>1</v>
      </c>
      <c r="AV1510" s="112">
        <v>81</v>
      </c>
      <c r="AW1510" s="112">
        <v>676045</v>
      </c>
    </row>
    <row r="1511" spans="38:49">
      <c r="AL1511" s="111" t="s">
        <v>176</v>
      </c>
      <c r="AM1511" s="112">
        <v>29</v>
      </c>
      <c r="AN1511" s="111" t="s">
        <v>42</v>
      </c>
      <c r="AO1511" s="112">
        <v>15</v>
      </c>
      <c r="AP1511" s="112">
        <v>10517000</v>
      </c>
      <c r="AQ1511" s="112">
        <v>2292000</v>
      </c>
      <c r="AR1511" s="112">
        <v>8225000</v>
      </c>
      <c r="AS1511" s="112">
        <v>74</v>
      </c>
      <c r="AT1511" s="112">
        <v>785322</v>
      </c>
      <c r="AU1511" s="112">
        <v>1</v>
      </c>
      <c r="AV1511" s="112">
        <v>83</v>
      </c>
      <c r="AW1511" s="112">
        <v>651817</v>
      </c>
    </row>
    <row r="1512" spans="38:49">
      <c r="AL1512" s="111" t="s">
        <v>176</v>
      </c>
      <c r="AM1512" s="112">
        <v>29</v>
      </c>
      <c r="AN1512" s="111" t="s">
        <v>42</v>
      </c>
      <c r="AO1512" s="112">
        <v>15</v>
      </c>
      <c r="AP1512" s="112">
        <v>10517000</v>
      </c>
      <c r="AQ1512" s="112">
        <v>2292000</v>
      </c>
      <c r="AR1512" s="112">
        <v>8225000</v>
      </c>
      <c r="AS1512" s="112">
        <v>75</v>
      </c>
      <c r="AT1512" s="112">
        <v>735781</v>
      </c>
      <c r="AU1512" s="112">
        <v>1</v>
      </c>
      <c r="AV1512" s="112">
        <v>84</v>
      </c>
      <c r="AW1512" s="112">
        <v>618056</v>
      </c>
    </row>
    <row r="1513" spans="38:49">
      <c r="AL1513" s="111" t="s">
        <v>176</v>
      </c>
      <c r="AM1513" s="112">
        <v>29</v>
      </c>
      <c r="AN1513" s="111" t="s">
        <v>42</v>
      </c>
      <c r="AO1513" s="112">
        <v>15</v>
      </c>
      <c r="AP1513" s="112">
        <v>10517000</v>
      </c>
      <c r="AQ1513" s="112">
        <v>2292000</v>
      </c>
      <c r="AR1513" s="112">
        <v>8225000</v>
      </c>
      <c r="AS1513" s="112">
        <v>76</v>
      </c>
      <c r="AT1513" s="112">
        <v>686016</v>
      </c>
      <c r="AU1513" s="112">
        <v>1</v>
      </c>
      <c r="AV1513" s="112">
        <v>85</v>
      </c>
      <c r="AW1513" s="112">
        <v>583114</v>
      </c>
    </row>
    <row r="1514" spans="38:49">
      <c r="AL1514" s="111" t="s">
        <v>176</v>
      </c>
      <c r="AM1514" s="112">
        <v>29</v>
      </c>
      <c r="AN1514" s="111" t="s">
        <v>42</v>
      </c>
      <c r="AO1514" s="112">
        <v>15</v>
      </c>
      <c r="AP1514" s="112">
        <v>10517000</v>
      </c>
      <c r="AQ1514" s="112">
        <v>2292000</v>
      </c>
      <c r="AR1514" s="112">
        <v>8225000</v>
      </c>
      <c r="AS1514" s="112">
        <v>77</v>
      </c>
      <c r="AT1514" s="112">
        <v>636042</v>
      </c>
      <c r="AU1514" s="112">
        <v>1</v>
      </c>
      <c r="AV1514" s="112">
        <v>86</v>
      </c>
      <c r="AW1514" s="112">
        <v>546996</v>
      </c>
    </row>
    <row r="1515" spans="38:49">
      <c r="AL1515" s="111" t="s">
        <v>176</v>
      </c>
      <c r="AM1515" s="112">
        <v>29</v>
      </c>
      <c r="AN1515" s="111" t="s">
        <v>42</v>
      </c>
      <c r="AO1515" s="112">
        <v>15</v>
      </c>
      <c r="AP1515" s="112">
        <v>10517000</v>
      </c>
      <c r="AQ1515" s="112">
        <v>2292000</v>
      </c>
      <c r="AR1515" s="112">
        <v>8225000</v>
      </c>
      <c r="AS1515" s="112">
        <v>78</v>
      </c>
      <c r="AT1515" s="112">
        <v>585874</v>
      </c>
      <c r="AU1515" s="112">
        <v>1</v>
      </c>
      <c r="AV1515" s="112">
        <v>88</v>
      </c>
      <c r="AW1515" s="112">
        <v>515569</v>
      </c>
    </row>
    <row r="1516" spans="38:49">
      <c r="AL1516" s="111" t="s">
        <v>176</v>
      </c>
      <c r="AM1516" s="112">
        <v>29</v>
      </c>
      <c r="AN1516" s="111" t="s">
        <v>42</v>
      </c>
      <c r="AO1516" s="112">
        <v>15</v>
      </c>
      <c r="AP1516" s="112">
        <v>10517000</v>
      </c>
      <c r="AQ1516" s="112">
        <v>2292000</v>
      </c>
      <c r="AR1516" s="112">
        <v>8225000</v>
      </c>
      <c r="AS1516" s="112">
        <v>79</v>
      </c>
      <c r="AT1516" s="112">
        <v>535528</v>
      </c>
      <c r="AU1516" s="112">
        <v>1</v>
      </c>
      <c r="AV1516" s="112">
        <v>89</v>
      </c>
      <c r="AW1516" s="112">
        <v>476620</v>
      </c>
    </row>
    <row r="1517" spans="38:49">
      <c r="AL1517" s="111" t="s">
        <v>176</v>
      </c>
      <c r="AM1517" s="112">
        <v>29</v>
      </c>
      <c r="AN1517" s="111" t="s">
        <v>42</v>
      </c>
      <c r="AO1517" s="112">
        <v>15</v>
      </c>
      <c r="AP1517" s="112">
        <v>10517000</v>
      </c>
      <c r="AQ1517" s="112">
        <v>2292000</v>
      </c>
      <c r="AR1517" s="112">
        <v>8225000</v>
      </c>
      <c r="AS1517" s="112">
        <v>80</v>
      </c>
      <c r="AT1517" s="112">
        <v>485018</v>
      </c>
      <c r="AU1517" s="112">
        <v>1</v>
      </c>
      <c r="AV1517" s="112">
        <v>90</v>
      </c>
      <c r="AW1517" s="112">
        <v>436516</v>
      </c>
    </row>
    <row r="1518" spans="38:49">
      <c r="AL1518" s="111" t="s">
        <v>176</v>
      </c>
      <c r="AM1518" s="112">
        <v>29</v>
      </c>
      <c r="AN1518" s="111" t="s">
        <v>42</v>
      </c>
      <c r="AO1518" s="112">
        <v>15</v>
      </c>
      <c r="AP1518" s="112">
        <v>10517000</v>
      </c>
      <c r="AQ1518" s="112">
        <v>2292000</v>
      </c>
      <c r="AR1518" s="112">
        <v>8225000</v>
      </c>
      <c r="AS1518" s="112">
        <v>81</v>
      </c>
      <c r="AT1518" s="112">
        <v>536611</v>
      </c>
      <c r="AU1518" s="112">
        <v>1</v>
      </c>
      <c r="AV1518" s="112">
        <v>91</v>
      </c>
      <c r="AW1518" s="112">
        <v>488316</v>
      </c>
    </row>
    <row r="1519" spans="38:49">
      <c r="AL1519" s="111" t="s">
        <v>176</v>
      </c>
      <c r="AM1519" s="112">
        <v>29</v>
      </c>
      <c r="AN1519" s="111" t="s">
        <v>42</v>
      </c>
      <c r="AO1519" s="112">
        <v>15</v>
      </c>
      <c r="AP1519" s="112">
        <v>10517000</v>
      </c>
      <c r="AQ1519" s="112">
        <v>2292000</v>
      </c>
      <c r="AR1519" s="112">
        <v>8225000</v>
      </c>
      <c r="AS1519" s="112">
        <v>82</v>
      </c>
      <c r="AT1519" s="112">
        <v>165918</v>
      </c>
      <c r="AU1519" s="112">
        <v>0.28799999999999998</v>
      </c>
      <c r="AV1519" s="112">
        <v>91</v>
      </c>
      <c r="AW1519" s="112">
        <v>150985</v>
      </c>
    </row>
    <row r="1520" spans="38:49">
      <c r="AL1520" s="111" t="s">
        <v>176</v>
      </c>
      <c r="AM1520" s="112">
        <v>30</v>
      </c>
      <c r="AN1520" s="111" t="s">
        <v>42</v>
      </c>
      <c r="AO1520" s="112">
        <v>23</v>
      </c>
      <c r="AP1520" s="112">
        <v>10100000</v>
      </c>
      <c r="AQ1520" s="112">
        <v>2169000</v>
      </c>
      <c r="AR1520" s="112">
        <v>7931000</v>
      </c>
      <c r="AS1520" s="112">
        <v>70</v>
      </c>
      <c r="AT1520" s="112">
        <v>5147</v>
      </c>
      <c r="AU1520" s="112">
        <v>5.0000000000000001E-3</v>
      </c>
      <c r="AV1520" s="112">
        <v>74</v>
      </c>
      <c r="AW1520" s="112">
        <v>3809</v>
      </c>
    </row>
    <row r="1521" spans="38:49">
      <c r="AL1521" s="111" t="s">
        <v>176</v>
      </c>
      <c r="AM1521" s="112">
        <v>30</v>
      </c>
      <c r="AN1521" s="111" t="s">
        <v>42</v>
      </c>
      <c r="AO1521" s="112">
        <v>23</v>
      </c>
      <c r="AP1521" s="112">
        <v>10100000</v>
      </c>
      <c r="AQ1521" s="112">
        <v>2169000</v>
      </c>
      <c r="AR1521" s="112">
        <v>7931000</v>
      </c>
      <c r="AS1521" s="112">
        <v>71</v>
      </c>
      <c r="AT1521" s="112">
        <v>932450</v>
      </c>
      <c r="AU1521" s="112">
        <v>1</v>
      </c>
      <c r="AV1521" s="112">
        <v>75</v>
      </c>
      <c r="AW1521" s="112">
        <v>699338</v>
      </c>
    </row>
    <row r="1522" spans="38:49">
      <c r="AL1522" s="111" t="s">
        <v>176</v>
      </c>
      <c r="AM1522" s="112">
        <v>30</v>
      </c>
      <c r="AN1522" s="111" t="s">
        <v>42</v>
      </c>
      <c r="AO1522" s="112">
        <v>23</v>
      </c>
      <c r="AP1522" s="112">
        <v>10100000</v>
      </c>
      <c r="AQ1522" s="112">
        <v>2169000</v>
      </c>
      <c r="AR1522" s="112">
        <v>7931000</v>
      </c>
      <c r="AS1522" s="112">
        <v>72</v>
      </c>
      <c r="AT1522" s="112">
        <v>883671</v>
      </c>
      <c r="AU1522" s="112">
        <v>1</v>
      </c>
      <c r="AV1522" s="112">
        <v>76</v>
      </c>
      <c r="AW1522" s="112">
        <v>671590</v>
      </c>
    </row>
    <row r="1523" spans="38:49">
      <c r="AL1523" s="111" t="s">
        <v>176</v>
      </c>
      <c r="AM1523" s="112">
        <v>30</v>
      </c>
      <c r="AN1523" s="111" t="s">
        <v>42</v>
      </c>
      <c r="AO1523" s="112">
        <v>23</v>
      </c>
      <c r="AP1523" s="112">
        <v>10100000</v>
      </c>
      <c r="AQ1523" s="112">
        <v>2169000</v>
      </c>
      <c r="AR1523" s="112">
        <v>7931000</v>
      </c>
      <c r="AS1523" s="112">
        <v>73</v>
      </c>
      <c r="AT1523" s="112">
        <v>834624</v>
      </c>
      <c r="AU1523" s="112">
        <v>1</v>
      </c>
      <c r="AV1523" s="112">
        <v>77</v>
      </c>
      <c r="AW1523" s="112">
        <v>642660</v>
      </c>
    </row>
    <row r="1524" spans="38:49">
      <c r="AL1524" s="111" t="s">
        <v>176</v>
      </c>
      <c r="AM1524" s="112">
        <v>30</v>
      </c>
      <c r="AN1524" s="111" t="s">
        <v>42</v>
      </c>
      <c r="AO1524" s="112">
        <v>23</v>
      </c>
      <c r="AP1524" s="112">
        <v>10100000</v>
      </c>
      <c r="AQ1524" s="112">
        <v>2169000</v>
      </c>
      <c r="AR1524" s="112">
        <v>7931000</v>
      </c>
      <c r="AS1524" s="112">
        <v>74</v>
      </c>
      <c r="AT1524" s="112">
        <v>785322</v>
      </c>
      <c r="AU1524" s="112">
        <v>1</v>
      </c>
      <c r="AV1524" s="112">
        <v>78</v>
      </c>
      <c r="AW1524" s="112">
        <v>612551</v>
      </c>
    </row>
    <row r="1525" spans="38:49">
      <c r="AL1525" s="111" t="s">
        <v>176</v>
      </c>
      <c r="AM1525" s="112">
        <v>30</v>
      </c>
      <c r="AN1525" s="111" t="s">
        <v>42</v>
      </c>
      <c r="AO1525" s="112">
        <v>23</v>
      </c>
      <c r="AP1525" s="112">
        <v>10100000</v>
      </c>
      <c r="AQ1525" s="112">
        <v>2169000</v>
      </c>
      <c r="AR1525" s="112">
        <v>7931000</v>
      </c>
      <c r="AS1525" s="112">
        <v>75</v>
      </c>
      <c r="AT1525" s="112">
        <v>735781</v>
      </c>
      <c r="AU1525" s="112">
        <v>1</v>
      </c>
      <c r="AV1525" s="112">
        <v>80</v>
      </c>
      <c r="AW1525" s="112">
        <v>588625</v>
      </c>
    </row>
    <row r="1526" spans="38:49">
      <c r="AL1526" s="111" t="s">
        <v>176</v>
      </c>
      <c r="AM1526" s="112">
        <v>30</v>
      </c>
      <c r="AN1526" s="111" t="s">
        <v>42</v>
      </c>
      <c r="AO1526" s="112">
        <v>23</v>
      </c>
      <c r="AP1526" s="112">
        <v>10100000</v>
      </c>
      <c r="AQ1526" s="112">
        <v>2169000</v>
      </c>
      <c r="AR1526" s="112">
        <v>7931000</v>
      </c>
      <c r="AS1526" s="112">
        <v>76</v>
      </c>
      <c r="AT1526" s="112">
        <v>686016</v>
      </c>
      <c r="AU1526" s="112">
        <v>1</v>
      </c>
      <c r="AV1526" s="112">
        <v>81</v>
      </c>
      <c r="AW1526" s="112">
        <v>555673</v>
      </c>
    </row>
    <row r="1527" spans="38:49">
      <c r="AL1527" s="111" t="s">
        <v>176</v>
      </c>
      <c r="AM1527" s="112">
        <v>30</v>
      </c>
      <c r="AN1527" s="111" t="s">
        <v>42</v>
      </c>
      <c r="AO1527" s="112">
        <v>23</v>
      </c>
      <c r="AP1527" s="112">
        <v>10100000</v>
      </c>
      <c r="AQ1527" s="112">
        <v>2169000</v>
      </c>
      <c r="AR1527" s="112">
        <v>7931000</v>
      </c>
      <c r="AS1527" s="112">
        <v>77</v>
      </c>
      <c r="AT1527" s="112">
        <v>636042</v>
      </c>
      <c r="AU1527" s="112">
        <v>1</v>
      </c>
      <c r="AV1527" s="112">
        <v>82</v>
      </c>
      <c r="AW1527" s="112">
        <v>521554</v>
      </c>
    </row>
    <row r="1528" spans="38:49">
      <c r="AL1528" s="111" t="s">
        <v>176</v>
      </c>
      <c r="AM1528" s="112">
        <v>30</v>
      </c>
      <c r="AN1528" s="111" t="s">
        <v>42</v>
      </c>
      <c r="AO1528" s="112">
        <v>23</v>
      </c>
      <c r="AP1528" s="112">
        <v>10100000</v>
      </c>
      <c r="AQ1528" s="112">
        <v>2169000</v>
      </c>
      <c r="AR1528" s="112">
        <v>7931000</v>
      </c>
      <c r="AS1528" s="112">
        <v>78</v>
      </c>
      <c r="AT1528" s="112">
        <v>585874</v>
      </c>
      <c r="AU1528" s="112">
        <v>1</v>
      </c>
      <c r="AV1528" s="112">
        <v>83</v>
      </c>
      <c r="AW1528" s="112">
        <v>486275</v>
      </c>
    </row>
    <row r="1529" spans="38:49">
      <c r="AL1529" s="111" t="s">
        <v>176</v>
      </c>
      <c r="AM1529" s="112">
        <v>30</v>
      </c>
      <c r="AN1529" s="111" t="s">
        <v>42</v>
      </c>
      <c r="AO1529" s="112">
        <v>23</v>
      </c>
      <c r="AP1529" s="112">
        <v>10100000</v>
      </c>
      <c r="AQ1529" s="112">
        <v>2169000</v>
      </c>
      <c r="AR1529" s="112">
        <v>7931000</v>
      </c>
      <c r="AS1529" s="112">
        <v>79</v>
      </c>
      <c r="AT1529" s="112">
        <v>535528</v>
      </c>
      <c r="AU1529" s="112">
        <v>1</v>
      </c>
      <c r="AV1529" s="112">
        <v>84</v>
      </c>
      <c r="AW1529" s="112">
        <v>449844</v>
      </c>
    </row>
    <row r="1530" spans="38:49">
      <c r="AL1530" s="111" t="s">
        <v>176</v>
      </c>
      <c r="AM1530" s="112">
        <v>30</v>
      </c>
      <c r="AN1530" s="111" t="s">
        <v>42</v>
      </c>
      <c r="AO1530" s="112">
        <v>23</v>
      </c>
      <c r="AP1530" s="112">
        <v>10100000</v>
      </c>
      <c r="AQ1530" s="112">
        <v>2169000</v>
      </c>
      <c r="AR1530" s="112">
        <v>7931000</v>
      </c>
      <c r="AS1530" s="112">
        <v>80</v>
      </c>
      <c r="AT1530" s="112">
        <v>485018</v>
      </c>
      <c r="AU1530" s="112">
        <v>1</v>
      </c>
      <c r="AV1530" s="112">
        <v>85</v>
      </c>
      <c r="AW1530" s="112">
        <v>412265</v>
      </c>
    </row>
    <row r="1531" spans="38:49">
      <c r="AL1531" s="111" t="s">
        <v>176</v>
      </c>
      <c r="AM1531" s="112">
        <v>30</v>
      </c>
      <c r="AN1531" s="111" t="s">
        <v>42</v>
      </c>
      <c r="AO1531" s="112">
        <v>23</v>
      </c>
      <c r="AP1531" s="112">
        <v>10100000</v>
      </c>
      <c r="AQ1531" s="112">
        <v>2169000</v>
      </c>
      <c r="AR1531" s="112">
        <v>7931000</v>
      </c>
      <c r="AS1531" s="112">
        <v>81</v>
      </c>
      <c r="AT1531" s="112">
        <v>536611</v>
      </c>
      <c r="AU1531" s="112">
        <v>1</v>
      </c>
      <c r="AV1531" s="112">
        <v>86</v>
      </c>
      <c r="AW1531" s="112">
        <v>461485</v>
      </c>
    </row>
    <row r="1532" spans="38:49">
      <c r="AL1532" s="111" t="s">
        <v>176</v>
      </c>
      <c r="AM1532" s="112">
        <v>30</v>
      </c>
      <c r="AN1532" s="111" t="s">
        <v>42</v>
      </c>
      <c r="AO1532" s="112">
        <v>23</v>
      </c>
      <c r="AP1532" s="112">
        <v>10100000</v>
      </c>
      <c r="AQ1532" s="112">
        <v>2169000</v>
      </c>
      <c r="AR1532" s="112">
        <v>7931000</v>
      </c>
      <c r="AS1532" s="112">
        <v>82</v>
      </c>
      <c r="AT1532" s="112">
        <v>288918</v>
      </c>
      <c r="AU1532" s="112">
        <v>0.502</v>
      </c>
      <c r="AV1532" s="112">
        <v>87</v>
      </c>
      <c r="AW1532" s="112">
        <v>251359</v>
      </c>
    </row>
    <row r="1533" spans="38:49">
      <c r="AL1533" s="111" t="s">
        <v>176</v>
      </c>
      <c r="AM1533" s="112">
        <v>31</v>
      </c>
      <c r="AN1533" s="111" t="s">
        <v>42</v>
      </c>
      <c r="AO1533" s="112">
        <v>29</v>
      </c>
      <c r="AP1533" s="112">
        <v>9686000</v>
      </c>
      <c r="AQ1533" s="112">
        <v>1871000</v>
      </c>
      <c r="AR1533" s="112">
        <v>7815000</v>
      </c>
      <c r="AS1533" s="112">
        <v>71</v>
      </c>
      <c r="AT1533" s="112">
        <v>523596</v>
      </c>
      <c r="AU1533" s="112">
        <v>0.56200000000000006</v>
      </c>
      <c r="AV1533" s="112">
        <v>70</v>
      </c>
      <c r="AW1533" s="112">
        <v>366517</v>
      </c>
    </row>
    <row r="1534" spans="38:49">
      <c r="AL1534" s="111" t="s">
        <v>176</v>
      </c>
      <c r="AM1534" s="112">
        <v>31</v>
      </c>
      <c r="AN1534" s="111" t="s">
        <v>42</v>
      </c>
      <c r="AO1534" s="112">
        <v>29</v>
      </c>
      <c r="AP1534" s="112">
        <v>9686000</v>
      </c>
      <c r="AQ1534" s="112">
        <v>1871000</v>
      </c>
      <c r="AR1534" s="112">
        <v>7815000</v>
      </c>
      <c r="AS1534" s="112">
        <v>72</v>
      </c>
      <c r="AT1534" s="112">
        <v>883671</v>
      </c>
      <c r="AU1534" s="112">
        <v>1</v>
      </c>
      <c r="AV1534" s="112">
        <v>71</v>
      </c>
      <c r="AW1534" s="112">
        <v>627406</v>
      </c>
    </row>
    <row r="1535" spans="38:49">
      <c r="AL1535" s="111" t="s">
        <v>176</v>
      </c>
      <c r="AM1535" s="112">
        <v>31</v>
      </c>
      <c r="AN1535" s="111" t="s">
        <v>42</v>
      </c>
      <c r="AO1535" s="112">
        <v>29</v>
      </c>
      <c r="AP1535" s="112">
        <v>9686000</v>
      </c>
      <c r="AQ1535" s="112">
        <v>1871000</v>
      </c>
      <c r="AR1535" s="112">
        <v>7815000</v>
      </c>
      <c r="AS1535" s="112">
        <v>73</v>
      </c>
      <c r="AT1535" s="112">
        <v>834624</v>
      </c>
      <c r="AU1535" s="112">
        <v>1</v>
      </c>
      <c r="AV1535" s="112">
        <v>72</v>
      </c>
      <c r="AW1535" s="112">
        <v>600929</v>
      </c>
    </row>
    <row r="1536" spans="38:49">
      <c r="AL1536" s="111" t="s">
        <v>176</v>
      </c>
      <c r="AM1536" s="112">
        <v>31</v>
      </c>
      <c r="AN1536" s="111" t="s">
        <v>42</v>
      </c>
      <c r="AO1536" s="112">
        <v>29</v>
      </c>
      <c r="AP1536" s="112">
        <v>9686000</v>
      </c>
      <c r="AQ1536" s="112">
        <v>1871000</v>
      </c>
      <c r="AR1536" s="112">
        <v>7815000</v>
      </c>
      <c r="AS1536" s="112">
        <v>74</v>
      </c>
      <c r="AT1536" s="112">
        <v>785322</v>
      </c>
      <c r="AU1536" s="112">
        <v>1</v>
      </c>
      <c r="AV1536" s="112">
        <v>73</v>
      </c>
      <c r="AW1536" s="112">
        <v>573285</v>
      </c>
    </row>
    <row r="1537" spans="38:49">
      <c r="AL1537" s="111" t="s">
        <v>176</v>
      </c>
      <c r="AM1537" s="112">
        <v>31</v>
      </c>
      <c r="AN1537" s="111" t="s">
        <v>42</v>
      </c>
      <c r="AO1537" s="112">
        <v>29</v>
      </c>
      <c r="AP1537" s="112">
        <v>9686000</v>
      </c>
      <c r="AQ1537" s="112">
        <v>1871000</v>
      </c>
      <c r="AR1537" s="112">
        <v>7815000</v>
      </c>
      <c r="AS1537" s="112">
        <v>75</v>
      </c>
      <c r="AT1537" s="112">
        <v>735781</v>
      </c>
      <c r="AU1537" s="112">
        <v>1</v>
      </c>
      <c r="AV1537" s="112">
        <v>74</v>
      </c>
      <c r="AW1537" s="112">
        <v>544478</v>
      </c>
    </row>
    <row r="1538" spans="38:49">
      <c r="AL1538" s="111" t="s">
        <v>176</v>
      </c>
      <c r="AM1538" s="112">
        <v>31</v>
      </c>
      <c r="AN1538" s="111" t="s">
        <v>42</v>
      </c>
      <c r="AO1538" s="112">
        <v>29</v>
      </c>
      <c r="AP1538" s="112">
        <v>9686000</v>
      </c>
      <c r="AQ1538" s="112">
        <v>1871000</v>
      </c>
      <c r="AR1538" s="112">
        <v>7815000</v>
      </c>
      <c r="AS1538" s="112">
        <v>76</v>
      </c>
      <c r="AT1538" s="112">
        <v>686016</v>
      </c>
      <c r="AU1538" s="112">
        <v>1</v>
      </c>
      <c r="AV1538" s="112">
        <v>75</v>
      </c>
      <c r="AW1538" s="112">
        <v>514512</v>
      </c>
    </row>
    <row r="1539" spans="38:49">
      <c r="AL1539" s="111" t="s">
        <v>176</v>
      </c>
      <c r="AM1539" s="112">
        <v>31</v>
      </c>
      <c r="AN1539" s="111" t="s">
        <v>42</v>
      </c>
      <c r="AO1539" s="112">
        <v>29</v>
      </c>
      <c r="AP1539" s="112">
        <v>9686000</v>
      </c>
      <c r="AQ1539" s="112">
        <v>1871000</v>
      </c>
      <c r="AR1539" s="112">
        <v>7815000</v>
      </c>
      <c r="AS1539" s="112">
        <v>77</v>
      </c>
      <c r="AT1539" s="112">
        <v>636042</v>
      </c>
      <c r="AU1539" s="112">
        <v>1</v>
      </c>
      <c r="AV1539" s="112">
        <v>76</v>
      </c>
      <c r="AW1539" s="112">
        <v>483392</v>
      </c>
    </row>
    <row r="1540" spans="38:49">
      <c r="AL1540" s="111" t="s">
        <v>176</v>
      </c>
      <c r="AM1540" s="112">
        <v>31</v>
      </c>
      <c r="AN1540" s="111" t="s">
        <v>42</v>
      </c>
      <c r="AO1540" s="112">
        <v>29</v>
      </c>
      <c r="AP1540" s="112">
        <v>9686000</v>
      </c>
      <c r="AQ1540" s="112">
        <v>1871000</v>
      </c>
      <c r="AR1540" s="112">
        <v>7815000</v>
      </c>
      <c r="AS1540" s="112">
        <v>78</v>
      </c>
      <c r="AT1540" s="112">
        <v>585874</v>
      </c>
      <c r="AU1540" s="112">
        <v>1</v>
      </c>
      <c r="AV1540" s="112">
        <v>78</v>
      </c>
      <c r="AW1540" s="112">
        <v>456982</v>
      </c>
    </row>
    <row r="1541" spans="38:49">
      <c r="AL1541" s="111" t="s">
        <v>176</v>
      </c>
      <c r="AM1541" s="112">
        <v>31</v>
      </c>
      <c r="AN1541" s="111" t="s">
        <v>42</v>
      </c>
      <c r="AO1541" s="112">
        <v>29</v>
      </c>
      <c r="AP1541" s="112">
        <v>9686000</v>
      </c>
      <c r="AQ1541" s="112">
        <v>1871000</v>
      </c>
      <c r="AR1541" s="112">
        <v>7815000</v>
      </c>
      <c r="AS1541" s="112">
        <v>79</v>
      </c>
      <c r="AT1541" s="112">
        <v>535528</v>
      </c>
      <c r="AU1541" s="112">
        <v>1</v>
      </c>
      <c r="AV1541" s="112">
        <v>79</v>
      </c>
      <c r="AW1541" s="112">
        <v>423067</v>
      </c>
    </row>
    <row r="1542" spans="38:49">
      <c r="AL1542" s="111" t="s">
        <v>176</v>
      </c>
      <c r="AM1542" s="112">
        <v>31</v>
      </c>
      <c r="AN1542" s="111" t="s">
        <v>42</v>
      </c>
      <c r="AO1542" s="112">
        <v>29</v>
      </c>
      <c r="AP1542" s="112">
        <v>9686000</v>
      </c>
      <c r="AQ1542" s="112">
        <v>1871000</v>
      </c>
      <c r="AR1542" s="112">
        <v>7815000</v>
      </c>
      <c r="AS1542" s="112">
        <v>80</v>
      </c>
      <c r="AT1542" s="112">
        <v>485018</v>
      </c>
      <c r="AU1542" s="112">
        <v>1</v>
      </c>
      <c r="AV1542" s="112">
        <v>80</v>
      </c>
      <c r="AW1542" s="112">
        <v>388014</v>
      </c>
    </row>
    <row r="1543" spans="38:49">
      <c r="AL1543" s="111" t="s">
        <v>176</v>
      </c>
      <c r="AM1543" s="112">
        <v>31</v>
      </c>
      <c r="AN1543" s="111" t="s">
        <v>42</v>
      </c>
      <c r="AO1543" s="112">
        <v>29</v>
      </c>
      <c r="AP1543" s="112">
        <v>9686000</v>
      </c>
      <c r="AQ1543" s="112">
        <v>1871000</v>
      </c>
      <c r="AR1543" s="112">
        <v>7815000</v>
      </c>
      <c r="AS1543" s="112">
        <v>81</v>
      </c>
      <c r="AT1543" s="112">
        <v>536611</v>
      </c>
      <c r="AU1543" s="112">
        <v>1</v>
      </c>
      <c r="AV1543" s="112">
        <v>81</v>
      </c>
      <c r="AW1543" s="112">
        <v>434655</v>
      </c>
    </row>
    <row r="1544" spans="38:49">
      <c r="AL1544" s="111" t="s">
        <v>176</v>
      </c>
      <c r="AM1544" s="112">
        <v>31</v>
      </c>
      <c r="AN1544" s="111" t="s">
        <v>42</v>
      </c>
      <c r="AO1544" s="112">
        <v>29</v>
      </c>
      <c r="AP1544" s="112">
        <v>9686000</v>
      </c>
      <c r="AQ1544" s="112">
        <v>1871000</v>
      </c>
      <c r="AR1544" s="112">
        <v>7815000</v>
      </c>
      <c r="AS1544" s="112">
        <v>82</v>
      </c>
      <c r="AT1544" s="112">
        <v>575358</v>
      </c>
      <c r="AU1544" s="112">
        <v>1</v>
      </c>
      <c r="AV1544" s="112">
        <v>82</v>
      </c>
      <c r="AW1544" s="112">
        <v>471794</v>
      </c>
    </row>
    <row r="1545" spans="38:49">
      <c r="AL1545" s="111" t="s">
        <v>176</v>
      </c>
      <c r="AM1545" s="112">
        <v>31</v>
      </c>
      <c r="AN1545" s="111" t="s">
        <v>42</v>
      </c>
      <c r="AO1545" s="112">
        <v>29</v>
      </c>
      <c r="AP1545" s="112">
        <v>9686000</v>
      </c>
      <c r="AQ1545" s="112">
        <v>1871000</v>
      </c>
      <c r="AR1545" s="112">
        <v>7815000</v>
      </c>
      <c r="AS1545" s="112">
        <v>83</v>
      </c>
      <c r="AT1545" s="112">
        <v>11560</v>
      </c>
      <c r="AU1545" s="112">
        <v>2.3E-2</v>
      </c>
      <c r="AV1545" s="112">
        <v>83</v>
      </c>
      <c r="AW1545" s="112">
        <v>9595</v>
      </c>
    </row>
    <row r="1546" spans="38:49">
      <c r="AL1546" s="111" t="s">
        <v>176</v>
      </c>
      <c r="AM1546" s="112">
        <v>32</v>
      </c>
      <c r="AN1546" s="111" t="s">
        <v>43</v>
      </c>
      <c r="AO1546" s="112">
        <v>5</v>
      </c>
      <c r="AP1546" s="112">
        <v>9280000</v>
      </c>
      <c r="AQ1546" s="112">
        <v>1435000</v>
      </c>
      <c r="AR1546" s="112">
        <v>7845000</v>
      </c>
      <c r="AS1546" s="112">
        <v>71</v>
      </c>
      <c r="AT1546" s="112">
        <v>117596</v>
      </c>
      <c r="AU1546" s="112">
        <v>0.126</v>
      </c>
      <c r="AV1546" s="112">
        <v>66</v>
      </c>
      <c r="AW1546" s="112">
        <v>77613</v>
      </c>
    </row>
    <row r="1547" spans="38:49">
      <c r="AL1547" s="111" t="s">
        <v>176</v>
      </c>
      <c r="AM1547" s="112">
        <v>32</v>
      </c>
      <c r="AN1547" s="111" t="s">
        <v>43</v>
      </c>
      <c r="AO1547" s="112">
        <v>5</v>
      </c>
      <c r="AP1547" s="112">
        <v>9280000</v>
      </c>
      <c r="AQ1547" s="112">
        <v>1435000</v>
      </c>
      <c r="AR1547" s="112">
        <v>7845000</v>
      </c>
      <c r="AS1547" s="112">
        <v>72</v>
      </c>
      <c r="AT1547" s="112">
        <v>883671</v>
      </c>
      <c r="AU1547" s="112">
        <v>1</v>
      </c>
      <c r="AV1547" s="112">
        <v>66</v>
      </c>
      <c r="AW1547" s="112">
        <v>583223</v>
      </c>
    </row>
    <row r="1548" spans="38:49">
      <c r="AL1548" s="111" t="s">
        <v>176</v>
      </c>
      <c r="AM1548" s="112">
        <v>32</v>
      </c>
      <c r="AN1548" s="111" t="s">
        <v>43</v>
      </c>
      <c r="AO1548" s="112">
        <v>5</v>
      </c>
      <c r="AP1548" s="112">
        <v>9280000</v>
      </c>
      <c r="AQ1548" s="112">
        <v>1435000</v>
      </c>
      <c r="AR1548" s="112">
        <v>7845000</v>
      </c>
      <c r="AS1548" s="112">
        <v>73</v>
      </c>
      <c r="AT1548" s="112">
        <v>834624</v>
      </c>
      <c r="AU1548" s="112">
        <v>1</v>
      </c>
      <c r="AV1548" s="112">
        <v>66</v>
      </c>
      <c r="AW1548" s="112">
        <v>550852</v>
      </c>
    </row>
    <row r="1549" spans="38:49">
      <c r="AL1549" s="111" t="s">
        <v>176</v>
      </c>
      <c r="AM1549" s="112">
        <v>32</v>
      </c>
      <c r="AN1549" s="111" t="s">
        <v>43</v>
      </c>
      <c r="AO1549" s="112">
        <v>5</v>
      </c>
      <c r="AP1549" s="112">
        <v>9280000</v>
      </c>
      <c r="AQ1549" s="112">
        <v>1435000</v>
      </c>
      <c r="AR1549" s="112">
        <v>7845000</v>
      </c>
      <c r="AS1549" s="112">
        <v>74</v>
      </c>
      <c r="AT1549" s="112">
        <v>785322</v>
      </c>
      <c r="AU1549" s="112">
        <v>1</v>
      </c>
      <c r="AV1549" s="112">
        <v>67</v>
      </c>
      <c r="AW1549" s="112">
        <v>526166</v>
      </c>
    </row>
    <row r="1550" spans="38:49">
      <c r="AL1550" s="111" t="s">
        <v>176</v>
      </c>
      <c r="AM1550" s="112">
        <v>32</v>
      </c>
      <c r="AN1550" s="111" t="s">
        <v>43</v>
      </c>
      <c r="AO1550" s="112">
        <v>5</v>
      </c>
      <c r="AP1550" s="112">
        <v>9280000</v>
      </c>
      <c r="AQ1550" s="112">
        <v>1435000</v>
      </c>
      <c r="AR1550" s="112">
        <v>7845000</v>
      </c>
      <c r="AS1550" s="112">
        <v>75</v>
      </c>
      <c r="AT1550" s="112">
        <v>735781</v>
      </c>
      <c r="AU1550" s="112">
        <v>1</v>
      </c>
      <c r="AV1550" s="112">
        <v>68</v>
      </c>
      <c r="AW1550" s="112">
        <v>500331</v>
      </c>
    </row>
    <row r="1551" spans="38:49">
      <c r="AL1551" s="111" t="s">
        <v>176</v>
      </c>
      <c r="AM1551" s="112">
        <v>32</v>
      </c>
      <c r="AN1551" s="111" t="s">
        <v>43</v>
      </c>
      <c r="AO1551" s="112">
        <v>5</v>
      </c>
      <c r="AP1551" s="112">
        <v>9280000</v>
      </c>
      <c r="AQ1551" s="112">
        <v>1435000</v>
      </c>
      <c r="AR1551" s="112">
        <v>7845000</v>
      </c>
      <c r="AS1551" s="112">
        <v>76</v>
      </c>
      <c r="AT1551" s="112">
        <v>686016</v>
      </c>
      <c r="AU1551" s="112">
        <v>1</v>
      </c>
      <c r="AV1551" s="112">
        <v>69</v>
      </c>
      <c r="AW1551" s="112">
        <v>473351</v>
      </c>
    </row>
    <row r="1552" spans="38:49">
      <c r="AL1552" s="111" t="s">
        <v>176</v>
      </c>
      <c r="AM1552" s="112">
        <v>32</v>
      </c>
      <c r="AN1552" s="111" t="s">
        <v>43</v>
      </c>
      <c r="AO1552" s="112">
        <v>5</v>
      </c>
      <c r="AP1552" s="112">
        <v>9280000</v>
      </c>
      <c r="AQ1552" s="112">
        <v>1435000</v>
      </c>
      <c r="AR1552" s="112">
        <v>7845000</v>
      </c>
      <c r="AS1552" s="112">
        <v>77</v>
      </c>
      <c r="AT1552" s="112">
        <v>636042</v>
      </c>
      <c r="AU1552" s="112">
        <v>1</v>
      </c>
      <c r="AV1552" s="112">
        <v>70</v>
      </c>
      <c r="AW1552" s="112">
        <v>445229</v>
      </c>
    </row>
    <row r="1553" spans="38:49">
      <c r="AL1553" s="111" t="s">
        <v>176</v>
      </c>
      <c r="AM1553" s="112">
        <v>32</v>
      </c>
      <c r="AN1553" s="111" t="s">
        <v>43</v>
      </c>
      <c r="AO1553" s="112">
        <v>5</v>
      </c>
      <c r="AP1553" s="112">
        <v>9280000</v>
      </c>
      <c r="AQ1553" s="112">
        <v>1435000</v>
      </c>
      <c r="AR1553" s="112">
        <v>7845000</v>
      </c>
      <c r="AS1553" s="112">
        <v>78</v>
      </c>
      <c r="AT1553" s="112">
        <v>585874</v>
      </c>
      <c r="AU1553" s="112">
        <v>1</v>
      </c>
      <c r="AV1553" s="112">
        <v>71</v>
      </c>
      <c r="AW1553" s="112">
        <v>415971</v>
      </c>
    </row>
    <row r="1554" spans="38:49">
      <c r="AL1554" s="111" t="s">
        <v>176</v>
      </c>
      <c r="AM1554" s="112">
        <v>32</v>
      </c>
      <c r="AN1554" s="111" t="s">
        <v>43</v>
      </c>
      <c r="AO1554" s="112">
        <v>5</v>
      </c>
      <c r="AP1554" s="112">
        <v>9280000</v>
      </c>
      <c r="AQ1554" s="112">
        <v>1435000</v>
      </c>
      <c r="AR1554" s="112">
        <v>7845000</v>
      </c>
      <c r="AS1554" s="112">
        <v>79</v>
      </c>
      <c r="AT1554" s="112">
        <v>535528</v>
      </c>
      <c r="AU1554" s="112">
        <v>1</v>
      </c>
      <c r="AV1554" s="112">
        <v>72</v>
      </c>
      <c r="AW1554" s="112">
        <v>385580</v>
      </c>
    </row>
    <row r="1555" spans="38:49">
      <c r="AL1555" s="111" t="s">
        <v>176</v>
      </c>
      <c r="AM1555" s="112">
        <v>32</v>
      </c>
      <c r="AN1555" s="111" t="s">
        <v>43</v>
      </c>
      <c r="AO1555" s="112">
        <v>5</v>
      </c>
      <c r="AP1555" s="112">
        <v>9280000</v>
      </c>
      <c r="AQ1555" s="112">
        <v>1435000</v>
      </c>
      <c r="AR1555" s="112">
        <v>7845000</v>
      </c>
      <c r="AS1555" s="112">
        <v>80</v>
      </c>
      <c r="AT1555" s="112">
        <v>485018</v>
      </c>
      <c r="AU1555" s="112">
        <v>1</v>
      </c>
      <c r="AV1555" s="112">
        <v>73</v>
      </c>
      <c r="AW1555" s="112">
        <v>354063</v>
      </c>
    </row>
    <row r="1556" spans="38:49">
      <c r="AL1556" s="111" t="s">
        <v>176</v>
      </c>
      <c r="AM1556" s="112">
        <v>32</v>
      </c>
      <c r="AN1556" s="111" t="s">
        <v>43</v>
      </c>
      <c r="AO1556" s="112">
        <v>5</v>
      </c>
      <c r="AP1556" s="112">
        <v>9280000</v>
      </c>
      <c r="AQ1556" s="112">
        <v>1435000</v>
      </c>
      <c r="AR1556" s="112">
        <v>7845000</v>
      </c>
      <c r="AS1556" s="112">
        <v>81</v>
      </c>
      <c r="AT1556" s="112">
        <v>536611</v>
      </c>
      <c r="AU1556" s="112">
        <v>1</v>
      </c>
      <c r="AV1556" s="112">
        <v>74</v>
      </c>
      <c r="AW1556" s="112">
        <v>397092</v>
      </c>
    </row>
    <row r="1557" spans="38:49">
      <c r="AL1557" s="111" t="s">
        <v>176</v>
      </c>
      <c r="AM1557" s="112">
        <v>32</v>
      </c>
      <c r="AN1557" s="111" t="s">
        <v>43</v>
      </c>
      <c r="AO1557" s="112">
        <v>5</v>
      </c>
      <c r="AP1557" s="112">
        <v>9280000</v>
      </c>
      <c r="AQ1557" s="112">
        <v>1435000</v>
      </c>
      <c r="AR1557" s="112">
        <v>7845000</v>
      </c>
      <c r="AS1557" s="112">
        <v>82</v>
      </c>
      <c r="AT1557" s="112">
        <v>575358</v>
      </c>
      <c r="AU1557" s="112">
        <v>1</v>
      </c>
      <c r="AV1557" s="112">
        <v>75</v>
      </c>
      <c r="AW1557" s="112">
        <v>431518</v>
      </c>
    </row>
    <row r="1558" spans="38:49">
      <c r="AL1558" s="111" t="s">
        <v>176</v>
      </c>
      <c r="AM1558" s="112">
        <v>32</v>
      </c>
      <c r="AN1558" s="111" t="s">
        <v>43</v>
      </c>
      <c r="AO1558" s="112">
        <v>5</v>
      </c>
      <c r="AP1558" s="112">
        <v>9280000</v>
      </c>
      <c r="AQ1558" s="112">
        <v>1435000</v>
      </c>
      <c r="AR1558" s="112">
        <v>7845000</v>
      </c>
      <c r="AS1558" s="112">
        <v>83</v>
      </c>
      <c r="AT1558" s="112">
        <v>447560</v>
      </c>
      <c r="AU1558" s="112">
        <v>0.89700000000000002</v>
      </c>
      <c r="AV1558" s="112">
        <v>76</v>
      </c>
      <c r="AW1558" s="112">
        <v>340146</v>
      </c>
    </row>
    <row r="1559" spans="38:49">
      <c r="AL1559" s="111" t="s">
        <v>176</v>
      </c>
      <c r="AM1559" s="112">
        <v>33</v>
      </c>
      <c r="AN1559" s="111" t="s">
        <v>43</v>
      </c>
      <c r="AO1559" s="112">
        <v>12</v>
      </c>
      <c r="AP1559" s="112">
        <v>8884000</v>
      </c>
      <c r="AQ1559" s="112">
        <v>898000</v>
      </c>
      <c r="AR1559" s="112">
        <v>7986000</v>
      </c>
      <c r="AS1559" s="112">
        <v>72</v>
      </c>
      <c r="AT1559" s="112">
        <v>605267</v>
      </c>
      <c r="AU1559" s="112">
        <v>0.68500000000000005</v>
      </c>
      <c r="AV1559" s="112">
        <v>61</v>
      </c>
      <c r="AW1559" s="112">
        <v>369213</v>
      </c>
    </row>
    <row r="1560" spans="38:49">
      <c r="AL1560" s="111" t="s">
        <v>176</v>
      </c>
      <c r="AM1560" s="112">
        <v>33</v>
      </c>
      <c r="AN1560" s="111" t="s">
        <v>43</v>
      </c>
      <c r="AO1560" s="112">
        <v>12</v>
      </c>
      <c r="AP1560" s="112">
        <v>8884000</v>
      </c>
      <c r="AQ1560" s="112">
        <v>898000</v>
      </c>
      <c r="AR1560" s="112">
        <v>7986000</v>
      </c>
      <c r="AS1560" s="112">
        <v>73</v>
      </c>
      <c r="AT1560" s="112">
        <v>834624</v>
      </c>
      <c r="AU1560" s="112">
        <v>1</v>
      </c>
      <c r="AV1560" s="112">
        <v>61</v>
      </c>
      <c r="AW1560" s="112">
        <v>509121</v>
      </c>
    </row>
    <row r="1561" spans="38:49">
      <c r="AL1561" s="111" t="s">
        <v>176</v>
      </c>
      <c r="AM1561" s="112">
        <v>33</v>
      </c>
      <c r="AN1561" s="111" t="s">
        <v>43</v>
      </c>
      <c r="AO1561" s="112">
        <v>12</v>
      </c>
      <c r="AP1561" s="112">
        <v>8884000</v>
      </c>
      <c r="AQ1561" s="112">
        <v>898000</v>
      </c>
      <c r="AR1561" s="112">
        <v>7986000</v>
      </c>
      <c r="AS1561" s="112">
        <v>74</v>
      </c>
      <c r="AT1561" s="112">
        <v>785322</v>
      </c>
      <c r="AU1561" s="112">
        <v>1</v>
      </c>
      <c r="AV1561" s="112">
        <v>61</v>
      </c>
      <c r="AW1561" s="112">
        <v>479046</v>
      </c>
    </row>
    <row r="1562" spans="38:49">
      <c r="AL1562" s="111" t="s">
        <v>176</v>
      </c>
      <c r="AM1562" s="112">
        <v>33</v>
      </c>
      <c r="AN1562" s="111" t="s">
        <v>43</v>
      </c>
      <c r="AO1562" s="112">
        <v>12</v>
      </c>
      <c r="AP1562" s="112">
        <v>8884000</v>
      </c>
      <c r="AQ1562" s="112">
        <v>898000</v>
      </c>
      <c r="AR1562" s="112">
        <v>7986000</v>
      </c>
      <c r="AS1562" s="112">
        <v>75</v>
      </c>
      <c r="AT1562" s="112">
        <v>735781</v>
      </c>
      <c r="AU1562" s="112">
        <v>1</v>
      </c>
      <c r="AV1562" s="112">
        <v>61</v>
      </c>
      <c r="AW1562" s="112">
        <v>448826</v>
      </c>
    </row>
    <row r="1563" spans="38:49">
      <c r="AL1563" s="111" t="s">
        <v>176</v>
      </c>
      <c r="AM1563" s="112">
        <v>33</v>
      </c>
      <c r="AN1563" s="111" t="s">
        <v>43</v>
      </c>
      <c r="AO1563" s="112">
        <v>12</v>
      </c>
      <c r="AP1563" s="112">
        <v>8884000</v>
      </c>
      <c r="AQ1563" s="112">
        <v>898000</v>
      </c>
      <c r="AR1563" s="112">
        <v>7986000</v>
      </c>
      <c r="AS1563" s="112">
        <v>76</v>
      </c>
      <c r="AT1563" s="112">
        <v>686016</v>
      </c>
      <c r="AU1563" s="112">
        <v>1</v>
      </c>
      <c r="AV1563" s="112">
        <v>61</v>
      </c>
      <c r="AW1563" s="112">
        <v>418470</v>
      </c>
    </row>
    <row r="1564" spans="38:49">
      <c r="AL1564" s="111" t="s">
        <v>176</v>
      </c>
      <c r="AM1564" s="112">
        <v>33</v>
      </c>
      <c r="AN1564" s="111" t="s">
        <v>43</v>
      </c>
      <c r="AO1564" s="112">
        <v>12</v>
      </c>
      <c r="AP1564" s="112">
        <v>8884000</v>
      </c>
      <c r="AQ1564" s="112">
        <v>898000</v>
      </c>
      <c r="AR1564" s="112">
        <v>7986000</v>
      </c>
      <c r="AS1564" s="112">
        <v>77</v>
      </c>
      <c r="AT1564" s="112">
        <v>636042</v>
      </c>
      <c r="AU1564" s="112">
        <v>1</v>
      </c>
      <c r="AV1564" s="112">
        <v>62</v>
      </c>
      <c r="AW1564" s="112">
        <v>394346</v>
      </c>
    </row>
    <row r="1565" spans="38:49">
      <c r="AL1565" s="111" t="s">
        <v>176</v>
      </c>
      <c r="AM1565" s="112">
        <v>33</v>
      </c>
      <c r="AN1565" s="111" t="s">
        <v>43</v>
      </c>
      <c r="AO1565" s="112">
        <v>12</v>
      </c>
      <c r="AP1565" s="112">
        <v>8884000</v>
      </c>
      <c r="AQ1565" s="112">
        <v>898000</v>
      </c>
      <c r="AR1565" s="112">
        <v>7986000</v>
      </c>
      <c r="AS1565" s="112">
        <v>78</v>
      </c>
      <c r="AT1565" s="112">
        <v>585874</v>
      </c>
      <c r="AU1565" s="112">
        <v>1</v>
      </c>
      <c r="AV1565" s="112">
        <v>63</v>
      </c>
      <c r="AW1565" s="112">
        <v>369101</v>
      </c>
    </row>
    <row r="1566" spans="38:49">
      <c r="AL1566" s="111" t="s">
        <v>176</v>
      </c>
      <c r="AM1566" s="112">
        <v>33</v>
      </c>
      <c r="AN1566" s="111" t="s">
        <v>43</v>
      </c>
      <c r="AO1566" s="112">
        <v>12</v>
      </c>
      <c r="AP1566" s="112">
        <v>8884000</v>
      </c>
      <c r="AQ1566" s="112">
        <v>898000</v>
      </c>
      <c r="AR1566" s="112">
        <v>7986000</v>
      </c>
      <c r="AS1566" s="112">
        <v>79</v>
      </c>
      <c r="AT1566" s="112">
        <v>535528</v>
      </c>
      <c r="AU1566" s="112">
        <v>1</v>
      </c>
      <c r="AV1566" s="112">
        <v>64</v>
      </c>
      <c r="AW1566" s="112">
        <v>342738</v>
      </c>
    </row>
    <row r="1567" spans="38:49">
      <c r="AL1567" s="111" t="s">
        <v>176</v>
      </c>
      <c r="AM1567" s="112">
        <v>33</v>
      </c>
      <c r="AN1567" s="111" t="s">
        <v>43</v>
      </c>
      <c r="AO1567" s="112">
        <v>12</v>
      </c>
      <c r="AP1567" s="112">
        <v>8884000</v>
      </c>
      <c r="AQ1567" s="112">
        <v>898000</v>
      </c>
      <c r="AR1567" s="112">
        <v>7986000</v>
      </c>
      <c r="AS1567" s="112">
        <v>80</v>
      </c>
      <c r="AT1567" s="112">
        <v>485018</v>
      </c>
      <c r="AU1567" s="112">
        <v>1</v>
      </c>
      <c r="AV1567" s="112">
        <v>65</v>
      </c>
      <c r="AW1567" s="112">
        <v>315262</v>
      </c>
    </row>
    <row r="1568" spans="38:49">
      <c r="AL1568" s="111" t="s">
        <v>176</v>
      </c>
      <c r="AM1568" s="112">
        <v>33</v>
      </c>
      <c r="AN1568" s="111" t="s">
        <v>43</v>
      </c>
      <c r="AO1568" s="112">
        <v>12</v>
      </c>
      <c r="AP1568" s="112">
        <v>8884000</v>
      </c>
      <c r="AQ1568" s="112">
        <v>898000</v>
      </c>
      <c r="AR1568" s="112">
        <v>7986000</v>
      </c>
      <c r="AS1568" s="112">
        <v>81</v>
      </c>
      <c r="AT1568" s="112">
        <v>536611</v>
      </c>
      <c r="AU1568" s="112">
        <v>1</v>
      </c>
      <c r="AV1568" s="112">
        <v>66</v>
      </c>
      <c r="AW1568" s="112">
        <v>354163</v>
      </c>
    </row>
    <row r="1569" spans="38:49">
      <c r="AL1569" s="111" t="s">
        <v>176</v>
      </c>
      <c r="AM1569" s="112">
        <v>33</v>
      </c>
      <c r="AN1569" s="111" t="s">
        <v>43</v>
      </c>
      <c r="AO1569" s="112">
        <v>12</v>
      </c>
      <c r="AP1569" s="112">
        <v>8884000</v>
      </c>
      <c r="AQ1569" s="112">
        <v>898000</v>
      </c>
      <c r="AR1569" s="112">
        <v>7986000</v>
      </c>
      <c r="AS1569" s="112">
        <v>82</v>
      </c>
      <c r="AT1569" s="112">
        <v>575358</v>
      </c>
      <c r="AU1569" s="112">
        <v>1</v>
      </c>
      <c r="AV1569" s="112">
        <v>67</v>
      </c>
      <c r="AW1569" s="112">
        <v>385490</v>
      </c>
    </row>
    <row r="1570" spans="38:49">
      <c r="AL1570" s="111" t="s">
        <v>176</v>
      </c>
      <c r="AM1570" s="112">
        <v>33</v>
      </c>
      <c r="AN1570" s="111" t="s">
        <v>43</v>
      </c>
      <c r="AO1570" s="112">
        <v>12</v>
      </c>
      <c r="AP1570" s="112">
        <v>8884000</v>
      </c>
      <c r="AQ1570" s="112">
        <v>898000</v>
      </c>
      <c r="AR1570" s="112">
        <v>7986000</v>
      </c>
      <c r="AS1570" s="112">
        <v>83</v>
      </c>
      <c r="AT1570" s="112">
        <v>498998</v>
      </c>
      <c r="AU1570" s="112">
        <v>1</v>
      </c>
      <c r="AV1570" s="112">
        <v>67</v>
      </c>
      <c r="AW1570" s="112">
        <v>334329</v>
      </c>
    </row>
    <row r="1571" spans="38:49">
      <c r="AL1571" s="111" t="s">
        <v>176</v>
      </c>
      <c r="AM1571" s="112">
        <v>33</v>
      </c>
      <c r="AN1571" s="111" t="s">
        <v>43</v>
      </c>
      <c r="AO1571" s="112">
        <v>12</v>
      </c>
      <c r="AP1571" s="112">
        <v>8884000</v>
      </c>
      <c r="AQ1571" s="112">
        <v>898000</v>
      </c>
      <c r="AR1571" s="112">
        <v>7986000</v>
      </c>
      <c r="AS1571" s="112">
        <v>84</v>
      </c>
      <c r="AT1571" s="112">
        <v>422487</v>
      </c>
      <c r="AU1571" s="112">
        <v>1</v>
      </c>
      <c r="AV1571" s="112">
        <v>68</v>
      </c>
      <c r="AW1571" s="112">
        <v>287291</v>
      </c>
    </row>
    <row r="1572" spans="38:49">
      <c r="AL1572" s="111" t="s">
        <v>176</v>
      </c>
      <c r="AM1572" s="112">
        <v>33</v>
      </c>
      <c r="AN1572" s="111" t="s">
        <v>43</v>
      </c>
      <c r="AO1572" s="112">
        <v>12</v>
      </c>
      <c r="AP1572" s="112">
        <v>8884000</v>
      </c>
      <c r="AQ1572" s="112">
        <v>898000</v>
      </c>
      <c r="AR1572" s="112">
        <v>7986000</v>
      </c>
      <c r="AS1572" s="112">
        <v>85</v>
      </c>
      <c r="AT1572" s="112">
        <v>63075</v>
      </c>
      <c r="AU1572" s="112">
        <v>0.182</v>
      </c>
      <c r="AV1572" s="112">
        <v>69</v>
      </c>
      <c r="AW1572" s="112">
        <v>43522</v>
      </c>
    </row>
    <row r="1573" spans="38:49">
      <c r="AL1573" s="111" t="s">
        <v>176</v>
      </c>
      <c r="AM1573" s="112">
        <v>34</v>
      </c>
      <c r="AN1573" s="111" t="s">
        <v>43</v>
      </c>
      <c r="AO1573" s="112">
        <v>19</v>
      </c>
      <c r="AP1573" s="112">
        <v>8501000</v>
      </c>
      <c r="AQ1573" s="112">
        <v>297000</v>
      </c>
      <c r="AR1573" s="112">
        <v>8204000</v>
      </c>
      <c r="AS1573" s="112">
        <v>72</v>
      </c>
      <c r="AT1573" s="112">
        <v>222267</v>
      </c>
      <c r="AU1573" s="112">
        <v>0.252</v>
      </c>
      <c r="AV1573" s="112">
        <v>55</v>
      </c>
      <c r="AW1573" s="112">
        <v>122247</v>
      </c>
    </row>
    <row r="1574" spans="38:49">
      <c r="AL1574" s="111" t="s">
        <v>176</v>
      </c>
      <c r="AM1574" s="112">
        <v>34</v>
      </c>
      <c r="AN1574" s="111" t="s">
        <v>43</v>
      </c>
      <c r="AO1574" s="112">
        <v>19</v>
      </c>
      <c r="AP1574" s="112">
        <v>8501000</v>
      </c>
      <c r="AQ1574" s="112">
        <v>297000</v>
      </c>
      <c r="AR1574" s="112">
        <v>8204000</v>
      </c>
      <c r="AS1574" s="112">
        <v>73</v>
      </c>
      <c r="AT1574" s="112">
        <v>834624</v>
      </c>
      <c r="AU1574" s="112">
        <v>1</v>
      </c>
      <c r="AV1574" s="112">
        <v>55</v>
      </c>
      <c r="AW1574" s="112">
        <v>459043</v>
      </c>
    </row>
    <row r="1575" spans="38:49">
      <c r="AL1575" s="111" t="s">
        <v>176</v>
      </c>
      <c r="AM1575" s="112">
        <v>34</v>
      </c>
      <c r="AN1575" s="111" t="s">
        <v>43</v>
      </c>
      <c r="AO1575" s="112">
        <v>19</v>
      </c>
      <c r="AP1575" s="112">
        <v>8501000</v>
      </c>
      <c r="AQ1575" s="112">
        <v>297000</v>
      </c>
      <c r="AR1575" s="112">
        <v>8204000</v>
      </c>
      <c r="AS1575" s="112">
        <v>74</v>
      </c>
      <c r="AT1575" s="112">
        <v>785322</v>
      </c>
      <c r="AU1575" s="112">
        <v>1</v>
      </c>
      <c r="AV1575" s="112">
        <v>55</v>
      </c>
      <c r="AW1575" s="112">
        <v>431927</v>
      </c>
    </row>
    <row r="1576" spans="38:49">
      <c r="AL1576" s="111" t="s">
        <v>176</v>
      </c>
      <c r="AM1576" s="112">
        <v>34</v>
      </c>
      <c r="AN1576" s="111" t="s">
        <v>43</v>
      </c>
      <c r="AO1576" s="112">
        <v>19</v>
      </c>
      <c r="AP1576" s="112">
        <v>8501000</v>
      </c>
      <c r="AQ1576" s="112">
        <v>297000</v>
      </c>
      <c r="AR1576" s="112">
        <v>8204000</v>
      </c>
      <c r="AS1576" s="112">
        <v>75</v>
      </c>
      <c r="AT1576" s="112">
        <v>735781</v>
      </c>
      <c r="AU1576" s="112">
        <v>1</v>
      </c>
      <c r="AV1576" s="112">
        <v>55</v>
      </c>
      <c r="AW1576" s="112">
        <v>404680</v>
      </c>
    </row>
    <row r="1577" spans="38:49">
      <c r="AL1577" s="111" t="s">
        <v>176</v>
      </c>
      <c r="AM1577" s="112">
        <v>34</v>
      </c>
      <c r="AN1577" s="111" t="s">
        <v>43</v>
      </c>
      <c r="AO1577" s="112">
        <v>19</v>
      </c>
      <c r="AP1577" s="112">
        <v>8501000</v>
      </c>
      <c r="AQ1577" s="112">
        <v>297000</v>
      </c>
      <c r="AR1577" s="112">
        <v>8204000</v>
      </c>
      <c r="AS1577" s="112">
        <v>76</v>
      </c>
      <c r="AT1577" s="112">
        <v>686016</v>
      </c>
      <c r="AU1577" s="112">
        <v>1</v>
      </c>
      <c r="AV1577" s="112">
        <v>54</v>
      </c>
      <c r="AW1577" s="112">
        <v>370449</v>
      </c>
    </row>
    <row r="1578" spans="38:49">
      <c r="AL1578" s="111" t="s">
        <v>176</v>
      </c>
      <c r="AM1578" s="112">
        <v>34</v>
      </c>
      <c r="AN1578" s="111" t="s">
        <v>43</v>
      </c>
      <c r="AO1578" s="112">
        <v>19</v>
      </c>
      <c r="AP1578" s="112">
        <v>8501000</v>
      </c>
      <c r="AQ1578" s="112">
        <v>297000</v>
      </c>
      <c r="AR1578" s="112">
        <v>8204000</v>
      </c>
      <c r="AS1578" s="112">
        <v>77</v>
      </c>
      <c r="AT1578" s="112">
        <v>636042</v>
      </c>
      <c r="AU1578" s="112">
        <v>1</v>
      </c>
      <c r="AV1578" s="112">
        <v>54</v>
      </c>
      <c r="AW1578" s="112">
        <v>343463</v>
      </c>
    </row>
    <row r="1579" spans="38:49">
      <c r="AL1579" s="111" t="s">
        <v>176</v>
      </c>
      <c r="AM1579" s="112">
        <v>34</v>
      </c>
      <c r="AN1579" s="111" t="s">
        <v>43</v>
      </c>
      <c r="AO1579" s="112">
        <v>19</v>
      </c>
      <c r="AP1579" s="112">
        <v>8501000</v>
      </c>
      <c r="AQ1579" s="112">
        <v>297000</v>
      </c>
      <c r="AR1579" s="112">
        <v>8204000</v>
      </c>
      <c r="AS1579" s="112">
        <v>78</v>
      </c>
      <c r="AT1579" s="112">
        <v>585874</v>
      </c>
      <c r="AU1579" s="112">
        <v>1</v>
      </c>
      <c r="AV1579" s="112">
        <v>55</v>
      </c>
      <c r="AW1579" s="112">
        <v>322231</v>
      </c>
    </row>
    <row r="1580" spans="38:49">
      <c r="AL1580" s="111" t="s">
        <v>176</v>
      </c>
      <c r="AM1580" s="112">
        <v>34</v>
      </c>
      <c r="AN1580" s="111" t="s">
        <v>43</v>
      </c>
      <c r="AO1580" s="112">
        <v>19</v>
      </c>
      <c r="AP1580" s="112">
        <v>8501000</v>
      </c>
      <c r="AQ1580" s="112">
        <v>297000</v>
      </c>
      <c r="AR1580" s="112">
        <v>8204000</v>
      </c>
      <c r="AS1580" s="112">
        <v>79</v>
      </c>
      <c r="AT1580" s="112">
        <v>535528</v>
      </c>
      <c r="AU1580" s="112">
        <v>1</v>
      </c>
      <c r="AV1580" s="112">
        <v>55</v>
      </c>
      <c r="AW1580" s="112">
        <v>294540</v>
      </c>
    </row>
    <row r="1581" spans="38:49">
      <c r="AL1581" s="111" t="s">
        <v>176</v>
      </c>
      <c r="AM1581" s="112">
        <v>34</v>
      </c>
      <c r="AN1581" s="111" t="s">
        <v>43</v>
      </c>
      <c r="AO1581" s="112">
        <v>19</v>
      </c>
      <c r="AP1581" s="112">
        <v>8501000</v>
      </c>
      <c r="AQ1581" s="112">
        <v>297000</v>
      </c>
      <c r="AR1581" s="112">
        <v>8204000</v>
      </c>
      <c r="AS1581" s="112">
        <v>80</v>
      </c>
      <c r="AT1581" s="112">
        <v>485018</v>
      </c>
      <c r="AU1581" s="112">
        <v>1</v>
      </c>
      <c r="AV1581" s="112">
        <v>55</v>
      </c>
      <c r="AW1581" s="112">
        <v>266760</v>
      </c>
    </row>
    <row r="1582" spans="38:49">
      <c r="AL1582" s="111" t="s">
        <v>176</v>
      </c>
      <c r="AM1582" s="112">
        <v>34</v>
      </c>
      <c r="AN1582" s="111" t="s">
        <v>43</v>
      </c>
      <c r="AO1582" s="112">
        <v>19</v>
      </c>
      <c r="AP1582" s="112">
        <v>8501000</v>
      </c>
      <c r="AQ1582" s="112">
        <v>297000</v>
      </c>
      <c r="AR1582" s="112">
        <v>8204000</v>
      </c>
      <c r="AS1582" s="112">
        <v>81</v>
      </c>
      <c r="AT1582" s="112">
        <v>536611</v>
      </c>
      <c r="AU1582" s="112">
        <v>1</v>
      </c>
      <c r="AV1582" s="112">
        <v>56</v>
      </c>
      <c r="AW1582" s="112">
        <v>300502</v>
      </c>
    </row>
    <row r="1583" spans="38:49">
      <c r="AL1583" s="111" t="s">
        <v>176</v>
      </c>
      <c r="AM1583" s="112">
        <v>34</v>
      </c>
      <c r="AN1583" s="111" t="s">
        <v>43</v>
      </c>
      <c r="AO1583" s="112">
        <v>19</v>
      </c>
      <c r="AP1583" s="112">
        <v>8501000</v>
      </c>
      <c r="AQ1583" s="112">
        <v>297000</v>
      </c>
      <c r="AR1583" s="112">
        <v>8204000</v>
      </c>
      <c r="AS1583" s="112">
        <v>82</v>
      </c>
      <c r="AT1583" s="112">
        <v>575358</v>
      </c>
      <c r="AU1583" s="112">
        <v>1</v>
      </c>
      <c r="AV1583" s="112">
        <v>57</v>
      </c>
      <c r="AW1583" s="112">
        <v>327954</v>
      </c>
    </row>
    <row r="1584" spans="38:49">
      <c r="AL1584" s="111" t="s">
        <v>176</v>
      </c>
      <c r="AM1584" s="112">
        <v>34</v>
      </c>
      <c r="AN1584" s="111" t="s">
        <v>43</v>
      </c>
      <c r="AO1584" s="112">
        <v>19</v>
      </c>
      <c r="AP1584" s="112">
        <v>8501000</v>
      </c>
      <c r="AQ1584" s="112">
        <v>297000</v>
      </c>
      <c r="AR1584" s="112">
        <v>8204000</v>
      </c>
      <c r="AS1584" s="112">
        <v>83</v>
      </c>
      <c r="AT1584" s="112">
        <v>498998</v>
      </c>
      <c r="AU1584" s="112">
        <v>1</v>
      </c>
      <c r="AV1584" s="112">
        <v>57</v>
      </c>
      <c r="AW1584" s="112">
        <v>284429</v>
      </c>
    </row>
    <row r="1585" spans="38:49">
      <c r="AL1585" s="111" t="s">
        <v>176</v>
      </c>
      <c r="AM1585" s="112">
        <v>34</v>
      </c>
      <c r="AN1585" s="111" t="s">
        <v>43</v>
      </c>
      <c r="AO1585" s="112">
        <v>19</v>
      </c>
      <c r="AP1585" s="112">
        <v>8501000</v>
      </c>
      <c r="AQ1585" s="112">
        <v>297000</v>
      </c>
      <c r="AR1585" s="112">
        <v>8204000</v>
      </c>
      <c r="AS1585" s="112">
        <v>84</v>
      </c>
      <c r="AT1585" s="112">
        <v>422487</v>
      </c>
      <c r="AU1585" s="112">
        <v>1</v>
      </c>
      <c r="AV1585" s="112">
        <v>58</v>
      </c>
      <c r="AW1585" s="112">
        <v>245042</v>
      </c>
    </row>
    <row r="1586" spans="38:49">
      <c r="AL1586" s="111" t="s">
        <v>176</v>
      </c>
      <c r="AM1586" s="112">
        <v>34</v>
      </c>
      <c r="AN1586" s="111" t="s">
        <v>43</v>
      </c>
      <c r="AO1586" s="112">
        <v>19</v>
      </c>
      <c r="AP1586" s="112">
        <v>8501000</v>
      </c>
      <c r="AQ1586" s="112">
        <v>297000</v>
      </c>
      <c r="AR1586" s="112">
        <v>8204000</v>
      </c>
      <c r="AS1586" s="112">
        <v>85</v>
      </c>
      <c r="AT1586" s="112">
        <v>345847</v>
      </c>
      <c r="AU1586" s="112">
        <v>1</v>
      </c>
      <c r="AV1586" s="112">
        <v>59</v>
      </c>
      <c r="AW1586" s="112">
        <v>204050</v>
      </c>
    </row>
    <row r="1587" spans="38:49">
      <c r="AL1587" s="111" t="s">
        <v>176</v>
      </c>
      <c r="AM1587" s="112">
        <v>34</v>
      </c>
      <c r="AN1587" s="111" t="s">
        <v>43</v>
      </c>
      <c r="AO1587" s="112">
        <v>19</v>
      </c>
      <c r="AP1587" s="112">
        <v>8501000</v>
      </c>
      <c r="AQ1587" s="112">
        <v>297000</v>
      </c>
      <c r="AR1587" s="112">
        <v>8204000</v>
      </c>
      <c r="AS1587" s="112">
        <v>86</v>
      </c>
      <c r="AT1587" s="112">
        <v>269101</v>
      </c>
      <c r="AU1587" s="112">
        <v>1</v>
      </c>
      <c r="AV1587" s="112">
        <v>59</v>
      </c>
      <c r="AW1587" s="112">
        <v>158770</v>
      </c>
    </row>
    <row r="1588" spans="38:49">
      <c r="AL1588" s="111" t="s">
        <v>176</v>
      </c>
      <c r="AM1588" s="112">
        <v>34</v>
      </c>
      <c r="AN1588" s="111" t="s">
        <v>43</v>
      </c>
      <c r="AO1588" s="112">
        <v>19</v>
      </c>
      <c r="AP1588" s="112">
        <v>8501000</v>
      </c>
      <c r="AQ1588" s="112">
        <v>297000</v>
      </c>
      <c r="AR1588" s="112">
        <v>8204000</v>
      </c>
      <c r="AS1588" s="112">
        <v>87</v>
      </c>
      <c r="AT1588" s="112">
        <v>49128</v>
      </c>
      <c r="AU1588" s="112">
        <v>0.25600000000000001</v>
      </c>
      <c r="AV1588" s="112">
        <v>60</v>
      </c>
      <c r="AW1588" s="112">
        <v>29477</v>
      </c>
    </row>
    <row r="1589" spans="38:49">
      <c r="AL1589" s="111" t="s">
        <v>176</v>
      </c>
      <c r="AM1589" s="112">
        <v>35</v>
      </c>
      <c r="AN1589" s="111" t="s">
        <v>43</v>
      </c>
      <c r="AO1589" s="112">
        <v>26</v>
      </c>
      <c r="AP1589" s="112">
        <v>8133000</v>
      </c>
      <c r="AQ1589" s="112">
        <v>0</v>
      </c>
      <c r="AR1589" s="112">
        <v>8133000</v>
      </c>
      <c r="AS1589" s="112">
        <v>73</v>
      </c>
      <c r="AT1589" s="112">
        <v>688891</v>
      </c>
      <c r="AU1589" s="112">
        <v>0.82499999999999996</v>
      </c>
      <c r="AV1589" s="112">
        <v>49</v>
      </c>
      <c r="AW1589" s="112">
        <v>337557</v>
      </c>
    </row>
    <row r="1590" spans="38:49">
      <c r="AL1590" s="111" t="s">
        <v>176</v>
      </c>
      <c r="AM1590" s="112">
        <v>35</v>
      </c>
      <c r="AN1590" s="111" t="s">
        <v>43</v>
      </c>
      <c r="AO1590" s="112">
        <v>26</v>
      </c>
      <c r="AP1590" s="112">
        <v>8133000</v>
      </c>
      <c r="AQ1590" s="112">
        <v>0</v>
      </c>
      <c r="AR1590" s="112">
        <v>8133000</v>
      </c>
      <c r="AS1590" s="112">
        <v>74</v>
      </c>
      <c r="AT1590" s="112">
        <v>785322</v>
      </c>
      <c r="AU1590" s="112">
        <v>1</v>
      </c>
      <c r="AV1590" s="112">
        <v>48</v>
      </c>
      <c r="AW1590" s="112">
        <v>376955</v>
      </c>
    </row>
    <row r="1591" spans="38:49">
      <c r="AL1591" s="111" t="s">
        <v>176</v>
      </c>
      <c r="AM1591" s="112">
        <v>35</v>
      </c>
      <c r="AN1591" s="111" t="s">
        <v>43</v>
      </c>
      <c r="AO1591" s="112">
        <v>26</v>
      </c>
      <c r="AP1591" s="112">
        <v>8133000</v>
      </c>
      <c r="AQ1591" s="112">
        <v>0</v>
      </c>
      <c r="AR1591" s="112">
        <v>8133000</v>
      </c>
      <c r="AS1591" s="112">
        <v>75</v>
      </c>
      <c r="AT1591" s="112">
        <v>735781</v>
      </c>
      <c r="AU1591" s="112">
        <v>1</v>
      </c>
      <c r="AV1591" s="112">
        <v>48</v>
      </c>
      <c r="AW1591" s="112">
        <v>353175</v>
      </c>
    </row>
    <row r="1592" spans="38:49">
      <c r="AL1592" s="111" t="s">
        <v>176</v>
      </c>
      <c r="AM1592" s="112">
        <v>35</v>
      </c>
      <c r="AN1592" s="111" t="s">
        <v>43</v>
      </c>
      <c r="AO1592" s="112">
        <v>26</v>
      </c>
      <c r="AP1592" s="112">
        <v>8133000</v>
      </c>
      <c r="AQ1592" s="112">
        <v>0</v>
      </c>
      <c r="AR1592" s="112">
        <v>8133000</v>
      </c>
      <c r="AS1592" s="112">
        <v>76</v>
      </c>
      <c r="AT1592" s="112">
        <v>686016</v>
      </c>
      <c r="AU1592" s="112">
        <v>1</v>
      </c>
      <c r="AV1592" s="112">
        <v>47</v>
      </c>
      <c r="AW1592" s="112">
        <v>322428</v>
      </c>
    </row>
    <row r="1593" spans="38:49">
      <c r="AL1593" s="111" t="s">
        <v>176</v>
      </c>
      <c r="AM1593" s="112">
        <v>35</v>
      </c>
      <c r="AN1593" s="111" t="s">
        <v>43</v>
      </c>
      <c r="AO1593" s="112">
        <v>26</v>
      </c>
      <c r="AP1593" s="112">
        <v>8133000</v>
      </c>
      <c r="AQ1593" s="112">
        <v>0</v>
      </c>
      <c r="AR1593" s="112">
        <v>8133000</v>
      </c>
      <c r="AS1593" s="112">
        <v>77</v>
      </c>
      <c r="AT1593" s="112">
        <v>636042</v>
      </c>
      <c r="AU1593" s="112">
        <v>1</v>
      </c>
      <c r="AV1593" s="112">
        <v>47</v>
      </c>
      <c r="AW1593" s="112">
        <v>298940</v>
      </c>
    </row>
    <row r="1594" spans="38:49">
      <c r="AL1594" s="111" t="s">
        <v>176</v>
      </c>
      <c r="AM1594" s="112">
        <v>35</v>
      </c>
      <c r="AN1594" s="111" t="s">
        <v>43</v>
      </c>
      <c r="AO1594" s="112">
        <v>26</v>
      </c>
      <c r="AP1594" s="112">
        <v>8133000</v>
      </c>
      <c r="AQ1594" s="112">
        <v>0</v>
      </c>
      <c r="AR1594" s="112">
        <v>8133000</v>
      </c>
      <c r="AS1594" s="112">
        <v>78</v>
      </c>
      <c r="AT1594" s="112">
        <v>585874</v>
      </c>
      <c r="AU1594" s="112">
        <v>1</v>
      </c>
      <c r="AV1594" s="112">
        <v>46</v>
      </c>
      <c r="AW1594" s="112">
        <v>269502</v>
      </c>
    </row>
    <row r="1595" spans="38:49">
      <c r="AL1595" s="111" t="s">
        <v>176</v>
      </c>
      <c r="AM1595" s="112">
        <v>35</v>
      </c>
      <c r="AN1595" s="111" t="s">
        <v>43</v>
      </c>
      <c r="AO1595" s="112">
        <v>26</v>
      </c>
      <c r="AP1595" s="112">
        <v>8133000</v>
      </c>
      <c r="AQ1595" s="112">
        <v>0</v>
      </c>
      <c r="AR1595" s="112">
        <v>8133000</v>
      </c>
      <c r="AS1595" s="112">
        <v>79</v>
      </c>
      <c r="AT1595" s="112">
        <v>535528</v>
      </c>
      <c r="AU1595" s="112">
        <v>1</v>
      </c>
      <c r="AV1595" s="112">
        <v>46</v>
      </c>
      <c r="AW1595" s="112">
        <v>246343</v>
      </c>
    </row>
    <row r="1596" spans="38:49">
      <c r="AL1596" s="111" t="s">
        <v>176</v>
      </c>
      <c r="AM1596" s="112">
        <v>35</v>
      </c>
      <c r="AN1596" s="111" t="s">
        <v>43</v>
      </c>
      <c r="AO1596" s="112">
        <v>26</v>
      </c>
      <c r="AP1596" s="112">
        <v>8133000</v>
      </c>
      <c r="AQ1596" s="112">
        <v>0</v>
      </c>
      <c r="AR1596" s="112">
        <v>8133000</v>
      </c>
      <c r="AS1596" s="112">
        <v>80</v>
      </c>
      <c r="AT1596" s="112">
        <v>485018</v>
      </c>
      <c r="AU1596" s="112">
        <v>1</v>
      </c>
      <c r="AV1596" s="112">
        <v>46</v>
      </c>
      <c r="AW1596" s="112">
        <v>223108</v>
      </c>
    </row>
    <row r="1597" spans="38:49">
      <c r="AL1597" s="111" t="s">
        <v>176</v>
      </c>
      <c r="AM1597" s="112">
        <v>35</v>
      </c>
      <c r="AN1597" s="111" t="s">
        <v>43</v>
      </c>
      <c r="AO1597" s="112">
        <v>26</v>
      </c>
      <c r="AP1597" s="112">
        <v>8133000</v>
      </c>
      <c r="AQ1597" s="112">
        <v>0</v>
      </c>
      <c r="AR1597" s="112">
        <v>8133000</v>
      </c>
      <c r="AS1597" s="112">
        <v>81</v>
      </c>
      <c r="AT1597" s="112">
        <v>536611</v>
      </c>
      <c r="AU1597" s="112">
        <v>1</v>
      </c>
      <c r="AV1597" s="112">
        <v>46</v>
      </c>
      <c r="AW1597" s="112">
        <v>246841</v>
      </c>
    </row>
    <row r="1598" spans="38:49">
      <c r="AL1598" s="111" t="s">
        <v>176</v>
      </c>
      <c r="AM1598" s="112">
        <v>35</v>
      </c>
      <c r="AN1598" s="111" t="s">
        <v>43</v>
      </c>
      <c r="AO1598" s="112">
        <v>26</v>
      </c>
      <c r="AP1598" s="112">
        <v>8133000</v>
      </c>
      <c r="AQ1598" s="112">
        <v>0</v>
      </c>
      <c r="AR1598" s="112">
        <v>8133000</v>
      </c>
      <c r="AS1598" s="112">
        <v>82</v>
      </c>
      <c r="AT1598" s="112">
        <v>575358</v>
      </c>
      <c r="AU1598" s="112">
        <v>1</v>
      </c>
      <c r="AV1598" s="112">
        <v>46</v>
      </c>
      <c r="AW1598" s="112">
        <v>264665</v>
      </c>
    </row>
    <row r="1599" spans="38:49">
      <c r="AL1599" s="111" t="s">
        <v>176</v>
      </c>
      <c r="AM1599" s="112">
        <v>35</v>
      </c>
      <c r="AN1599" s="111" t="s">
        <v>43</v>
      </c>
      <c r="AO1599" s="112">
        <v>26</v>
      </c>
      <c r="AP1599" s="112">
        <v>8133000</v>
      </c>
      <c r="AQ1599" s="112">
        <v>0</v>
      </c>
      <c r="AR1599" s="112">
        <v>8133000</v>
      </c>
      <c r="AS1599" s="112">
        <v>83</v>
      </c>
      <c r="AT1599" s="112">
        <v>498998</v>
      </c>
      <c r="AU1599" s="112">
        <v>1</v>
      </c>
      <c r="AV1599" s="112">
        <v>46</v>
      </c>
      <c r="AW1599" s="112">
        <v>229539</v>
      </c>
    </row>
    <row r="1600" spans="38:49">
      <c r="AL1600" s="111" t="s">
        <v>176</v>
      </c>
      <c r="AM1600" s="112">
        <v>35</v>
      </c>
      <c r="AN1600" s="111" t="s">
        <v>43</v>
      </c>
      <c r="AO1600" s="112">
        <v>26</v>
      </c>
      <c r="AP1600" s="112">
        <v>8133000</v>
      </c>
      <c r="AQ1600" s="112">
        <v>0</v>
      </c>
      <c r="AR1600" s="112">
        <v>8133000</v>
      </c>
      <c r="AS1600" s="112">
        <v>84</v>
      </c>
      <c r="AT1600" s="112">
        <v>422487</v>
      </c>
      <c r="AU1600" s="112">
        <v>1</v>
      </c>
      <c r="AV1600" s="112">
        <v>46</v>
      </c>
      <c r="AW1600" s="112">
        <v>194344</v>
      </c>
    </row>
    <row r="1601" spans="38:49">
      <c r="AL1601" s="111" t="s">
        <v>176</v>
      </c>
      <c r="AM1601" s="112">
        <v>35</v>
      </c>
      <c r="AN1601" s="111" t="s">
        <v>43</v>
      </c>
      <c r="AO1601" s="112">
        <v>26</v>
      </c>
      <c r="AP1601" s="112">
        <v>8133000</v>
      </c>
      <c r="AQ1601" s="112">
        <v>0</v>
      </c>
      <c r="AR1601" s="112">
        <v>8133000</v>
      </c>
      <c r="AS1601" s="112">
        <v>85</v>
      </c>
      <c r="AT1601" s="112">
        <v>345847</v>
      </c>
      <c r="AU1601" s="112">
        <v>1</v>
      </c>
      <c r="AV1601" s="112">
        <v>47</v>
      </c>
      <c r="AW1601" s="112">
        <v>162548</v>
      </c>
    </row>
    <row r="1602" spans="38:49">
      <c r="AL1602" s="111" t="s">
        <v>176</v>
      </c>
      <c r="AM1602" s="112">
        <v>35</v>
      </c>
      <c r="AN1602" s="111" t="s">
        <v>43</v>
      </c>
      <c r="AO1602" s="112">
        <v>26</v>
      </c>
      <c r="AP1602" s="112">
        <v>8133000</v>
      </c>
      <c r="AQ1602" s="112">
        <v>0</v>
      </c>
      <c r="AR1602" s="112">
        <v>8133000</v>
      </c>
      <c r="AS1602" s="112">
        <v>86</v>
      </c>
      <c r="AT1602" s="112">
        <v>269101</v>
      </c>
      <c r="AU1602" s="112">
        <v>1</v>
      </c>
      <c r="AV1602" s="112">
        <v>47</v>
      </c>
      <c r="AW1602" s="112">
        <v>126477</v>
      </c>
    </row>
    <row r="1603" spans="38:49">
      <c r="AL1603" s="111" t="s">
        <v>176</v>
      </c>
      <c r="AM1603" s="112">
        <v>35</v>
      </c>
      <c r="AN1603" s="111" t="s">
        <v>43</v>
      </c>
      <c r="AO1603" s="112">
        <v>26</v>
      </c>
      <c r="AP1603" s="112">
        <v>8133000</v>
      </c>
      <c r="AQ1603" s="112">
        <v>0</v>
      </c>
      <c r="AR1603" s="112">
        <v>8133000</v>
      </c>
      <c r="AS1603" s="112">
        <v>87</v>
      </c>
      <c r="AT1603" s="112">
        <v>192274</v>
      </c>
      <c r="AU1603" s="112">
        <v>1</v>
      </c>
      <c r="AV1603" s="112">
        <v>47</v>
      </c>
      <c r="AW1603" s="112">
        <v>90369</v>
      </c>
    </row>
    <row r="1604" spans="38:49">
      <c r="AL1604" s="111" t="s">
        <v>176</v>
      </c>
      <c r="AM1604" s="112">
        <v>35</v>
      </c>
      <c r="AN1604" s="111" t="s">
        <v>43</v>
      </c>
      <c r="AO1604" s="112">
        <v>26</v>
      </c>
      <c r="AP1604" s="112">
        <v>8133000</v>
      </c>
      <c r="AQ1604" s="112">
        <v>0</v>
      </c>
      <c r="AR1604" s="112">
        <v>8133000</v>
      </c>
      <c r="AS1604" s="112">
        <v>88</v>
      </c>
      <c r="AT1604" s="112">
        <v>115388</v>
      </c>
      <c r="AU1604" s="112">
        <v>1</v>
      </c>
      <c r="AV1604" s="112">
        <v>48</v>
      </c>
      <c r="AW1604" s="112">
        <v>55386</v>
      </c>
    </row>
    <row r="1605" spans="38:49">
      <c r="AL1605" s="111" t="s">
        <v>176</v>
      </c>
      <c r="AM1605" s="112">
        <v>35</v>
      </c>
      <c r="AN1605" s="111" t="s">
        <v>43</v>
      </c>
      <c r="AO1605" s="112">
        <v>26</v>
      </c>
      <c r="AP1605" s="112">
        <v>8133000</v>
      </c>
      <c r="AQ1605" s="112">
        <v>0</v>
      </c>
      <c r="AR1605" s="112">
        <v>8133000</v>
      </c>
      <c r="AS1605" s="112">
        <v>89</v>
      </c>
      <c r="AT1605" s="112">
        <v>38466</v>
      </c>
      <c r="AU1605" s="112">
        <v>1</v>
      </c>
      <c r="AV1605" s="112">
        <v>48</v>
      </c>
      <c r="AW1605" s="112">
        <v>18464</v>
      </c>
    </row>
    <row r="1606" spans="38:49">
      <c r="AL1606" s="111" t="s">
        <v>176</v>
      </c>
      <c r="AM1606" s="112">
        <v>36</v>
      </c>
      <c r="AN1606" s="111" t="s">
        <v>44</v>
      </c>
      <c r="AO1606" s="112">
        <v>2</v>
      </c>
      <c r="AP1606" s="112">
        <v>7785000</v>
      </c>
      <c r="AQ1606" s="112">
        <v>0</v>
      </c>
      <c r="AR1606" s="112">
        <v>7785000</v>
      </c>
      <c r="AS1606" s="112">
        <v>73</v>
      </c>
      <c r="AT1606" s="112">
        <v>340891</v>
      </c>
      <c r="AU1606" s="112">
        <v>0.40799999999999997</v>
      </c>
      <c r="AV1606" s="112">
        <v>43</v>
      </c>
      <c r="AW1606" s="112">
        <v>146583</v>
      </c>
    </row>
    <row r="1607" spans="38:49">
      <c r="AL1607" s="111" t="s">
        <v>176</v>
      </c>
      <c r="AM1607" s="112">
        <v>36</v>
      </c>
      <c r="AN1607" s="111" t="s">
        <v>44</v>
      </c>
      <c r="AO1607" s="112">
        <v>2</v>
      </c>
      <c r="AP1607" s="112">
        <v>7785000</v>
      </c>
      <c r="AQ1607" s="112">
        <v>0</v>
      </c>
      <c r="AR1607" s="112">
        <v>7785000</v>
      </c>
      <c r="AS1607" s="112">
        <v>74</v>
      </c>
      <c r="AT1607" s="112">
        <v>785322</v>
      </c>
      <c r="AU1607" s="112">
        <v>1</v>
      </c>
      <c r="AV1607" s="112">
        <v>42</v>
      </c>
      <c r="AW1607" s="112">
        <v>329835</v>
      </c>
    </row>
    <row r="1608" spans="38:49">
      <c r="AL1608" s="111" t="s">
        <v>176</v>
      </c>
      <c r="AM1608" s="112">
        <v>36</v>
      </c>
      <c r="AN1608" s="111" t="s">
        <v>44</v>
      </c>
      <c r="AO1608" s="112">
        <v>2</v>
      </c>
      <c r="AP1608" s="112">
        <v>7785000</v>
      </c>
      <c r="AQ1608" s="112">
        <v>0</v>
      </c>
      <c r="AR1608" s="112">
        <v>7785000</v>
      </c>
      <c r="AS1608" s="112">
        <v>75</v>
      </c>
      <c r="AT1608" s="112">
        <v>735781</v>
      </c>
      <c r="AU1608" s="112">
        <v>1</v>
      </c>
      <c r="AV1608" s="112">
        <v>41</v>
      </c>
      <c r="AW1608" s="112">
        <v>301670</v>
      </c>
    </row>
    <row r="1609" spans="38:49">
      <c r="AL1609" s="111" t="s">
        <v>176</v>
      </c>
      <c r="AM1609" s="112">
        <v>36</v>
      </c>
      <c r="AN1609" s="111" t="s">
        <v>44</v>
      </c>
      <c r="AO1609" s="112">
        <v>2</v>
      </c>
      <c r="AP1609" s="112">
        <v>7785000</v>
      </c>
      <c r="AQ1609" s="112">
        <v>0</v>
      </c>
      <c r="AR1609" s="112">
        <v>7785000</v>
      </c>
      <c r="AS1609" s="112">
        <v>76</v>
      </c>
      <c r="AT1609" s="112">
        <v>686016</v>
      </c>
      <c r="AU1609" s="112">
        <v>1</v>
      </c>
      <c r="AV1609" s="112">
        <v>40</v>
      </c>
      <c r="AW1609" s="112">
        <v>274406</v>
      </c>
    </row>
    <row r="1610" spans="38:49">
      <c r="AL1610" s="111" t="s">
        <v>176</v>
      </c>
      <c r="AM1610" s="112">
        <v>36</v>
      </c>
      <c r="AN1610" s="111" t="s">
        <v>44</v>
      </c>
      <c r="AO1610" s="112">
        <v>2</v>
      </c>
      <c r="AP1610" s="112">
        <v>7785000</v>
      </c>
      <c r="AQ1610" s="112">
        <v>0</v>
      </c>
      <c r="AR1610" s="112">
        <v>7785000</v>
      </c>
      <c r="AS1610" s="112">
        <v>77</v>
      </c>
      <c r="AT1610" s="112">
        <v>636042</v>
      </c>
      <c r="AU1610" s="112">
        <v>1</v>
      </c>
      <c r="AV1610" s="112">
        <v>39</v>
      </c>
      <c r="AW1610" s="112">
        <v>248056</v>
      </c>
    </row>
    <row r="1611" spans="38:49">
      <c r="AL1611" s="111" t="s">
        <v>176</v>
      </c>
      <c r="AM1611" s="112">
        <v>36</v>
      </c>
      <c r="AN1611" s="111" t="s">
        <v>44</v>
      </c>
      <c r="AO1611" s="112">
        <v>2</v>
      </c>
      <c r="AP1611" s="112">
        <v>7785000</v>
      </c>
      <c r="AQ1611" s="112">
        <v>0</v>
      </c>
      <c r="AR1611" s="112">
        <v>7785000</v>
      </c>
      <c r="AS1611" s="112">
        <v>78</v>
      </c>
      <c r="AT1611" s="112">
        <v>585874</v>
      </c>
      <c r="AU1611" s="112">
        <v>1</v>
      </c>
      <c r="AV1611" s="112">
        <v>39</v>
      </c>
      <c r="AW1611" s="112">
        <v>228491</v>
      </c>
    </row>
    <row r="1612" spans="38:49">
      <c r="AL1612" s="111" t="s">
        <v>176</v>
      </c>
      <c r="AM1612" s="112">
        <v>36</v>
      </c>
      <c r="AN1612" s="111" t="s">
        <v>44</v>
      </c>
      <c r="AO1612" s="112">
        <v>2</v>
      </c>
      <c r="AP1612" s="112">
        <v>7785000</v>
      </c>
      <c r="AQ1612" s="112">
        <v>0</v>
      </c>
      <c r="AR1612" s="112">
        <v>7785000</v>
      </c>
      <c r="AS1612" s="112">
        <v>79</v>
      </c>
      <c r="AT1612" s="112">
        <v>535528</v>
      </c>
      <c r="AU1612" s="112">
        <v>1</v>
      </c>
      <c r="AV1612" s="112">
        <v>38</v>
      </c>
      <c r="AW1612" s="112">
        <v>203501</v>
      </c>
    </row>
    <row r="1613" spans="38:49">
      <c r="AL1613" s="111" t="s">
        <v>176</v>
      </c>
      <c r="AM1613" s="112">
        <v>36</v>
      </c>
      <c r="AN1613" s="111" t="s">
        <v>44</v>
      </c>
      <c r="AO1613" s="112">
        <v>2</v>
      </c>
      <c r="AP1613" s="112">
        <v>7785000</v>
      </c>
      <c r="AQ1613" s="112">
        <v>0</v>
      </c>
      <c r="AR1613" s="112">
        <v>7785000</v>
      </c>
      <c r="AS1613" s="112">
        <v>80</v>
      </c>
      <c r="AT1613" s="112">
        <v>485018</v>
      </c>
      <c r="AU1613" s="112">
        <v>1</v>
      </c>
      <c r="AV1613" s="112">
        <v>37</v>
      </c>
      <c r="AW1613" s="112">
        <v>179457</v>
      </c>
    </row>
    <row r="1614" spans="38:49">
      <c r="AL1614" s="111" t="s">
        <v>176</v>
      </c>
      <c r="AM1614" s="112">
        <v>36</v>
      </c>
      <c r="AN1614" s="111" t="s">
        <v>44</v>
      </c>
      <c r="AO1614" s="112">
        <v>2</v>
      </c>
      <c r="AP1614" s="112">
        <v>7785000</v>
      </c>
      <c r="AQ1614" s="112">
        <v>0</v>
      </c>
      <c r="AR1614" s="112">
        <v>7785000</v>
      </c>
      <c r="AS1614" s="112">
        <v>81</v>
      </c>
      <c r="AT1614" s="112">
        <v>536611</v>
      </c>
      <c r="AU1614" s="112">
        <v>1</v>
      </c>
      <c r="AV1614" s="112">
        <v>36</v>
      </c>
      <c r="AW1614" s="112">
        <v>193180</v>
      </c>
    </row>
    <row r="1615" spans="38:49">
      <c r="AL1615" s="111" t="s">
        <v>176</v>
      </c>
      <c r="AM1615" s="112">
        <v>36</v>
      </c>
      <c r="AN1615" s="111" t="s">
        <v>44</v>
      </c>
      <c r="AO1615" s="112">
        <v>2</v>
      </c>
      <c r="AP1615" s="112">
        <v>7785000</v>
      </c>
      <c r="AQ1615" s="112">
        <v>0</v>
      </c>
      <c r="AR1615" s="112">
        <v>7785000</v>
      </c>
      <c r="AS1615" s="112">
        <v>82</v>
      </c>
      <c r="AT1615" s="112">
        <v>575358</v>
      </c>
      <c r="AU1615" s="112">
        <v>1</v>
      </c>
      <c r="AV1615" s="112">
        <v>35</v>
      </c>
      <c r="AW1615" s="112">
        <v>201375</v>
      </c>
    </row>
    <row r="1616" spans="38:49">
      <c r="AL1616" s="111" t="s">
        <v>176</v>
      </c>
      <c r="AM1616" s="112">
        <v>36</v>
      </c>
      <c r="AN1616" s="111" t="s">
        <v>44</v>
      </c>
      <c r="AO1616" s="112">
        <v>2</v>
      </c>
      <c r="AP1616" s="112">
        <v>7785000</v>
      </c>
      <c r="AQ1616" s="112">
        <v>0</v>
      </c>
      <c r="AR1616" s="112">
        <v>7785000</v>
      </c>
      <c r="AS1616" s="112">
        <v>83</v>
      </c>
      <c r="AT1616" s="112">
        <v>498998</v>
      </c>
      <c r="AU1616" s="112">
        <v>1</v>
      </c>
      <c r="AV1616" s="112">
        <v>34</v>
      </c>
      <c r="AW1616" s="112">
        <v>169659</v>
      </c>
    </row>
    <row r="1617" spans="38:49">
      <c r="AL1617" s="111" t="s">
        <v>176</v>
      </c>
      <c r="AM1617" s="112">
        <v>36</v>
      </c>
      <c r="AN1617" s="111" t="s">
        <v>44</v>
      </c>
      <c r="AO1617" s="112">
        <v>2</v>
      </c>
      <c r="AP1617" s="112">
        <v>7785000</v>
      </c>
      <c r="AQ1617" s="112">
        <v>0</v>
      </c>
      <c r="AR1617" s="112">
        <v>7785000</v>
      </c>
      <c r="AS1617" s="112">
        <v>84</v>
      </c>
      <c r="AT1617" s="112">
        <v>422487</v>
      </c>
      <c r="AU1617" s="112">
        <v>1</v>
      </c>
      <c r="AV1617" s="112">
        <v>34</v>
      </c>
      <c r="AW1617" s="112">
        <v>143646</v>
      </c>
    </row>
    <row r="1618" spans="38:49">
      <c r="AL1618" s="111" t="s">
        <v>176</v>
      </c>
      <c r="AM1618" s="112">
        <v>36</v>
      </c>
      <c r="AN1618" s="111" t="s">
        <v>44</v>
      </c>
      <c r="AO1618" s="112">
        <v>2</v>
      </c>
      <c r="AP1618" s="112">
        <v>7785000</v>
      </c>
      <c r="AQ1618" s="112">
        <v>0</v>
      </c>
      <c r="AR1618" s="112">
        <v>7785000</v>
      </c>
      <c r="AS1618" s="112">
        <v>85</v>
      </c>
      <c r="AT1618" s="112">
        <v>345847</v>
      </c>
      <c r="AU1618" s="112">
        <v>1</v>
      </c>
      <c r="AV1618" s="112">
        <v>34</v>
      </c>
      <c r="AW1618" s="112">
        <v>117588</v>
      </c>
    </row>
    <row r="1619" spans="38:49">
      <c r="AL1619" s="111" t="s">
        <v>176</v>
      </c>
      <c r="AM1619" s="112">
        <v>36</v>
      </c>
      <c r="AN1619" s="111" t="s">
        <v>44</v>
      </c>
      <c r="AO1619" s="112">
        <v>2</v>
      </c>
      <c r="AP1619" s="112">
        <v>7785000</v>
      </c>
      <c r="AQ1619" s="112">
        <v>0</v>
      </c>
      <c r="AR1619" s="112">
        <v>7785000</v>
      </c>
      <c r="AS1619" s="112">
        <v>86</v>
      </c>
      <c r="AT1619" s="112">
        <v>269101</v>
      </c>
      <c r="AU1619" s="112">
        <v>1</v>
      </c>
      <c r="AV1619" s="112">
        <v>33</v>
      </c>
      <c r="AW1619" s="112">
        <v>88803</v>
      </c>
    </row>
    <row r="1620" spans="38:49">
      <c r="AL1620" s="111" t="s">
        <v>176</v>
      </c>
      <c r="AM1620" s="112">
        <v>36</v>
      </c>
      <c r="AN1620" s="111" t="s">
        <v>44</v>
      </c>
      <c r="AO1620" s="112">
        <v>2</v>
      </c>
      <c r="AP1620" s="112">
        <v>7785000</v>
      </c>
      <c r="AQ1620" s="112">
        <v>0</v>
      </c>
      <c r="AR1620" s="112">
        <v>7785000</v>
      </c>
      <c r="AS1620" s="112">
        <v>87</v>
      </c>
      <c r="AT1620" s="112">
        <v>192274</v>
      </c>
      <c r="AU1620" s="112">
        <v>1</v>
      </c>
      <c r="AV1620" s="112">
        <v>33</v>
      </c>
      <c r="AW1620" s="112">
        <v>63450</v>
      </c>
    </row>
    <row r="1621" spans="38:49">
      <c r="AL1621" s="111" t="s">
        <v>176</v>
      </c>
      <c r="AM1621" s="112">
        <v>36</v>
      </c>
      <c r="AN1621" s="111" t="s">
        <v>44</v>
      </c>
      <c r="AO1621" s="112">
        <v>2</v>
      </c>
      <c r="AP1621" s="112">
        <v>7785000</v>
      </c>
      <c r="AQ1621" s="112">
        <v>0</v>
      </c>
      <c r="AR1621" s="112">
        <v>7785000</v>
      </c>
      <c r="AS1621" s="112">
        <v>88</v>
      </c>
      <c r="AT1621" s="112">
        <v>115388</v>
      </c>
      <c r="AU1621" s="112">
        <v>1</v>
      </c>
      <c r="AV1621" s="112">
        <v>34</v>
      </c>
      <c r="AW1621" s="112">
        <v>39232</v>
      </c>
    </row>
    <row r="1622" spans="38:49">
      <c r="AL1622" s="111" t="s">
        <v>176</v>
      </c>
      <c r="AM1622" s="112">
        <v>36</v>
      </c>
      <c r="AN1622" s="111" t="s">
        <v>44</v>
      </c>
      <c r="AO1622" s="112">
        <v>2</v>
      </c>
      <c r="AP1622" s="112">
        <v>7785000</v>
      </c>
      <c r="AQ1622" s="112">
        <v>0</v>
      </c>
      <c r="AR1622" s="112">
        <v>7785000</v>
      </c>
      <c r="AS1622" s="112">
        <v>89</v>
      </c>
      <c r="AT1622" s="112">
        <v>38466</v>
      </c>
      <c r="AU1622" s="112">
        <v>1</v>
      </c>
      <c r="AV1622" s="112">
        <v>34</v>
      </c>
      <c r="AW1622" s="112">
        <v>13078</v>
      </c>
    </row>
    <row r="1623" spans="38:49">
      <c r="AL1623" s="111" t="s">
        <v>176</v>
      </c>
      <c r="AM1623" s="112">
        <v>37</v>
      </c>
      <c r="AN1623" s="111" t="s">
        <v>44</v>
      </c>
      <c r="AO1623" s="112">
        <v>9</v>
      </c>
      <c r="AP1623" s="112">
        <v>7458000</v>
      </c>
      <c r="AQ1623" s="112">
        <v>0</v>
      </c>
      <c r="AR1623" s="112">
        <v>7458000</v>
      </c>
      <c r="AS1623" s="112">
        <v>73</v>
      </c>
      <c r="AT1623" s="112">
        <v>13891</v>
      </c>
      <c r="AU1623" s="112">
        <v>1.7000000000000001E-2</v>
      </c>
      <c r="AV1623" s="112">
        <v>37</v>
      </c>
      <c r="AW1623" s="112">
        <v>5140</v>
      </c>
    </row>
    <row r="1624" spans="38:49">
      <c r="AL1624" s="111" t="s">
        <v>176</v>
      </c>
      <c r="AM1624" s="112">
        <v>37</v>
      </c>
      <c r="AN1624" s="111" t="s">
        <v>44</v>
      </c>
      <c r="AO1624" s="112">
        <v>9</v>
      </c>
      <c r="AP1624" s="112">
        <v>7458000</v>
      </c>
      <c r="AQ1624" s="112">
        <v>0</v>
      </c>
      <c r="AR1624" s="112">
        <v>7458000</v>
      </c>
      <c r="AS1624" s="112">
        <v>74</v>
      </c>
      <c r="AT1624" s="112">
        <v>785322</v>
      </c>
      <c r="AU1624" s="112">
        <v>1</v>
      </c>
      <c r="AV1624" s="112">
        <v>36</v>
      </c>
      <c r="AW1624" s="112">
        <v>282716</v>
      </c>
    </row>
    <row r="1625" spans="38:49">
      <c r="AL1625" s="111" t="s">
        <v>176</v>
      </c>
      <c r="AM1625" s="112">
        <v>37</v>
      </c>
      <c r="AN1625" s="111" t="s">
        <v>44</v>
      </c>
      <c r="AO1625" s="112">
        <v>9</v>
      </c>
      <c r="AP1625" s="112">
        <v>7458000</v>
      </c>
      <c r="AQ1625" s="112">
        <v>0</v>
      </c>
      <c r="AR1625" s="112">
        <v>7458000</v>
      </c>
      <c r="AS1625" s="112">
        <v>75</v>
      </c>
      <c r="AT1625" s="112">
        <v>735781</v>
      </c>
      <c r="AU1625" s="112">
        <v>1</v>
      </c>
      <c r="AV1625" s="112">
        <v>35</v>
      </c>
      <c r="AW1625" s="112">
        <v>257523</v>
      </c>
    </row>
    <row r="1626" spans="38:49">
      <c r="AL1626" s="111" t="s">
        <v>176</v>
      </c>
      <c r="AM1626" s="112">
        <v>37</v>
      </c>
      <c r="AN1626" s="111" t="s">
        <v>44</v>
      </c>
      <c r="AO1626" s="112">
        <v>9</v>
      </c>
      <c r="AP1626" s="112">
        <v>7458000</v>
      </c>
      <c r="AQ1626" s="112">
        <v>0</v>
      </c>
      <c r="AR1626" s="112">
        <v>7458000</v>
      </c>
      <c r="AS1626" s="112">
        <v>76</v>
      </c>
      <c r="AT1626" s="112">
        <v>686016</v>
      </c>
      <c r="AU1626" s="112">
        <v>1</v>
      </c>
      <c r="AV1626" s="112">
        <v>33</v>
      </c>
      <c r="AW1626" s="112">
        <v>226385</v>
      </c>
    </row>
    <row r="1627" spans="38:49">
      <c r="AL1627" s="111" t="s">
        <v>176</v>
      </c>
      <c r="AM1627" s="112">
        <v>37</v>
      </c>
      <c r="AN1627" s="111" t="s">
        <v>44</v>
      </c>
      <c r="AO1627" s="112">
        <v>9</v>
      </c>
      <c r="AP1627" s="112">
        <v>7458000</v>
      </c>
      <c r="AQ1627" s="112">
        <v>0</v>
      </c>
      <c r="AR1627" s="112">
        <v>7458000</v>
      </c>
      <c r="AS1627" s="112">
        <v>77</v>
      </c>
      <c r="AT1627" s="112">
        <v>636042</v>
      </c>
      <c r="AU1627" s="112">
        <v>1</v>
      </c>
      <c r="AV1627" s="112">
        <v>32</v>
      </c>
      <c r="AW1627" s="112">
        <v>203533</v>
      </c>
    </row>
    <row r="1628" spans="38:49">
      <c r="AL1628" s="111" t="s">
        <v>176</v>
      </c>
      <c r="AM1628" s="112">
        <v>37</v>
      </c>
      <c r="AN1628" s="111" t="s">
        <v>44</v>
      </c>
      <c r="AO1628" s="112">
        <v>9</v>
      </c>
      <c r="AP1628" s="112">
        <v>7458000</v>
      </c>
      <c r="AQ1628" s="112">
        <v>0</v>
      </c>
      <c r="AR1628" s="112">
        <v>7458000</v>
      </c>
      <c r="AS1628" s="112">
        <v>78</v>
      </c>
      <c r="AT1628" s="112">
        <v>585874</v>
      </c>
      <c r="AU1628" s="112">
        <v>1</v>
      </c>
      <c r="AV1628" s="112">
        <v>31</v>
      </c>
      <c r="AW1628" s="112">
        <v>181621</v>
      </c>
    </row>
    <row r="1629" spans="38:49">
      <c r="AL1629" s="111" t="s">
        <v>176</v>
      </c>
      <c r="AM1629" s="112">
        <v>37</v>
      </c>
      <c r="AN1629" s="111" t="s">
        <v>44</v>
      </c>
      <c r="AO1629" s="112">
        <v>9</v>
      </c>
      <c r="AP1629" s="112">
        <v>7458000</v>
      </c>
      <c r="AQ1629" s="112">
        <v>0</v>
      </c>
      <c r="AR1629" s="112">
        <v>7458000</v>
      </c>
      <c r="AS1629" s="112">
        <v>79</v>
      </c>
      <c r="AT1629" s="112">
        <v>535528</v>
      </c>
      <c r="AU1629" s="112">
        <v>1</v>
      </c>
      <c r="AV1629" s="112">
        <v>30</v>
      </c>
      <c r="AW1629" s="112">
        <v>160658</v>
      </c>
    </row>
    <row r="1630" spans="38:49">
      <c r="AL1630" s="111" t="s">
        <v>176</v>
      </c>
      <c r="AM1630" s="112">
        <v>37</v>
      </c>
      <c r="AN1630" s="111" t="s">
        <v>44</v>
      </c>
      <c r="AO1630" s="112">
        <v>9</v>
      </c>
      <c r="AP1630" s="112">
        <v>7458000</v>
      </c>
      <c r="AQ1630" s="112">
        <v>0</v>
      </c>
      <c r="AR1630" s="112">
        <v>7458000</v>
      </c>
      <c r="AS1630" s="112">
        <v>80</v>
      </c>
      <c r="AT1630" s="112">
        <v>485018</v>
      </c>
      <c r="AU1630" s="112">
        <v>1</v>
      </c>
      <c r="AV1630" s="112">
        <v>28</v>
      </c>
      <c r="AW1630" s="112">
        <v>135805</v>
      </c>
    </row>
    <row r="1631" spans="38:49">
      <c r="AL1631" s="111" t="s">
        <v>176</v>
      </c>
      <c r="AM1631" s="112">
        <v>37</v>
      </c>
      <c r="AN1631" s="111" t="s">
        <v>44</v>
      </c>
      <c r="AO1631" s="112">
        <v>9</v>
      </c>
      <c r="AP1631" s="112">
        <v>7458000</v>
      </c>
      <c r="AQ1631" s="112">
        <v>0</v>
      </c>
      <c r="AR1631" s="112">
        <v>7458000</v>
      </c>
      <c r="AS1631" s="112">
        <v>81</v>
      </c>
      <c r="AT1631" s="112">
        <v>536611</v>
      </c>
      <c r="AU1631" s="112">
        <v>1</v>
      </c>
      <c r="AV1631" s="112">
        <v>27</v>
      </c>
      <c r="AW1631" s="112">
        <v>144885</v>
      </c>
    </row>
    <row r="1632" spans="38:49">
      <c r="AL1632" s="111" t="s">
        <v>176</v>
      </c>
      <c r="AM1632" s="112">
        <v>37</v>
      </c>
      <c r="AN1632" s="111" t="s">
        <v>44</v>
      </c>
      <c r="AO1632" s="112">
        <v>9</v>
      </c>
      <c r="AP1632" s="112">
        <v>7458000</v>
      </c>
      <c r="AQ1632" s="112">
        <v>0</v>
      </c>
      <c r="AR1632" s="112">
        <v>7458000</v>
      </c>
      <c r="AS1632" s="112">
        <v>82</v>
      </c>
      <c r="AT1632" s="112">
        <v>575358</v>
      </c>
      <c r="AU1632" s="112">
        <v>1</v>
      </c>
      <c r="AV1632" s="112">
        <v>25</v>
      </c>
      <c r="AW1632" s="112">
        <v>143840</v>
      </c>
    </row>
    <row r="1633" spans="38:49">
      <c r="AL1633" s="111" t="s">
        <v>176</v>
      </c>
      <c r="AM1633" s="112">
        <v>37</v>
      </c>
      <c r="AN1633" s="111" t="s">
        <v>44</v>
      </c>
      <c r="AO1633" s="112">
        <v>9</v>
      </c>
      <c r="AP1633" s="112">
        <v>7458000</v>
      </c>
      <c r="AQ1633" s="112">
        <v>0</v>
      </c>
      <c r="AR1633" s="112">
        <v>7458000</v>
      </c>
      <c r="AS1633" s="112">
        <v>83</v>
      </c>
      <c r="AT1633" s="112">
        <v>498998</v>
      </c>
      <c r="AU1633" s="112">
        <v>1</v>
      </c>
      <c r="AV1633" s="112">
        <v>24</v>
      </c>
      <c r="AW1633" s="112">
        <v>119760</v>
      </c>
    </row>
    <row r="1634" spans="38:49">
      <c r="AL1634" s="111" t="s">
        <v>176</v>
      </c>
      <c r="AM1634" s="112">
        <v>37</v>
      </c>
      <c r="AN1634" s="111" t="s">
        <v>44</v>
      </c>
      <c r="AO1634" s="112">
        <v>9</v>
      </c>
      <c r="AP1634" s="112">
        <v>7458000</v>
      </c>
      <c r="AQ1634" s="112">
        <v>0</v>
      </c>
      <c r="AR1634" s="112">
        <v>7458000</v>
      </c>
      <c r="AS1634" s="112">
        <v>84</v>
      </c>
      <c r="AT1634" s="112">
        <v>422487</v>
      </c>
      <c r="AU1634" s="112">
        <v>1</v>
      </c>
      <c r="AV1634" s="112">
        <v>23</v>
      </c>
      <c r="AW1634" s="112">
        <v>97172</v>
      </c>
    </row>
    <row r="1635" spans="38:49">
      <c r="AL1635" s="111" t="s">
        <v>176</v>
      </c>
      <c r="AM1635" s="112">
        <v>37</v>
      </c>
      <c r="AN1635" s="111" t="s">
        <v>44</v>
      </c>
      <c r="AO1635" s="112">
        <v>9</v>
      </c>
      <c r="AP1635" s="112">
        <v>7458000</v>
      </c>
      <c r="AQ1635" s="112">
        <v>0</v>
      </c>
      <c r="AR1635" s="112">
        <v>7458000</v>
      </c>
      <c r="AS1635" s="112">
        <v>85</v>
      </c>
      <c r="AT1635" s="112">
        <v>345847</v>
      </c>
      <c r="AU1635" s="112">
        <v>1</v>
      </c>
      <c r="AV1635" s="112">
        <v>21</v>
      </c>
      <c r="AW1635" s="112">
        <v>72628</v>
      </c>
    </row>
    <row r="1636" spans="38:49">
      <c r="AL1636" s="111" t="s">
        <v>176</v>
      </c>
      <c r="AM1636" s="112">
        <v>37</v>
      </c>
      <c r="AN1636" s="111" t="s">
        <v>44</v>
      </c>
      <c r="AO1636" s="112">
        <v>9</v>
      </c>
      <c r="AP1636" s="112">
        <v>7458000</v>
      </c>
      <c r="AQ1636" s="112">
        <v>0</v>
      </c>
      <c r="AR1636" s="112">
        <v>7458000</v>
      </c>
      <c r="AS1636" s="112">
        <v>86</v>
      </c>
      <c r="AT1636" s="112">
        <v>269101</v>
      </c>
      <c r="AU1636" s="112">
        <v>1</v>
      </c>
      <c r="AV1636" s="112">
        <v>20</v>
      </c>
      <c r="AW1636" s="112">
        <v>53820</v>
      </c>
    </row>
    <row r="1637" spans="38:49">
      <c r="AL1637" s="111" t="s">
        <v>176</v>
      </c>
      <c r="AM1637" s="112">
        <v>37</v>
      </c>
      <c r="AN1637" s="111" t="s">
        <v>44</v>
      </c>
      <c r="AO1637" s="112">
        <v>9</v>
      </c>
      <c r="AP1637" s="112">
        <v>7458000</v>
      </c>
      <c r="AQ1637" s="112">
        <v>0</v>
      </c>
      <c r="AR1637" s="112">
        <v>7458000</v>
      </c>
      <c r="AS1637" s="112">
        <v>87</v>
      </c>
      <c r="AT1637" s="112">
        <v>192274</v>
      </c>
      <c r="AU1637" s="112">
        <v>1</v>
      </c>
      <c r="AV1637" s="112">
        <v>19</v>
      </c>
      <c r="AW1637" s="112">
        <v>36532</v>
      </c>
    </row>
    <row r="1638" spans="38:49">
      <c r="AL1638" s="111" t="s">
        <v>176</v>
      </c>
      <c r="AM1638" s="112">
        <v>37</v>
      </c>
      <c r="AN1638" s="111" t="s">
        <v>44</v>
      </c>
      <c r="AO1638" s="112">
        <v>9</v>
      </c>
      <c r="AP1638" s="112">
        <v>7458000</v>
      </c>
      <c r="AQ1638" s="112">
        <v>0</v>
      </c>
      <c r="AR1638" s="112">
        <v>7458000</v>
      </c>
      <c r="AS1638" s="112">
        <v>88</v>
      </c>
      <c r="AT1638" s="112">
        <v>115388</v>
      </c>
      <c r="AU1638" s="112">
        <v>1</v>
      </c>
      <c r="AV1638" s="112">
        <v>19</v>
      </c>
      <c r="AW1638" s="112">
        <v>21924</v>
      </c>
    </row>
    <row r="1639" spans="38:49">
      <c r="AL1639" s="111" t="s">
        <v>176</v>
      </c>
      <c r="AM1639" s="112">
        <v>37</v>
      </c>
      <c r="AN1639" s="111" t="s">
        <v>44</v>
      </c>
      <c r="AO1639" s="112">
        <v>9</v>
      </c>
      <c r="AP1639" s="112">
        <v>7458000</v>
      </c>
      <c r="AQ1639" s="112">
        <v>0</v>
      </c>
      <c r="AR1639" s="112">
        <v>7458000</v>
      </c>
      <c r="AS1639" s="112">
        <v>89</v>
      </c>
      <c r="AT1639" s="112">
        <v>38466</v>
      </c>
      <c r="AU1639" s="112">
        <v>1</v>
      </c>
      <c r="AV1639" s="112">
        <v>18</v>
      </c>
      <c r="AW1639" s="112">
        <v>6924</v>
      </c>
    </row>
    <row r="1640" spans="38:49">
      <c r="AL1640" s="111" t="s">
        <v>176</v>
      </c>
      <c r="AM1640" s="112">
        <v>38</v>
      </c>
      <c r="AN1640" s="111" t="s">
        <v>44</v>
      </c>
      <c r="AO1640" s="112">
        <v>16</v>
      </c>
      <c r="AP1640" s="112">
        <v>7156000</v>
      </c>
      <c r="AQ1640" s="112">
        <v>0</v>
      </c>
      <c r="AR1640" s="112">
        <v>7156000</v>
      </c>
      <c r="AS1640" s="112">
        <v>74</v>
      </c>
      <c r="AT1640" s="112">
        <v>497213</v>
      </c>
      <c r="AU1640" s="112">
        <v>0.63300000000000001</v>
      </c>
      <c r="AV1640" s="112">
        <v>29</v>
      </c>
      <c r="AW1640" s="112">
        <v>144192</v>
      </c>
    </row>
    <row r="1641" spans="38:49">
      <c r="AL1641" s="111" t="s">
        <v>176</v>
      </c>
      <c r="AM1641" s="112">
        <v>38</v>
      </c>
      <c r="AN1641" s="111" t="s">
        <v>44</v>
      </c>
      <c r="AO1641" s="112">
        <v>16</v>
      </c>
      <c r="AP1641" s="112">
        <v>7156000</v>
      </c>
      <c r="AQ1641" s="112">
        <v>0</v>
      </c>
      <c r="AR1641" s="112">
        <v>7156000</v>
      </c>
      <c r="AS1641" s="112">
        <v>75</v>
      </c>
      <c r="AT1641" s="112">
        <v>735781</v>
      </c>
      <c r="AU1641" s="112">
        <v>1</v>
      </c>
      <c r="AV1641" s="112">
        <v>28</v>
      </c>
      <c r="AW1641" s="112">
        <v>206019</v>
      </c>
    </row>
    <row r="1642" spans="38:49">
      <c r="AL1642" s="111" t="s">
        <v>176</v>
      </c>
      <c r="AM1642" s="112">
        <v>38</v>
      </c>
      <c r="AN1642" s="111" t="s">
        <v>44</v>
      </c>
      <c r="AO1642" s="112">
        <v>16</v>
      </c>
      <c r="AP1642" s="112">
        <v>7156000</v>
      </c>
      <c r="AQ1642" s="112">
        <v>0</v>
      </c>
      <c r="AR1642" s="112">
        <v>7156000</v>
      </c>
      <c r="AS1642" s="112">
        <v>76</v>
      </c>
      <c r="AT1642" s="112">
        <v>686016</v>
      </c>
      <c r="AU1642" s="112">
        <v>1</v>
      </c>
      <c r="AV1642" s="112">
        <v>27</v>
      </c>
      <c r="AW1642" s="112">
        <v>185224</v>
      </c>
    </row>
    <row r="1643" spans="38:49">
      <c r="AL1643" s="111" t="s">
        <v>176</v>
      </c>
      <c r="AM1643" s="112">
        <v>38</v>
      </c>
      <c r="AN1643" s="111" t="s">
        <v>44</v>
      </c>
      <c r="AO1643" s="112">
        <v>16</v>
      </c>
      <c r="AP1643" s="112">
        <v>7156000</v>
      </c>
      <c r="AQ1643" s="112">
        <v>0</v>
      </c>
      <c r="AR1643" s="112">
        <v>7156000</v>
      </c>
      <c r="AS1643" s="112">
        <v>77</v>
      </c>
      <c r="AT1643" s="112">
        <v>636042</v>
      </c>
      <c r="AU1643" s="112">
        <v>1</v>
      </c>
      <c r="AV1643" s="112">
        <v>25</v>
      </c>
      <c r="AW1643" s="112">
        <v>159010</v>
      </c>
    </row>
    <row r="1644" spans="38:49">
      <c r="AL1644" s="111" t="s">
        <v>176</v>
      </c>
      <c r="AM1644" s="112">
        <v>38</v>
      </c>
      <c r="AN1644" s="111" t="s">
        <v>44</v>
      </c>
      <c r="AO1644" s="112">
        <v>16</v>
      </c>
      <c r="AP1644" s="112">
        <v>7156000</v>
      </c>
      <c r="AQ1644" s="112">
        <v>0</v>
      </c>
      <c r="AR1644" s="112">
        <v>7156000</v>
      </c>
      <c r="AS1644" s="112">
        <v>78</v>
      </c>
      <c r="AT1644" s="112">
        <v>585874</v>
      </c>
      <c r="AU1644" s="112">
        <v>1</v>
      </c>
      <c r="AV1644" s="112">
        <v>24</v>
      </c>
      <c r="AW1644" s="112">
        <v>140610</v>
      </c>
    </row>
    <row r="1645" spans="38:49">
      <c r="AL1645" s="111" t="s">
        <v>176</v>
      </c>
      <c r="AM1645" s="112">
        <v>38</v>
      </c>
      <c r="AN1645" s="111" t="s">
        <v>44</v>
      </c>
      <c r="AO1645" s="112">
        <v>16</v>
      </c>
      <c r="AP1645" s="112">
        <v>7156000</v>
      </c>
      <c r="AQ1645" s="112">
        <v>0</v>
      </c>
      <c r="AR1645" s="112">
        <v>7156000</v>
      </c>
      <c r="AS1645" s="112">
        <v>79</v>
      </c>
      <c r="AT1645" s="112">
        <v>535528</v>
      </c>
      <c r="AU1645" s="112">
        <v>1</v>
      </c>
      <c r="AV1645" s="112">
        <v>22</v>
      </c>
      <c r="AW1645" s="112">
        <v>117816</v>
      </c>
    </row>
    <row r="1646" spans="38:49">
      <c r="AL1646" s="111" t="s">
        <v>176</v>
      </c>
      <c r="AM1646" s="112">
        <v>38</v>
      </c>
      <c r="AN1646" s="111" t="s">
        <v>44</v>
      </c>
      <c r="AO1646" s="112">
        <v>16</v>
      </c>
      <c r="AP1646" s="112">
        <v>7156000</v>
      </c>
      <c r="AQ1646" s="112">
        <v>0</v>
      </c>
      <c r="AR1646" s="112">
        <v>7156000</v>
      </c>
      <c r="AS1646" s="112">
        <v>80</v>
      </c>
      <c r="AT1646" s="112">
        <v>485018</v>
      </c>
      <c r="AU1646" s="112">
        <v>1</v>
      </c>
      <c r="AV1646" s="112">
        <v>20</v>
      </c>
      <c r="AW1646" s="112">
        <v>97004</v>
      </c>
    </row>
    <row r="1647" spans="38:49">
      <c r="AL1647" s="111" t="s">
        <v>176</v>
      </c>
      <c r="AM1647" s="112">
        <v>38</v>
      </c>
      <c r="AN1647" s="111" t="s">
        <v>44</v>
      </c>
      <c r="AO1647" s="112">
        <v>16</v>
      </c>
      <c r="AP1647" s="112">
        <v>7156000</v>
      </c>
      <c r="AQ1647" s="112">
        <v>0</v>
      </c>
      <c r="AR1647" s="112">
        <v>7156000</v>
      </c>
      <c r="AS1647" s="112">
        <v>81</v>
      </c>
      <c r="AT1647" s="112">
        <v>536611</v>
      </c>
      <c r="AU1647" s="112">
        <v>1</v>
      </c>
      <c r="AV1647" s="112">
        <v>18</v>
      </c>
      <c r="AW1647" s="112">
        <v>96590</v>
      </c>
    </row>
    <row r="1648" spans="38:49">
      <c r="AL1648" s="111" t="s">
        <v>176</v>
      </c>
      <c r="AM1648" s="112">
        <v>38</v>
      </c>
      <c r="AN1648" s="111" t="s">
        <v>44</v>
      </c>
      <c r="AO1648" s="112">
        <v>16</v>
      </c>
      <c r="AP1648" s="112">
        <v>7156000</v>
      </c>
      <c r="AQ1648" s="112">
        <v>0</v>
      </c>
      <c r="AR1648" s="112">
        <v>7156000</v>
      </c>
      <c r="AS1648" s="112">
        <v>82</v>
      </c>
      <c r="AT1648" s="112">
        <v>575358</v>
      </c>
      <c r="AU1648" s="112">
        <v>1</v>
      </c>
      <c r="AV1648" s="112">
        <v>17</v>
      </c>
      <c r="AW1648" s="112">
        <v>97811</v>
      </c>
    </row>
    <row r="1649" spans="38:49">
      <c r="AL1649" s="111" t="s">
        <v>176</v>
      </c>
      <c r="AM1649" s="112">
        <v>38</v>
      </c>
      <c r="AN1649" s="111" t="s">
        <v>44</v>
      </c>
      <c r="AO1649" s="112">
        <v>16</v>
      </c>
      <c r="AP1649" s="112">
        <v>7156000</v>
      </c>
      <c r="AQ1649" s="112">
        <v>0</v>
      </c>
      <c r="AR1649" s="112">
        <v>7156000</v>
      </c>
      <c r="AS1649" s="112">
        <v>83</v>
      </c>
      <c r="AT1649" s="112">
        <v>498998</v>
      </c>
      <c r="AU1649" s="112">
        <v>1</v>
      </c>
      <c r="AV1649" s="112">
        <v>15</v>
      </c>
      <c r="AW1649" s="112">
        <v>74850</v>
      </c>
    </row>
    <row r="1650" spans="38:49">
      <c r="AL1650" s="111" t="s">
        <v>176</v>
      </c>
      <c r="AM1650" s="112">
        <v>38</v>
      </c>
      <c r="AN1650" s="111" t="s">
        <v>44</v>
      </c>
      <c r="AO1650" s="112">
        <v>16</v>
      </c>
      <c r="AP1650" s="112">
        <v>7156000</v>
      </c>
      <c r="AQ1650" s="112">
        <v>0</v>
      </c>
      <c r="AR1650" s="112">
        <v>7156000</v>
      </c>
      <c r="AS1650" s="112">
        <v>84</v>
      </c>
      <c r="AT1650" s="112">
        <v>422487</v>
      </c>
      <c r="AU1650" s="112">
        <v>1</v>
      </c>
      <c r="AV1650" s="112">
        <v>13</v>
      </c>
      <c r="AW1650" s="112">
        <v>54923</v>
      </c>
    </row>
    <row r="1651" spans="38:49">
      <c r="AL1651" s="111" t="s">
        <v>176</v>
      </c>
      <c r="AM1651" s="112">
        <v>38</v>
      </c>
      <c r="AN1651" s="111" t="s">
        <v>44</v>
      </c>
      <c r="AO1651" s="112">
        <v>16</v>
      </c>
      <c r="AP1651" s="112">
        <v>7156000</v>
      </c>
      <c r="AQ1651" s="112">
        <v>0</v>
      </c>
      <c r="AR1651" s="112">
        <v>7156000</v>
      </c>
      <c r="AS1651" s="112">
        <v>85</v>
      </c>
      <c r="AT1651" s="112">
        <v>345847</v>
      </c>
      <c r="AU1651" s="112">
        <v>1</v>
      </c>
      <c r="AV1651" s="112">
        <v>11</v>
      </c>
      <c r="AW1651" s="112">
        <v>38043</v>
      </c>
    </row>
    <row r="1652" spans="38:49">
      <c r="AL1652" s="111" t="s">
        <v>176</v>
      </c>
      <c r="AM1652" s="112">
        <v>38</v>
      </c>
      <c r="AN1652" s="111" t="s">
        <v>44</v>
      </c>
      <c r="AO1652" s="112">
        <v>16</v>
      </c>
      <c r="AP1652" s="112">
        <v>7156000</v>
      </c>
      <c r="AQ1652" s="112">
        <v>0</v>
      </c>
      <c r="AR1652" s="112">
        <v>7156000</v>
      </c>
      <c r="AS1652" s="112">
        <v>86</v>
      </c>
      <c r="AT1652" s="112">
        <v>269101</v>
      </c>
      <c r="AU1652" s="112">
        <v>1</v>
      </c>
      <c r="AV1652" s="112">
        <v>10</v>
      </c>
      <c r="AW1652" s="112">
        <v>26910</v>
      </c>
    </row>
    <row r="1653" spans="38:49">
      <c r="AL1653" s="111" t="s">
        <v>176</v>
      </c>
      <c r="AM1653" s="112">
        <v>38</v>
      </c>
      <c r="AN1653" s="111" t="s">
        <v>44</v>
      </c>
      <c r="AO1653" s="112">
        <v>16</v>
      </c>
      <c r="AP1653" s="112">
        <v>7156000</v>
      </c>
      <c r="AQ1653" s="112">
        <v>0</v>
      </c>
      <c r="AR1653" s="112">
        <v>7156000</v>
      </c>
      <c r="AS1653" s="112">
        <v>87</v>
      </c>
      <c r="AT1653" s="112">
        <v>192274</v>
      </c>
      <c r="AU1653" s="112">
        <v>1</v>
      </c>
      <c r="AV1653" s="112">
        <v>8</v>
      </c>
      <c r="AW1653" s="112">
        <v>15382</v>
      </c>
    </row>
    <row r="1654" spans="38:49">
      <c r="AL1654" s="111" t="s">
        <v>176</v>
      </c>
      <c r="AM1654" s="112">
        <v>38</v>
      </c>
      <c r="AN1654" s="111" t="s">
        <v>44</v>
      </c>
      <c r="AO1654" s="112">
        <v>16</v>
      </c>
      <c r="AP1654" s="112">
        <v>7156000</v>
      </c>
      <c r="AQ1654" s="112">
        <v>0</v>
      </c>
      <c r="AR1654" s="112">
        <v>7156000</v>
      </c>
      <c r="AS1654" s="112">
        <v>88</v>
      </c>
      <c r="AT1654" s="112">
        <v>115388</v>
      </c>
      <c r="AU1654" s="112">
        <v>1</v>
      </c>
      <c r="AV1654" s="112">
        <v>7</v>
      </c>
      <c r="AW1654" s="112">
        <v>8077</v>
      </c>
    </row>
    <row r="1655" spans="38:49">
      <c r="AL1655" s="111" t="s">
        <v>176</v>
      </c>
      <c r="AM1655" s="112">
        <v>38</v>
      </c>
      <c r="AN1655" s="111" t="s">
        <v>44</v>
      </c>
      <c r="AO1655" s="112">
        <v>16</v>
      </c>
      <c r="AP1655" s="112">
        <v>7156000</v>
      </c>
      <c r="AQ1655" s="112">
        <v>0</v>
      </c>
      <c r="AR1655" s="112">
        <v>7156000</v>
      </c>
      <c r="AS1655" s="112">
        <v>89</v>
      </c>
      <c r="AT1655" s="112">
        <v>38466</v>
      </c>
      <c r="AU1655" s="112">
        <v>1</v>
      </c>
      <c r="AV1655" s="112">
        <v>6</v>
      </c>
      <c r="AW1655" s="112">
        <v>2308</v>
      </c>
    </row>
    <row r="1656" spans="38:49">
      <c r="AL1656" s="111" t="s">
        <v>176</v>
      </c>
      <c r="AM1656" s="112">
        <v>39</v>
      </c>
      <c r="AN1656" s="111" t="s">
        <v>44</v>
      </c>
      <c r="AO1656" s="112">
        <v>23</v>
      </c>
      <c r="AP1656" s="112">
        <v>6881000</v>
      </c>
      <c r="AQ1656" s="112">
        <v>0</v>
      </c>
      <c r="AR1656" s="112">
        <v>6881000</v>
      </c>
      <c r="AS1656" s="112">
        <v>74</v>
      </c>
      <c r="AT1656" s="112">
        <v>222213</v>
      </c>
      <c r="AU1656" s="112">
        <v>0.28299999999999997</v>
      </c>
      <c r="AV1656" s="112">
        <v>23</v>
      </c>
      <c r="AW1656" s="112">
        <v>51109</v>
      </c>
    </row>
    <row r="1657" spans="38:49">
      <c r="AL1657" s="111" t="s">
        <v>176</v>
      </c>
      <c r="AM1657" s="112">
        <v>39</v>
      </c>
      <c r="AN1657" s="111" t="s">
        <v>44</v>
      </c>
      <c r="AO1657" s="112">
        <v>23</v>
      </c>
      <c r="AP1657" s="112">
        <v>6881000</v>
      </c>
      <c r="AQ1657" s="112">
        <v>0</v>
      </c>
      <c r="AR1657" s="112">
        <v>6881000</v>
      </c>
      <c r="AS1657" s="112">
        <v>75</v>
      </c>
      <c r="AT1657" s="112">
        <v>735781</v>
      </c>
      <c r="AU1657" s="112">
        <v>1</v>
      </c>
      <c r="AV1657" s="112">
        <v>22</v>
      </c>
      <c r="AW1657" s="112">
        <v>161872</v>
      </c>
    </row>
    <row r="1658" spans="38:49">
      <c r="AL1658" s="111" t="s">
        <v>176</v>
      </c>
      <c r="AM1658" s="112">
        <v>39</v>
      </c>
      <c r="AN1658" s="111" t="s">
        <v>44</v>
      </c>
      <c r="AO1658" s="112">
        <v>23</v>
      </c>
      <c r="AP1658" s="112">
        <v>6881000</v>
      </c>
      <c r="AQ1658" s="112">
        <v>0</v>
      </c>
      <c r="AR1658" s="112">
        <v>6881000</v>
      </c>
      <c r="AS1658" s="112">
        <v>76</v>
      </c>
      <c r="AT1658" s="112">
        <v>686016</v>
      </c>
      <c r="AU1658" s="112">
        <v>1</v>
      </c>
      <c r="AV1658" s="112">
        <v>20</v>
      </c>
      <c r="AW1658" s="112">
        <v>137203</v>
      </c>
    </row>
    <row r="1659" spans="38:49">
      <c r="AL1659" s="111" t="s">
        <v>176</v>
      </c>
      <c r="AM1659" s="112">
        <v>39</v>
      </c>
      <c r="AN1659" s="111" t="s">
        <v>44</v>
      </c>
      <c r="AO1659" s="112">
        <v>23</v>
      </c>
      <c r="AP1659" s="112">
        <v>6881000</v>
      </c>
      <c r="AQ1659" s="112">
        <v>0</v>
      </c>
      <c r="AR1659" s="112">
        <v>6881000</v>
      </c>
      <c r="AS1659" s="112">
        <v>77</v>
      </c>
      <c r="AT1659" s="112">
        <v>636042</v>
      </c>
      <c r="AU1659" s="112">
        <v>1</v>
      </c>
      <c r="AV1659" s="112">
        <v>18</v>
      </c>
      <c r="AW1659" s="112">
        <v>114488</v>
      </c>
    </row>
    <row r="1660" spans="38:49">
      <c r="AL1660" s="111" t="s">
        <v>176</v>
      </c>
      <c r="AM1660" s="112">
        <v>39</v>
      </c>
      <c r="AN1660" s="111" t="s">
        <v>44</v>
      </c>
      <c r="AO1660" s="112">
        <v>23</v>
      </c>
      <c r="AP1660" s="112">
        <v>6881000</v>
      </c>
      <c r="AQ1660" s="112">
        <v>0</v>
      </c>
      <c r="AR1660" s="112">
        <v>6881000</v>
      </c>
      <c r="AS1660" s="112">
        <v>78</v>
      </c>
      <c r="AT1660" s="112">
        <v>585874</v>
      </c>
      <c r="AU1660" s="112">
        <v>1</v>
      </c>
      <c r="AV1660" s="112">
        <v>16</v>
      </c>
      <c r="AW1660" s="112">
        <v>93740</v>
      </c>
    </row>
    <row r="1661" spans="38:49">
      <c r="AL1661" s="111" t="s">
        <v>176</v>
      </c>
      <c r="AM1661" s="112">
        <v>39</v>
      </c>
      <c r="AN1661" s="111" t="s">
        <v>44</v>
      </c>
      <c r="AO1661" s="112">
        <v>23</v>
      </c>
      <c r="AP1661" s="112">
        <v>6881000</v>
      </c>
      <c r="AQ1661" s="112">
        <v>0</v>
      </c>
      <c r="AR1661" s="112">
        <v>6881000</v>
      </c>
      <c r="AS1661" s="112">
        <v>79</v>
      </c>
      <c r="AT1661" s="112">
        <v>535528</v>
      </c>
      <c r="AU1661" s="112">
        <v>1</v>
      </c>
      <c r="AV1661" s="112">
        <v>15</v>
      </c>
      <c r="AW1661" s="112">
        <v>80329</v>
      </c>
    </row>
    <row r="1662" spans="38:49">
      <c r="AL1662" s="111" t="s">
        <v>176</v>
      </c>
      <c r="AM1662" s="112">
        <v>39</v>
      </c>
      <c r="AN1662" s="111" t="s">
        <v>44</v>
      </c>
      <c r="AO1662" s="112">
        <v>23</v>
      </c>
      <c r="AP1662" s="112">
        <v>6881000</v>
      </c>
      <c r="AQ1662" s="112">
        <v>0</v>
      </c>
      <c r="AR1662" s="112">
        <v>6881000</v>
      </c>
      <c r="AS1662" s="112">
        <v>80</v>
      </c>
      <c r="AT1662" s="112">
        <v>485018</v>
      </c>
      <c r="AU1662" s="112">
        <v>1</v>
      </c>
      <c r="AV1662" s="112">
        <v>13</v>
      </c>
      <c r="AW1662" s="112">
        <v>63052</v>
      </c>
    </row>
    <row r="1663" spans="38:49">
      <c r="AL1663" s="111" t="s">
        <v>176</v>
      </c>
      <c r="AM1663" s="112">
        <v>39</v>
      </c>
      <c r="AN1663" s="111" t="s">
        <v>44</v>
      </c>
      <c r="AO1663" s="112">
        <v>23</v>
      </c>
      <c r="AP1663" s="112">
        <v>6881000</v>
      </c>
      <c r="AQ1663" s="112">
        <v>0</v>
      </c>
      <c r="AR1663" s="112">
        <v>6881000</v>
      </c>
      <c r="AS1663" s="112">
        <v>81</v>
      </c>
      <c r="AT1663" s="112">
        <v>536611</v>
      </c>
      <c r="AU1663" s="112">
        <v>1</v>
      </c>
      <c r="AV1663" s="112">
        <v>11</v>
      </c>
      <c r="AW1663" s="112">
        <v>59027</v>
      </c>
    </row>
    <row r="1664" spans="38:49">
      <c r="AL1664" s="111" t="s">
        <v>176</v>
      </c>
      <c r="AM1664" s="112">
        <v>39</v>
      </c>
      <c r="AN1664" s="111" t="s">
        <v>44</v>
      </c>
      <c r="AO1664" s="112">
        <v>23</v>
      </c>
      <c r="AP1664" s="112">
        <v>6881000</v>
      </c>
      <c r="AQ1664" s="112">
        <v>0</v>
      </c>
      <c r="AR1664" s="112">
        <v>6881000</v>
      </c>
      <c r="AS1664" s="112">
        <v>82</v>
      </c>
      <c r="AT1664" s="112">
        <v>575358</v>
      </c>
      <c r="AU1664" s="112">
        <v>1</v>
      </c>
      <c r="AV1664" s="112">
        <v>9</v>
      </c>
      <c r="AW1664" s="112">
        <v>51782</v>
      </c>
    </row>
    <row r="1665" spans="38:49">
      <c r="AL1665" s="111" t="s">
        <v>176</v>
      </c>
      <c r="AM1665" s="112">
        <v>39</v>
      </c>
      <c r="AN1665" s="111" t="s">
        <v>44</v>
      </c>
      <c r="AO1665" s="112">
        <v>23</v>
      </c>
      <c r="AP1665" s="112">
        <v>6881000</v>
      </c>
      <c r="AQ1665" s="112">
        <v>0</v>
      </c>
      <c r="AR1665" s="112">
        <v>6881000</v>
      </c>
      <c r="AS1665" s="112">
        <v>83</v>
      </c>
      <c r="AT1665" s="112">
        <v>498998</v>
      </c>
      <c r="AU1665" s="112">
        <v>1</v>
      </c>
      <c r="AV1665" s="112">
        <v>8</v>
      </c>
      <c r="AW1665" s="112">
        <v>39920</v>
      </c>
    </row>
    <row r="1666" spans="38:49">
      <c r="AL1666" s="111" t="s">
        <v>176</v>
      </c>
      <c r="AM1666" s="112">
        <v>39</v>
      </c>
      <c r="AN1666" s="111" t="s">
        <v>44</v>
      </c>
      <c r="AO1666" s="112">
        <v>23</v>
      </c>
      <c r="AP1666" s="112">
        <v>6881000</v>
      </c>
      <c r="AQ1666" s="112">
        <v>0</v>
      </c>
      <c r="AR1666" s="112">
        <v>6881000</v>
      </c>
      <c r="AS1666" s="112">
        <v>84</v>
      </c>
      <c r="AT1666" s="112">
        <v>422487</v>
      </c>
      <c r="AU1666" s="112">
        <v>1</v>
      </c>
      <c r="AV1666" s="112">
        <v>6</v>
      </c>
      <c r="AW1666" s="112">
        <v>25349</v>
      </c>
    </row>
    <row r="1667" spans="38:49">
      <c r="AL1667" s="111" t="s">
        <v>176</v>
      </c>
      <c r="AM1667" s="112">
        <v>39</v>
      </c>
      <c r="AN1667" s="111" t="s">
        <v>44</v>
      </c>
      <c r="AO1667" s="112">
        <v>23</v>
      </c>
      <c r="AP1667" s="112">
        <v>6881000</v>
      </c>
      <c r="AQ1667" s="112">
        <v>0</v>
      </c>
      <c r="AR1667" s="112">
        <v>6881000</v>
      </c>
      <c r="AS1667" s="112">
        <v>85</v>
      </c>
      <c r="AT1667" s="112">
        <v>345847</v>
      </c>
      <c r="AU1667" s="112">
        <v>1</v>
      </c>
      <c r="AV1667" s="112">
        <v>4</v>
      </c>
      <c r="AW1667" s="112">
        <v>13834</v>
      </c>
    </row>
    <row r="1668" spans="38:49">
      <c r="AL1668" s="111" t="s">
        <v>176</v>
      </c>
      <c r="AM1668" s="112">
        <v>39</v>
      </c>
      <c r="AN1668" s="111" t="s">
        <v>44</v>
      </c>
      <c r="AO1668" s="112">
        <v>23</v>
      </c>
      <c r="AP1668" s="112">
        <v>6881000</v>
      </c>
      <c r="AQ1668" s="112">
        <v>0</v>
      </c>
      <c r="AR1668" s="112">
        <v>6881000</v>
      </c>
      <c r="AS1668" s="112">
        <v>86</v>
      </c>
      <c r="AT1668" s="112">
        <v>269101</v>
      </c>
      <c r="AU1668" s="112">
        <v>1</v>
      </c>
      <c r="AV1668" s="112">
        <v>3</v>
      </c>
      <c r="AW1668" s="112">
        <v>8073</v>
      </c>
    </row>
    <row r="1669" spans="38:49">
      <c r="AL1669" s="111" t="s">
        <v>176</v>
      </c>
      <c r="AM1669" s="112">
        <v>39</v>
      </c>
      <c r="AN1669" s="111" t="s">
        <v>44</v>
      </c>
      <c r="AO1669" s="112">
        <v>23</v>
      </c>
      <c r="AP1669" s="112">
        <v>6881000</v>
      </c>
      <c r="AQ1669" s="112">
        <v>0</v>
      </c>
      <c r="AR1669" s="112">
        <v>6881000</v>
      </c>
      <c r="AS1669" s="112">
        <v>87</v>
      </c>
      <c r="AT1669" s="112">
        <v>192274</v>
      </c>
      <c r="AU1669" s="112">
        <v>1</v>
      </c>
      <c r="AV1669" s="112">
        <v>2</v>
      </c>
      <c r="AW1669" s="112">
        <v>3845</v>
      </c>
    </row>
    <row r="1670" spans="38:49">
      <c r="AL1670" s="111" t="s">
        <v>176</v>
      </c>
      <c r="AM1670" s="112">
        <v>39</v>
      </c>
      <c r="AN1670" s="111" t="s">
        <v>44</v>
      </c>
      <c r="AO1670" s="112">
        <v>23</v>
      </c>
      <c r="AP1670" s="112">
        <v>6881000</v>
      </c>
      <c r="AQ1670" s="112">
        <v>0</v>
      </c>
      <c r="AR1670" s="112">
        <v>6881000</v>
      </c>
      <c r="AS1670" s="112">
        <v>88</v>
      </c>
      <c r="AT1670" s="112">
        <v>115388</v>
      </c>
      <c r="AU1670" s="112">
        <v>1</v>
      </c>
      <c r="AV1670" s="112">
        <v>1</v>
      </c>
      <c r="AW1670" s="112">
        <v>1154</v>
      </c>
    </row>
    <row r="1671" spans="38:49">
      <c r="AL1671" s="111" t="s">
        <v>176</v>
      </c>
      <c r="AM1671" s="112">
        <v>39</v>
      </c>
      <c r="AN1671" s="111" t="s">
        <v>44</v>
      </c>
      <c r="AO1671" s="112">
        <v>23</v>
      </c>
      <c r="AP1671" s="112">
        <v>6881000</v>
      </c>
      <c r="AQ1671" s="112">
        <v>0</v>
      </c>
      <c r="AR1671" s="112">
        <v>6881000</v>
      </c>
      <c r="AS1671" s="112">
        <v>89</v>
      </c>
      <c r="AT1671" s="112">
        <v>38466</v>
      </c>
      <c r="AU1671" s="112">
        <v>1</v>
      </c>
      <c r="AV1671" s="112">
        <v>0</v>
      </c>
      <c r="AW1671" s="112">
        <v>0</v>
      </c>
    </row>
    <row r="1672" spans="38:49">
      <c r="AL1672" s="111" t="s">
        <v>177</v>
      </c>
      <c r="AM1672" s="112">
        <v>10</v>
      </c>
      <c r="AN1672" s="111" t="s">
        <v>38</v>
      </c>
      <c r="AO1672" s="112">
        <v>4</v>
      </c>
      <c r="AP1672" s="112">
        <v>16146000</v>
      </c>
      <c r="AQ1672" s="112">
        <v>11341000</v>
      </c>
      <c r="AR1672" s="112">
        <v>4805000</v>
      </c>
      <c r="AS1672" s="112">
        <v>65</v>
      </c>
      <c r="AT1672" s="112">
        <v>667680</v>
      </c>
      <c r="AU1672" s="112">
        <v>0.54800000000000004</v>
      </c>
      <c r="AV1672" s="112">
        <v>53</v>
      </c>
      <c r="AW1672" s="112">
        <v>353870</v>
      </c>
    </row>
    <row r="1673" spans="38:49">
      <c r="AL1673" s="111" t="s">
        <v>177</v>
      </c>
      <c r="AM1673" s="112">
        <v>10</v>
      </c>
      <c r="AN1673" s="111" t="s">
        <v>38</v>
      </c>
      <c r="AO1673" s="112">
        <v>4</v>
      </c>
      <c r="AP1673" s="112">
        <v>16146000</v>
      </c>
      <c r="AQ1673" s="112">
        <v>11341000</v>
      </c>
      <c r="AR1673" s="112">
        <v>4805000</v>
      </c>
      <c r="AS1673" s="112">
        <v>66</v>
      </c>
      <c r="AT1673" s="112">
        <v>1171787</v>
      </c>
      <c r="AU1673" s="112">
        <v>1</v>
      </c>
      <c r="AV1673" s="112">
        <v>52</v>
      </c>
      <c r="AW1673" s="112">
        <v>609329</v>
      </c>
    </row>
    <row r="1674" spans="38:49">
      <c r="AL1674" s="111" t="s">
        <v>177</v>
      </c>
      <c r="AM1674" s="112">
        <v>10</v>
      </c>
      <c r="AN1674" s="111" t="s">
        <v>38</v>
      </c>
      <c r="AO1674" s="112">
        <v>4</v>
      </c>
      <c r="AP1674" s="112">
        <v>16146000</v>
      </c>
      <c r="AQ1674" s="112">
        <v>11341000</v>
      </c>
      <c r="AR1674" s="112">
        <v>4805000</v>
      </c>
      <c r="AS1674" s="112">
        <v>67</v>
      </c>
      <c r="AT1674" s="112">
        <v>1124575</v>
      </c>
      <c r="AU1674" s="112">
        <v>1</v>
      </c>
      <c r="AV1674" s="112">
        <v>52</v>
      </c>
      <c r="AW1674" s="112">
        <v>584779</v>
      </c>
    </row>
    <row r="1675" spans="38:49">
      <c r="AL1675" s="111" t="s">
        <v>177</v>
      </c>
      <c r="AM1675" s="112">
        <v>10</v>
      </c>
      <c r="AN1675" s="111" t="s">
        <v>38</v>
      </c>
      <c r="AO1675" s="112">
        <v>4</v>
      </c>
      <c r="AP1675" s="112">
        <v>16146000</v>
      </c>
      <c r="AQ1675" s="112">
        <v>11341000</v>
      </c>
      <c r="AR1675" s="112">
        <v>4805000</v>
      </c>
      <c r="AS1675" s="112">
        <v>68</v>
      </c>
      <c r="AT1675" s="112">
        <v>1077021</v>
      </c>
      <c r="AU1675" s="112">
        <v>1</v>
      </c>
      <c r="AV1675" s="112">
        <v>51</v>
      </c>
      <c r="AW1675" s="112">
        <v>549281</v>
      </c>
    </row>
    <row r="1676" spans="38:49">
      <c r="AL1676" s="111" t="s">
        <v>177</v>
      </c>
      <c r="AM1676" s="112">
        <v>10</v>
      </c>
      <c r="AN1676" s="111" t="s">
        <v>38</v>
      </c>
      <c r="AO1676" s="112">
        <v>4</v>
      </c>
      <c r="AP1676" s="112">
        <v>16146000</v>
      </c>
      <c r="AQ1676" s="112">
        <v>11341000</v>
      </c>
      <c r="AR1676" s="112">
        <v>4805000</v>
      </c>
      <c r="AS1676" s="112">
        <v>69</v>
      </c>
      <c r="AT1676" s="112">
        <v>763937</v>
      </c>
      <c r="AU1676" s="112">
        <v>0.74199999999999999</v>
      </c>
      <c r="AV1676" s="112">
        <v>51</v>
      </c>
      <c r="AW1676" s="112">
        <v>389608</v>
      </c>
    </row>
    <row r="1677" spans="38:49">
      <c r="AL1677" s="111" t="s">
        <v>177</v>
      </c>
      <c r="AM1677" s="112">
        <v>11</v>
      </c>
      <c r="AN1677" s="111" t="s">
        <v>38</v>
      </c>
      <c r="AO1677" s="112">
        <v>11</v>
      </c>
      <c r="AP1677" s="112">
        <v>16115000</v>
      </c>
      <c r="AQ1677" s="112">
        <v>11387000</v>
      </c>
      <c r="AR1677" s="112">
        <v>4728000</v>
      </c>
      <c r="AS1677" s="112">
        <v>65</v>
      </c>
      <c r="AT1677" s="112">
        <v>636680</v>
      </c>
      <c r="AU1677" s="112">
        <v>0.52200000000000002</v>
      </c>
      <c r="AV1677" s="112">
        <v>57</v>
      </c>
      <c r="AW1677" s="112">
        <v>362908</v>
      </c>
    </row>
    <row r="1678" spans="38:49">
      <c r="AL1678" s="111" t="s">
        <v>177</v>
      </c>
      <c r="AM1678" s="112">
        <v>11</v>
      </c>
      <c r="AN1678" s="111" t="s">
        <v>38</v>
      </c>
      <c r="AO1678" s="112">
        <v>11</v>
      </c>
      <c r="AP1678" s="112">
        <v>16115000</v>
      </c>
      <c r="AQ1678" s="112">
        <v>11387000</v>
      </c>
      <c r="AR1678" s="112">
        <v>4728000</v>
      </c>
      <c r="AS1678" s="112">
        <v>66</v>
      </c>
      <c r="AT1678" s="112">
        <v>1171787</v>
      </c>
      <c r="AU1678" s="112">
        <v>1</v>
      </c>
      <c r="AV1678" s="112">
        <v>57</v>
      </c>
      <c r="AW1678" s="112">
        <v>667919</v>
      </c>
    </row>
    <row r="1679" spans="38:49">
      <c r="AL1679" s="111" t="s">
        <v>177</v>
      </c>
      <c r="AM1679" s="112">
        <v>11</v>
      </c>
      <c r="AN1679" s="111" t="s">
        <v>38</v>
      </c>
      <c r="AO1679" s="112">
        <v>11</v>
      </c>
      <c r="AP1679" s="112">
        <v>16115000</v>
      </c>
      <c r="AQ1679" s="112">
        <v>11387000</v>
      </c>
      <c r="AR1679" s="112">
        <v>4728000</v>
      </c>
      <c r="AS1679" s="112">
        <v>67</v>
      </c>
      <c r="AT1679" s="112">
        <v>1124575</v>
      </c>
      <c r="AU1679" s="112">
        <v>1</v>
      </c>
      <c r="AV1679" s="112">
        <v>57</v>
      </c>
      <c r="AW1679" s="112">
        <v>641008</v>
      </c>
    </row>
    <row r="1680" spans="38:49">
      <c r="AL1680" s="111" t="s">
        <v>177</v>
      </c>
      <c r="AM1680" s="112">
        <v>11</v>
      </c>
      <c r="AN1680" s="111" t="s">
        <v>38</v>
      </c>
      <c r="AO1680" s="112">
        <v>11</v>
      </c>
      <c r="AP1680" s="112">
        <v>16115000</v>
      </c>
      <c r="AQ1680" s="112">
        <v>11387000</v>
      </c>
      <c r="AR1680" s="112">
        <v>4728000</v>
      </c>
      <c r="AS1680" s="112">
        <v>68</v>
      </c>
      <c r="AT1680" s="112">
        <v>1077021</v>
      </c>
      <c r="AU1680" s="112">
        <v>1</v>
      </c>
      <c r="AV1680" s="112">
        <v>56</v>
      </c>
      <c r="AW1680" s="112">
        <v>603132</v>
      </c>
    </row>
    <row r="1681" spans="38:49">
      <c r="AL1681" s="111" t="s">
        <v>177</v>
      </c>
      <c r="AM1681" s="112">
        <v>11</v>
      </c>
      <c r="AN1681" s="111" t="s">
        <v>38</v>
      </c>
      <c r="AO1681" s="112">
        <v>11</v>
      </c>
      <c r="AP1681" s="112">
        <v>16115000</v>
      </c>
      <c r="AQ1681" s="112">
        <v>11387000</v>
      </c>
      <c r="AR1681" s="112">
        <v>4728000</v>
      </c>
      <c r="AS1681" s="112">
        <v>69</v>
      </c>
      <c r="AT1681" s="112">
        <v>717937</v>
      </c>
      <c r="AU1681" s="112">
        <v>0.69799999999999995</v>
      </c>
      <c r="AV1681" s="112">
        <v>56</v>
      </c>
      <c r="AW1681" s="112">
        <v>402045</v>
      </c>
    </row>
    <row r="1682" spans="38:49">
      <c r="AL1682" s="111" t="s">
        <v>177</v>
      </c>
      <c r="AM1682" s="112">
        <v>12</v>
      </c>
      <c r="AN1682" s="111" t="s">
        <v>38</v>
      </c>
      <c r="AO1682" s="112">
        <v>18</v>
      </c>
      <c r="AP1682" s="112">
        <v>16041000</v>
      </c>
      <c r="AQ1682" s="112">
        <v>11434000</v>
      </c>
      <c r="AR1682" s="112">
        <v>4607000</v>
      </c>
      <c r="AS1682" s="112">
        <v>65</v>
      </c>
      <c r="AT1682" s="112">
        <v>562680</v>
      </c>
      <c r="AU1682" s="112">
        <v>0.46200000000000002</v>
      </c>
      <c r="AV1682" s="112">
        <v>61</v>
      </c>
      <c r="AW1682" s="112">
        <v>343235</v>
      </c>
    </row>
    <row r="1683" spans="38:49">
      <c r="AL1683" s="111" t="s">
        <v>177</v>
      </c>
      <c r="AM1683" s="112">
        <v>12</v>
      </c>
      <c r="AN1683" s="111" t="s">
        <v>38</v>
      </c>
      <c r="AO1683" s="112">
        <v>18</v>
      </c>
      <c r="AP1683" s="112">
        <v>16041000</v>
      </c>
      <c r="AQ1683" s="112">
        <v>11434000</v>
      </c>
      <c r="AR1683" s="112">
        <v>4607000</v>
      </c>
      <c r="AS1683" s="112">
        <v>66</v>
      </c>
      <c r="AT1683" s="112">
        <v>1171787</v>
      </c>
      <c r="AU1683" s="112">
        <v>1</v>
      </c>
      <c r="AV1683" s="112">
        <v>61</v>
      </c>
      <c r="AW1683" s="112">
        <v>714790</v>
      </c>
    </row>
    <row r="1684" spans="38:49">
      <c r="AL1684" s="111" t="s">
        <v>177</v>
      </c>
      <c r="AM1684" s="112">
        <v>12</v>
      </c>
      <c r="AN1684" s="111" t="s">
        <v>38</v>
      </c>
      <c r="AO1684" s="112">
        <v>18</v>
      </c>
      <c r="AP1684" s="112">
        <v>16041000</v>
      </c>
      <c r="AQ1684" s="112">
        <v>11434000</v>
      </c>
      <c r="AR1684" s="112">
        <v>4607000</v>
      </c>
      <c r="AS1684" s="112">
        <v>67</v>
      </c>
      <c r="AT1684" s="112">
        <v>1124575</v>
      </c>
      <c r="AU1684" s="112">
        <v>1</v>
      </c>
      <c r="AV1684" s="112">
        <v>61</v>
      </c>
      <c r="AW1684" s="112">
        <v>685991</v>
      </c>
    </row>
    <row r="1685" spans="38:49">
      <c r="AL1685" s="111" t="s">
        <v>177</v>
      </c>
      <c r="AM1685" s="112">
        <v>12</v>
      </c>
      <c r="AN1685" s="111" t="s">
        <v>38</v>
      </c>
      <c r="AO1685" s="112">
        <v>18</v>
      </c>
      <c r="AP1685" s="112">
        <v>16041000</v>
      </c>
      <c r="AQ1685" s="112">
        <v>11434000</v>
      </c>
      <c r="AR1685" s="112">
        <v>4607000</v>
      </c>
      <c r="AS1685" s="112">
        <v>68</v>
      </c>
      <c r="AT1685" s="112">
        <v>1077021</v>
      </c>
      <c r="AU1685" s="112">
        <v>1</v>
      </c>
      <c r="AV1685" s="112">
        <v>61</v>
      </c>
      <c r="AW1685" s="112">
        <v>656983</v>
      </c>
    </row>
    <row r="1686" spans="38:49">
      <c r="AL1686" s="111" t="s">
        <v>177</v>
      </c>
      <c r="AM1686" s="112">
        <v>12</v>
      </c>
      <c r="AN1686" s="111" t="s">
        <v>38</v>
      </c>
      <c r="AO1686" s="112">
        <v>18</v>
      </c>
      <c r="AP1686" s="112">
        <v>16041000</v>
      </c>
      <c r="AQ1686" s="112">
        <v>11434000</v>
      </c>
      <c r="AR1686" s="112">
        <v>4607000</v>
      </c>
      <c r="AS1686" s="112">
        <v>69</v>
      </c>
      <c r="AT1686" s="112">
        <v>670937</v>
      </c>
      <c r="AU1686" s="112">
        <v>0.65200000000000002</v>
      </c>
      <c r="AV1686" s="112">
        <v>61</v>
      </c>
      <c r="AW1686" s="112">
        <v>409272</v>
      </c>
    </row>
    <row r="1687" spans="38:49">
      <c r="AL1687" s="111" t="s">
        <v>177</v>
      </c>
      <c r="AM1687" s="112">
        <v>13</v>
      </c>
      <c r="AN1687" s="111" t="s">
        <v>38</v>
      </c>
      <c r="AO1687" s="112">
        <v>25</v>
      </c>
      <c r="AP1687" s="112">
        <v>15925000</v>
      </c>
      <c r="AQ1687" s="112">
        <v>11469000</v>
      </c>
      <c r="AR1687" s="112">
        <v>4456000</v>
      </c>
      <c r="AS1687" s="112">
        <v>65</v>
      </c>
      <c r="AT1687" s="112">
        <v>446680</v>
      </c>
      <c r="AU1687" s="112">
        <v>0.36699999999999999</v>
      </c>
      <c r="AV1687" s="112">
        <v>65</v>
      </c>
      <c r="AW1687" s="112">
        <v>290342</v>
      </c>
    </row>
    <row r="1688" spans="38:49">
      <c r="AL1688" s="111" t="s">
        <v>177</v>
      </c>
      <c r="AM1688" s="112">
        <v>13</v>
      </c>
      <c r="AN1688" s="111" t="s">
        <v>38</v>
      </c>
      <c r="AO1688" s="112">
        <v>25</v>
      </c>
      <c r="AP1688" s="112">
        <v>15925000</v>
      </c>
      <c r="AQ1688" s="112">
        <v>11469000</v>
      </c>
      <c r="AR1688" s="112">
        <v>4456000</v>
      </c>
      <c r="AS1688" s="112">
        <v>66</v>
      </c>
      <c r="AT1688" s="112">
        <v>1171787</v>
      </c>
      <c r="AU1688" s="112">
        <v>1</v>
      </c>
      <c r="AV1688" s="112">
        <v>65</v>
      </c>
      <c r="AW1688" s="112">
        <v>761662</v>
      </c>
    </row>
    <row r="1689" spans="38:49">
      <c r="AL1689" s="111" t="s">
        <v>177</v>
      </c>
      <c r="AM1689" s="112">
        <v>13</v>
      </c>
      <c r="AN1689" s="111" t="s">
        <v>38</v>
      </c>
      <c r="AO1689" s="112">
        <v>25</v>
      </c>
      <c r="AP1689" s="112">
        <v>15925000</v>
      </c>
      <c r="AQ1689" s="112">
        <v>11469000</v>
      </c>
      <c r="AR1689" s="112">
        <v>4456000</v>
      </c>
      <c r="AS1689" s="112">
        <v>67</v>
      </c>
      <c r="AT1689" s="112">
        <v>1124575</v>
      </c>
      <c r="AU1689" s="112">
        <v>1</v>
      </c>
      <c r="AV1689" s="112">
        <v>65</v>
      </c>
      <c r="AW1689" s="112">
        <v>730974</v>
      </c>
    </row>
    <row r="1690" spans="38:49">
      <c r="AL1690" s="111" t="s">
        <v>177</v>
      </c>
      <c r="AM1690" s="112">
        <v>13</v>
      </c>
      <c r="AN1690" s="111" t="s">
        <v>38</v>
      </c>
      <c r="AO1690" s="112">
        <v>25</v>
      </c>
      <c r="AP1690" s="112">
        <v>15925000</v>
      </c>
      <c r="AQ1690" s="112">
        <v>11469000</v>
      </c>
      <c r="AR1690" s="112">
        <v>4456000</v>
      </c>
      <c r="AS1690" s="112">
        <v>68</v>
      </c>
      <c r="AT1690" s="112">
        <v>1077021</v>
      </c>
      <c r="AU1690" s="112">
        <v>1</v>
      </c>
      <c r="AV1690" s="112">
        <v>65</v>
      </c>
      <c r="AW1690" s="112">
        <v>700064</v>
      </c>
    </row>
    <row r="1691" spans="38:49">
      <c r="AL1691" s="111" t="s">
        <v>177</v>
      </c>
      <c r="AM1691" s="112">
        <v>13</v>
      </c>
      <c r="AN1691" s="111" t="s">
        <v>38</v>
      </c>
      <c r="AO1691" s="112">
        <v>25</v>
      </c>
      <c r="AP1691" s="112">
        <v>15925000</v>
      </c>
      <c r="AQ1691" s="112">
        <v>11469000</v>
      </c>
      <c r="AR1691" s="112">
        <v>4456000</v>
      </c>
      <c r="AS1691" s="112">
        <v>69</v>
      </c>
      <c r="AT1691" s="112">
        <v>635937</v>
      </c>
      <c r="AU1691" s="112">
        <v>0.61799999999999999</v>
      </c>
      <c r="AV1691" s="112">
        <v>65</v>
      </c>
      <c r="AW1691" s="112">
        <v>413359</v>
      </c>
    </row>
    <row r="1692" spans="38:49">
      <c r="AL1692" s="111" t="s">
        <v>177</v>
      </c>
      <c r="AM1692" s="112">
        <v>14</v>
      </c>
      <c r="AN1692" s="111" t="s">
        <v>39</v>
      </c>
      <c r="AO1692" s="112">
        <v>1</v>
      </c>
      <c r="AP1692" s="112">
        <v>15771000</v>
      </c>
      <c r="AQ1692" s="112">
        <v>11482000</v>
      </c>
      <c r="AR1692" s="112">
        <v>4289000</v>
      </c>
      <c r="AS1692" s="112">
        <v>65</v>
      </c>
      <c r="AT1692" s="112">
        <v>292680</v>
      </c>
      <c r="AU1692" s="112">
        <v>0.24</v>
      </c>
      <c r="AV1692" s="112">
        <v>44</v>
      </c>
      <c r="AW1692" s="112">
        <v>128779</v>
      </c>
    </row>
    <row r="1693" spans="38:49">
      <c r="AL1693" s="111" t="s">
        <v>177</v>
      </c>
      <c r="AM1693" s="112">
        <v>14</v>
      </c>
      <c r="AN1693" s="111" t="s">
        <v>39</v>
      </c>
      <c r="AO1693" s="112">
        <v>1</v>
      </c>
      <c r="AP1693" s="112">
        <v>15771000</v>
      </c>
      <c r="AQ1693" s="112">
        <v>11482000</v>
      </c>
      <c r="AR1693" s="112">
        <v>4289000</v>
      </c>
      <c r="AS1693" s="112">
        <v>66</v>
      </c>
      <c r="AT1693" s="112">
        <v>1171787</v>
      </c>
      <c r="AU1693" s="112">
        <v>1</v>
      </c>
      <c r="AV1693" s="112">
        <v>43</v>
      </c>
      <c r="AW1693" s="112">
        <v>503868</v>
      </c>
    </row>
    <row r="1694" spans="38:49">
      <c r="AL1694" s="111" t="s">
        <v>177</v>
      </c>
      <c r="AM1694" s="112">
        <v>14</v>
      </c>
      <c r="AN1694" s="111" t="s">
        <v>39</v>
      </c>
      <c r="AO1694" s="112">
        <v>1</v>
      </c>
      <c r="AP1694" s="112">
        <v>15771000</v>
      </c>
      <c r="AQ1694" s="112">
        <v>11482000</v>
      </c>
      <c r="AR1694" s="112">
        <v>4289000</v>
      </c>
      <c r="AS1694" s="112">
        <v>67</v>
      </c>
      <c r="AT1694" s="112">
        <v>1124575</v>
      </c>
      <c r="AU1694" s="112">
        <v>1</v>
      </c>
      <c r="AV1694" s="112">
        <v>42</v>
      </c>
      <c r="AW1694" s="112">
        <v>472322</v>
      </c>
    </row>
    <row r="1695" spans="38:49">
      <c r="AL1695" s="111" t="s">
        <v>177</v>
      </c>
      <c r="AM1695" s="112">
        <v>14</v>
      </c>
      <c r="AN1695" s="111" t="s">
        <v>39</v>
      </c>
      <c r="AO1695" s="112">
        <v>1</v>
      </c>
      <c r="AP1695" s="112">
        <v>15771000</v>
      </c>
      <c r="AQ1695" s="112">
        <v>11482000</v>
      </c>
      <c r="AR1695" s="112">
        <v>4289000</v>
      </c>
      <c r="AS1695" s="112">
        <v>68</v>
      </c>
      <c r="AT1695" s="112">
        <v>1077021</v>
      </c>
      <c r="AU1695" s="112">
        <v>1</v>
      </c>
      <c r="AV1695" s="112">
        <v>41</v>
      </c>
      <c r="AW1695" s="112">
        <v>441579</v>
      </c>
    </row>
    <row r="1696" spans="38:49">
      <c r="AL1696" s="111" t="s">
        <v>177</v>
      </c>
      <c r="AM1696" s="112">
        <v>14</v>
      </c>
      <c r="AN1696" s="111" t="s">
        <v>39</v>
      </c>
      <c r="AO1696" s="112">
        <v>1</v>
      </c>
      <c r="AP1696" s="112">
        <v>15771000</v>
      </c>
      <c r="AQ1696" s="112">
        <v>11482000</v>
      </c>
      <c r="AR1696" s="112">
        <v>4289000</v>
      </c>
      <c r="AS1696" s="112">
        <v>69</v>
      </c>
      <c r="AT1696" s="112">
        <v>622937</v>
      </c>
      <c r="AU1696" s="112">
        <v>0.60499999999999998</v>
      </c>
      <c r="AV1696" s="112">
        <v>40</v>
      </c>
      <c r="AW1696" s="112">
        <v>249175</v>
      </c>
    </row>
    <row r="1697" spans="38:49">
      <c r="AL1697" s="111" t="s">
        <v>177</v>
      </c>
      <c r="AM1697" s="112">
        <v>15</v>
      </c>
      <c r="AN1697" s="111" t="s">
        <v>39</v>
      </c>
      <c r="AO1697" s="112">
        <v>8</v>
      </c>
      <c r="AP1697" s="112">
        <v>15580000</v>
      </c>
      <c r="AQ1697" s="112">
        <v>11460000</v>
      </c>
      <c r="AR1697" s="112">
        <v>4120000</v>
      </c>
      <c r="AS1697" s="112">
        <v>65</v>
      </c>
      <c r="AT1697" s="112">
        <v>101680</v>
      </c>
      <c r="AU1697" s="112">
        <v>8.3000000000000004E-2</v>
      </c>
      <c r="AV1697" s="112">
        <v>48</v>
      </c>
      <c r="AW1697" s="112">
        <v>48806</v>
      </c>
    </row>
    <row r="1698" spans="38:49">
      <c r="AL1698" s="111" t="s">
        <v>177</v>
      </c>
      <c r="AM1698" s="112">
        <v>15</v>
      </c>
      <c r="AN1698" s="111" t="s">
        <v>39</v>
      </c>
      <c r="AO1698" s="112">
        <v>8</v>
      </c>
      <c r="AP1698" s="112">
        <v>15580000</v>
      </c>
      <c r="AQ1698" s="112">
        <v>11460000</v>
      </c>
      <c r="AR1698" s="112">
        <v>4120000</v>
      </c>
      <c r="AS1698" s="112">
        <v>66</v>
      </c>
      <c r="AT1698" s="112">
        <v>1171787</v>
      </c>
      <c r="AU1698" s="112">
        <v>1</v>
      </c>
      <c r="AV1698" s="112">
        <v>48</v>
      </c>
      <c r="AW1698" s="112">
        <v>562458</v>
      </c>
    </row>
    <row r="1699" spans="38:49">
      <c r="AL1699" s="111" t="s">
        <v>177</v>
      </c>
      <c r="AM1699" s="112">
        <v>15</v>
      </c>
      <c r="AN1699" s="111" t="s">
        <v>39</v>
      </c>
      <c r="AO1699" s="112">
        <v>8</v>
      </c>
      <c r="AP1699" s="112">
        <v>15580000</v>
      </c>
      <c r="AQ1699" s="112">
        <v>11460000</v>
      </c>
      <c r="AR1699" s="112">
        <v>4120000</v>
      </c>
      <c r="AS1699" s="112">
        <v>67</v>
      </c>
      <c r="AT1699" s="112">
        <v>1124575</v>
      </c>
      <c r="AU1699" s="112">
        <v>1</v>
      </c>
      <c r="AV1699" s="112">
        <v>47</v>
      </c>
      <c r="AW1699" s="112">
        <v>528550</v>
      </c>
    </row>
    <row r="1700" spans="38:49">
      <c r="AL1700" s="111" t="s">
        <v>177</v>
      </c>
      <c r="AM1700" s="112">
        <v>15</v>
      </c>
      <c r="AN1700" s="111" t="s">
        <v>39</v>
      </c>
      <c r="AO1700" s="112">
        <v>8</v>
      </c>
      <c r="AP1700" s="112">
        <v>15580000</v>
      </c>
      <c r="AQ1700" s="112">
        <v>11460000</v>
      </c>
      <c r="AR1700" s="112">
        <v>4120000</v>
      </c>
      <c r="AS1700" s="112">
        <v>68</v>
      </c>
      <c r="AT1700" s="112">
        <v>1077021</v>
      </c>
      <c r="AU1700" s="112">
        <v>1</v>
      </c>
      <c r="AV1700" s="112">
        <v>46</v>
      </c>
      <c r="AW1700" s="112">
        <v>495430</v>
      </c>
    </row>
    <row r="1701" spans="38:49">
      <c r="AL1701" s="111" t="s">
        <v>177</v>
      </c>
      <c r="AM1701" s="112">
        <v>15</v>
      </c>
      <c r="AN1701" s="111" t="s">
        <v>39</v>
      </c>
      <c r="AO1701" s="112">
        <v>8</v>
      </c>
      <c r="AP1701" s="112">
        <v>15580000</v>
      </c>
      <c r="AQ1701" s="112">
        <v>11460000</v>
      </c>
      <c r="AR1701" s="112">
        <v>4120000</v>
      </c>
      <c r="AS1701" s="112">
        <v>69</v>
      </c>
      <c r="AT1701" s="112">
        <v>644937</v>
      </c>
      <c r="AU1701" s="112">
        <v>0.627</v>
      </c>
      <c r="AV1701" s="112">
        <v>45</v>
      </c>
      <c r="AW1701" s="112">
        <v>290222</v>
      </c>
    </row>
    <row r="1702" spans="38:49">
      <c r="AL1702" s="111" t="s">
        <v>177</v>
      </c>
      <c r="AM1702" s="112">
        <v>16</v>
      </c>
      <c r="AN1702" s="111" t="s">
        <v>39</v>
      </c>
      <c r="AO1702" s="112">
        <v>15</v>
      </c>
      <c r="AP1702" s="112">
        <v>15356000</v>
      </c>
      <c r="AQ1702" s="112">
        <v>11391000</v>
      </c>
      <c r="AR1702" s="112">
        <v>3965000</v>
      </c>
      <c r="AS1702" s="112">
        <v>66</v>
      </c>
      <c r="AT1702" s="112">
        <v>1049467</v>
      </c>
      <c r="AU1702" s="112">
        <v>0.89600000000000002</v>
      </c>
      <c r="AV1702" s="112">
        <v>52</v>
      </c>
      <c r="AW1702" s="112">
        <v>545723</v>
      </c>
    </row>
    <row r="1703" spans="38:49">
      <c r="AL1703" s="111" t="s">
        <v>177</v>
      </c>
      <c r="AM1703" s="112">
        <v>16</v>
      </c>
      <c r="AN1703" s="111" t="s">
        <v>39</v>
      </c>
      <c r="AO1703" s="112">
        <v>15</v>
      </c>
      <c r="AP1703" s="112">
        <v>15356000</v>
      </c>
      <c r="AQ1703" s="112">
        <v>11391000</v>
      </c>
      <c r="AR1703" s="112">
        <v>3965000</v>
      </c>
      <c r="AS1703" s="112">
        <v>67</v>
      </c>
      <c r="AT1703" s="112">
        <v>1124575</v>
      </c>
      <c r="AU1703" s="112">
        <v>1</v>
      </c>
      <c r="AV1703" s="112">
        <v>52</v>
      </c>
      <c r="AW1703" s="112">
        <v>584779</v>
      </c>
    </row>
    <row r="1704" spans="38:49">
      <c r="AL1704" s="111" t="s">
        <v>177</v>
      </c>
      <c r="AM1704" s="112">
        <v>16</v>
      </c>
      <c r="AN1704" s="111" t="s">
        <v>39</v>
      </c>
      <c r="AO1704" s="112">
        <v>15</v>
      </c>
      <c r="AP1704" s="112">
        <v>15356000</v>
      </c>
      <c r="AQ1704" s="112">
        <v>11391000</v>
      </c>
      <c r="AR1704" s="112">
        <v>3965000</v>
      </c>
      <c r="AS1704" s="112">
        <v>68</v>
      </c>
      <c r="AT1704" s="112">
        <v>1077021</v>
      </c>
      <c r="AU1704" s="112">
        <v>1</v>
      </c>
      <c r="AV1704" s="112">
        <v>51</v>
      </c>
      <c r="AW1704" s="112">
        <v>549281</v>
      </c>
    </row>
    <row r="1705" spans="38:49">
      <c r="AL1705" s="111" t="s">
        <v>177</v>
      </c>
      <c r="AM1705" s="112">
        <v>16</v>
      </c>
      <c r="AN1705" s="111" t="s">
        <v>39</v>
      </c>
      <c r="AO1705" s="112">
        <v>15</v>
      </c>
      <c r="AP1705" s="112">
        <v>15356000</v>
      </c>
      <c r="AQ1705" s="112">
        <v>11391000</v>
      </c>
      <c r="AR1705" s="112">
        <v>3965000</v>
      </c>
      <c r="AS1705" s="112">
        <v>69</v>
      </c>
      <c r="AT1705" s="112">
        <v>713937</v>
      </c>
      <c r="AU1705" s="112">
        <v>0.69399999999999995</v>
      </c>
      <c r="AV1705" s="112">
        <v>51</v>
      </c>
      <c r="AW1705" s="112">
        <v>364108</v>
      </c>
    </row>
    <row r="1706" spans="38:49">
      <c r="AL1706" s="111" t="s">
        <v>177</v>
      </c>
      <c r="AM1706" s="112">
        <v>17</v>
      </c>
      <c r="AN1706" s="111" t="s">
        <v>39</v>
      </c>
      <c r="AO1706" s="112">
        <v>22</v>
      </c>
      <c r="AP1706" s="112">
        <v>15100000</v>
      </c>
      <c r="AQ1706" s="112">
        <v>11264000</v>
      </c>
      <c r="AR1706" s="112">
        <v>3836000</v>
      </c>
      <c r="AS1706" s="112">
        <v>66</v>
      </c>
      <c r="AT1706" s="112">
        <v>793467</v>
      </c>
      <c r="AU1706" s="112">
        <v>0.67700000000000005</v>
      </c>
      <c r="AV1706" s="112">
        <v>57</v>
      </c>
      <c r="AW1706" s="112">
        <v>452276</v>
      </c>
    </row>
    <row r="1707" spans="38:49">
      <c r="AL1707" s="111" t="s">
        <v>177</v>
      </c>
      <c r="AM1707" s="112">
        <v>17</v>
      </c>
      <c r="AN1707" s="111" t="s">
        <v>39</v>
      </c>
      <c r="AO1707" s="112">
        <v>22</v>
      </c>
      <c r="AP1707" s="112">
        <v>15100000</v>
      </c>
      <c r="AQ1707" s="112">
        <v>11264000</v>
      </c>
      <c r="AR1707" s="112">
        <v>3836000</v>
      </c>
      <c r="AS1707" s="112">
        <v>67</v>
      </c>
      <c r="AT1707" s="112">
        <v>1124575</v>
      </c>
      <c r="AU1707" s="112">
        <v>1</v>
      </c>
      <c r="AV1707" s="112">
        <v>57</v>
      </c>
      <c r="AW1707" s="112">
        <v>641008</v>
      </c>
    </row>
    <row r="1708" spans="38:49">
      <c r="AL1708" s="111" t="s">
        <v>177</v>
      </c>
      <c r="AM1708" s="112">
        <v>17</v>
      </c>
      <c r="AN1708" s="111" t="s">
        <v>39</v>
      </c>
      <c r="AO1708" s="112">
        <v>22</v>
      </c>
      <c r="AP1708" s="112">
        <v>15100000</v>
      </c>
      <c r="AQ1708" s="112">
        <v>11264000</v>
      </c>
      <c r="AR1708" s="112">
        <v>3836000</v>
      </c>
      <c r="AS1708" s="112">
        <v>68</v>
      </c>
      <c r="AT1708" s="112">
        <v>1077021</v>
      </c>
      <c r="AU1708" s="112">
        <v>1</v>
      </c>
      <c r="AV1708" s="112">
        <v>56</v>
      </c>
      <c r="AW1708" s="112">
        <v>603132</v>
      </c>
    </row>
    <row r="1709" spans="38:49">
      <c r="AL1709" s="111" t="s">
        <v>177</v>
      </c>
      <c r="AM1709" s="112">
        <v>17</v>
      </c>
      <c r="AN1709" s="111" t="s">
        <v>39</v>
      </c>
      <c r="AO1709" s="112">
        <v>22</v>
      </c>
      <c r="AP1709" s="112">
        <v>15100000</v>
      </c>
      <c r="AQ1709" s="112">
        <v>11264000</v>
      </c>
      <c r="AR1709" s="112">
        <v>3836000</v>
      </c>
      <c r="AS1709" s="112">
        <v>69</v>
      </c>
      <c r="AT1709" s="112">
        <v>840937</v>
      </c>
      <c r="AU1709" s="112">
        <v>0.81699999999999995</v>
      </c>
      <c r="AV1709" s="112">
        <v>56</v>
      </c>
      <c r="AW1709" s="112">
        <v>470925</v>
      </c>
    </row>
    <row r="1710" spans="38:49">
      <c r="AL1710" s="111" t="s">
        <v>177</v>
      </c>
      <c r="AM1710" s="112">
        <v>18</v>
      </c>
      <c r="AN1710" s="111" t="s">
        <v>39</v>
      </c>
      <c r="AO1710" s="112">
        <v>29</v>
      </c>
      <c r="AP1710" s="112">
        <v>14816000</v>
      </c>
      <c r="AQ1710" s="112">
        <v>11067000</v>
      </c>
      <c r="AR1710" s="112">
        <v>3749000</v>
      </c>
      <c r="AS1710" s="112">
        <v>66</v>
      </c>
      <c r="AT1710" s="112">
        <v>509467</v>
      </c>
      <c r="AU1710" s="112">
        <v>0.435</v>
      </c>
      <c r="AV1710" s="112">
        <v>61</v>
      </c>
      <c r="AW1710" s="112">
        <v>310775</v>
      </c>
    </row>
    <row r="1711" spans="38:49">
      <c r="AL1711" s="111" t="s">
        <v>177</v>
      </c>
      <c r="AM1711" s="112">
        <v>18</v>
      </c>
      <c r="AN1711" s="111" t="s">
        <v>39</v>
      </c>
      <c r="AO1711" s="112">
        <v>29</v>
      </c>
      <c r="AP1711" s="112">
        <v>14816000</v>
      </c>
      <c r="AQ1711" s="112">
        <v>11067000</v>
      </c>
      <c r="AR1711" s="112">
        <v>3749000</v>
      </c>
      <c r="AS1711" s="112">
        <v>67</v>
      </c>
      <c r="AT1711" s="112">
        <v>1124575</v>
      </c>
      <c r="AU1711" s="112">
        <v>1</v>
      </c>
      <c r="AV1711" s="112">
        <v>61</v>
      </c>
      <c r="AW1711" s="112">
        <v>685991</v>
      </c>
    </row>
    <row r="1712" spans="38:49">
      <c r="AL1712" s="111" t="s">
        <v>177</v>
      </c>
      <c r="AM1712" s="112">
        <v>18</v>
      </c>
      <c r="AN1712" s="111" t="s">
        <v>39</v>
      </c>
      <c r="AO1712" s="112">
        <v>29</v>
      </c>
      <c r="AP1712" s="112">
        <v>14816000</v>
      </c>
      <c r="AQ1712" s="112">
        <v>11067000</v>
      </c>
      <c r="AR1712" s="112">
        <v>3749000</v>
      </c>
      <c r="AS1712" s="112">
        <v>68</v>
      </c>
      <c r="AT1712" s="112">
        <v>1077021</v>
      </c>
      <c r="AU1712" s="112">
        <v>1</v>
      </c>
      <c r="AV1712" s="112">
        <v>61</v>
      </c>
      <c r="AW1712" s="112">
        <v>656983</v>
      </c>
    </row>
    <row r="1713" spans="38:49">
      <c r="AL1713" s="111" t="s">
        <v>177</v>
      </c>
      <c r="AM1713" s="112">
        <v>18</v>
      </c>
      <c r="AN1713" s="111" t="s">
        <v>39</v>
      </c>
      <c r="AO1713" s="112">
        <v>29</v>
      </c>
      <c r="AP1713" s="112">
        <v>14816000</v>
      </c>
      <c r="AQ1713" s="112">
        <v>11067000</v>
      </c>
      <c r="AR1713" s="112">
        <v>3749000</v>
      </c>
      <c r="AS1713" s="112">
        <v>69</v>
      </c>
      <c r="AT1713" s="112">
        <v>1029139</v>
      </c>
      <c r="AU1713" s="112">
        <v>1</v>
      </c>
      <c r="AV1713" s="112">
        <v>61</v>
      </c>
      <c r="AW1713" s="112">
        <v>627775</v>
      </c>
    </row>
    <row r="1714" spans="38:49">
      <c r="AL1714" s="111" t="s">
        <v>177</v>
      </c>
      <c r="AM1714" s="112">
        <v>18</v>
      </c>
      <c r="AN1714" s="111" t="s">
        <v>39</v>
      </c>
      <c r="AO1714" s="112">
        <v>29</v>
      </c>
      <c r="AP1714" s="112">
        <v>14816000</v>
      </c>
      <c r="AQ1714" s="112">
        <v>11067000</v>
      </c>
      <c r="AR1714" s="112">
        <v>3749000</v>
      </c>
      <c r="AS1714" s="112">
        <v>70</v>
      </c>
      <c r="AT1714" s="112">
        <v>8797</v>
      </c>
      <c r="AU1714" s="112">
        <v>8.9999999999999993E-3</v>
      </c>
      <c r="AV1714" s="112">
        <v>60</v>
      </c>
      <c r="AW1714" s="112">
        <v>5278</v>
      </c>
    </row>
    <row r="1715" spans="38:49">
      <c r="AL1715" s="111" t="s">
        <v>177</v>
      </c>
      <c r="AM1715" s="112">
        <v>19</v>
      </c>
      <c r="AN1715" s="111" t="s">
        <v>40</v>
      </c>
      <c r="AO1715" s="112">
        <v>6</v>
      </c>
      <c r="AP1715" s="112">
        <v>14505000</v>
      </c>
      <c r="AQ1715" s="112">
        <v>10788000</v>
      </c>
      <c r="AR1715" s="112">
        <v>3717000</v>
      </c>
      <c r="AS1715" s="112">
        <v>66</v>
      </c>
      <c r="AT1715" s="112">
        <v>198467</v>
      </c>
      <c r="AU1715" s="112">
        <v>0.16900000000000001</v>
      </c>
      <c r="AV1715" s="112">
        <v>65</v>
      </c>
      <c r="AW1715" s="112">
        <v>129004</v>
      </c>
    </row>
    <row r="1716" spans="38:49">
      <c r="AL1716" s="111" t="s">
        <v>177</v>
      </c>
      <c r="AM1716" s="112">
        <v>19</v>
      </c>
      <c r="AN1716" s="111" t="s">
        <v>40</v>
      </c>
      <c r="AO1716" s="112">
        <v>6</v>
      </c>
      <c r="AP1716" s="112">
        <v>14505000</v>
      </c>
      <c r="AQ1716" s="112">
        <v>10788000</v>
      </c>
      <c r="AR1716" s="112">
        <v>3717000</v>
      </c>
      <c r="AS1716" s="112">
        <v>67</v>
      </c>
      <c r="AT1716" s="112">
        <v>1124575</v>
      </c>
      <c r="AU1716" s="112">
        <v>1</v>
      </c>
      <c r="AV1716" s="112">
        <v>65</v>
      </c>
      <c r="AW1716" s="112">
        <v>730974</v>
      </c>
    </row>
    <row r="1717" spans="38:49">
      <c r="AL1717" s="111" t="s">
        <v>177</v>
      </c>
      <c r="AM1717" s="112">
        <v>19</v>
      </c>
      <c r="AN1717" s="111" t="s">
        <v>40</v>
      </c>
      <c r="AO1717" s="112">
        <v>6</v>
      </c>
      <c r="AP1717" s="112">
        <v>14505000</v>
      </c>
      <c r="AQ1717" s="112">
        <v>10788000</v>
      </c>
      <c r="AR1717" s="112">
        <v>3717000</v>
      </c>
      <c r="AS1717" s="112">
        <v>68</v>
      </c>
      <c r="AT1717" s="112">
        <v>1077021</v>
      </c>
      <c r="AU1717" s="112">
        <v>1</v>
      </c>
      <c r="AV1717" s="112">
        <v>65</v>
      </c>
      <c r="AW1717" s="112">
        <v>700064</v>
      </c>
    </row>
    <row r="1718" spans="38:49">
      <c r="AL1718" s="111" t="s">
        <v>177</v>
      </c>
      <c r="AM1718" s="112">
        <v>19</v>
      </c>
      <c r="AN1718" s="111" t="s">
        <v>40</v>
      </c>
      <c r="AO1718" s="112">
        <v>6</v>
      </c>
      <c r="AP1718" s="112">
        <v>14505000</v>
      </c>
      <c r="AQ1718" s="112">
        <v>10788000</v>
      </c>
      <c r="AR1718" s="112">
        <v>3717000</v>
      </c>
      <c r="AS1718" s="112">
        <v>69</v>
      </c>
      <c r="AT1718" s="112">
        <v>1029139</v>
      </c>
      <c r="AU1718" s="112">
        <v>1</v>
      </c>
      <c r="AV1718" s="112">
        <v>65</v>
      </c>
      <c r="AW1718" s="112">
        <v>668940</v>
      </c>
    </row>
    <row r="1719" spans="38:49">
      <c r="AL1719" s="111" t="s">
        <v>177</v>
      </c>
      <c r="AM1719" s="112">
        <v>19</v>
      </c>
      <c r="AN1719" s="111" t="s">
        <v>40</v>
      </c>
      <c r="AO1719" s="112">
        <v>6</v>
      </c>
      <c r="AP1719" s="112">
        <v>14505000</v>
      </c>
      <c r="AQ1719" s="112">
        <v>10788000</v>
      </c>
      <c r="AR1719" s="112">
        <v>3717000</v>
      </c>
      <c r="AS1719" s="112">
        <v>70</v>
      </c>
      <c r="AT1719" s="112">
        <v>287797</v>
      </c>
      <c r="AU1719" s="112">
        <v>0.29299999999999998</v>
      </c>
      <c r="AV1719" s="112">
        <v>65</v>
      </c>
      <c r="AW1719" s="112">
        <v>187068</v>
      </c>
    </row>
    <row r="1720" spans="38:49">
      <c r="AL1720" s="111" t="s">
        <v>177</v>
      </c>
      <c r="AM1720" s="112">
        <v>20</v>
      </c>
      <c r="AN1720" s="111" t="s">
        <v>40</v>
      </c>
      <c r="AO1720" s="112">
        <v>13</v>
      </c>
      <c r="AP1720" s="112">
        <v>14171000</v>
      </c>
      <c r="AQ1720" s="112">
        <v>10415000</v>
      </c>
      <c r="AR1720" s="112">
        <v>3756000</v>
      </c>
      <c r="AS1720" s="112">
        <v>67</v>
      </c>
      <c r="AT1720" s="112">
        <v>989042</v>
      </c>
      <c r="AU1720" s="112">
        <v>0.879</v>
      </c>
      <c r="AV1720" s="112">
        <v>69</v>
      </c>
      <c r="AW1720" s="112">
        <v>682439</v>
      </c>
    </row>
    <row r="1721" spans="38:49">
      <c r="AL1721" s="111" t="s">
        <v>177</v>
      </c>
      <c r="AM1721" s="112">
        <v>20</v>
      </c>
      <c r="AN1721" s="111" t="s">
        <v>40</v>
      </c>
      <c r="AO1721" s="112">
        <v>13</v>
      </c>
      <c r="AP1721" s="112">
        <v>14171000</v>
      </c>
      <c r="AQ1721" s="112">
        <v>10415000</v>
      </c>
      <c r="AR1721" s="112">
        <v>3756000</v>
      </c>
      <c r="AS1721" s="112">
        <v>68</v>
      </c>
      <c r="AT1721" s="112">
        <v>1077021</v>
      </c>
      <c r="AU1721" s="112">
        <v>1</v>
      </c>
      <c r="AV1721" s="112">
        <v>69</v>
      </c>
      <c r="AW1721" s="112">
        <v>743144</v>
      </c>
    </row>
    <row r="1722" spans="38:49">
      <c r="AL1722" s="111" t="s">
        <v>177</v>
      </c>
      <c r="AM1722" s="112">
        <v>20</v>
      </c>
      <c r="AN1722" s="111" t="s">
        <v>40</v>
      </c>
      <c r="AO1722" s="112">
        <v>13</v>
      </c>
      <c r="AP1722" s="112">
        <v>14171000</v>
      </c>
      <c r="AQ1722" s="112">
        <v>10415000</v>
      </c>
      <c r="AR1722" s="112">
        <v>3756000</v>
      </c>
      <c r="AS1722" s="112">
        <v>69</v>
      </c>
      <c r="AT1722" s="112">
        <v>1029139</v>
      </c>
      <c r="AU1722" s="112">
        <v>1</v>
      </c>
      <c r="AV1722" s="112">
        <v>69</v>
      </c>
      <c r="AW1722" s="112">
        <v>710106</v>
      </c>
    </row>
    <row r="1723" spans="38:49">
      <c r="AL1723" s="111" t="s">
        <v>177</v>
      </c>
      <c r="AM1723" s="112">
        <v>20</v>
      </c>
      <c r="AN1723" s="111" t="s">
        <v>40</v>
      </c>
      <c r="AO1723" s="112">
        <v>13</v>
      </c>
      <c r="AP1723" s="112">
        <v>14171000</v>
      </c>
      <c r="AQ1723" s="112">
        <v>10415000</v>
      </c>
      <c r="AR1723" s="112">
        <v>3756000</v>
      </c>
      <c r="AS1723" s="112">
        <v>70</v>
      </c>
      <c r="AT1723" s="112">
        <v>660797</v>
      </c>
      <c r="AU1723" s="112">
        <v>0.67400000000000004</v>
      </c>
      <c r="AV1723" s="112">
        <v>70</v>
      </c>
      <c r="AW1723" s="112">
        <v>462558</v>
      </c>
    </row>
    <row r="1724" spans="38:49">
      <c r="AL1724" s="111" t="s">
        <v>177</v>
      </c>
      <c r="AM1724" s="112">
        <v>21</v>
      </c>
      <c r="AN1724" s="111" t="s">
        <v>40</v>
      </c>
      <c r="AO1724" s="112">
        <v>20</v>
      </c>
      <c r="AP1724" s="112">
        <v>13816000</v>
      </c>
      <c r="AQ1724" s="112">
        <v>9937000</v>
      </c>
      <c r="AR1724" s="112">
        <v>3879000</v>
      </c>
      <c r="AS1724" s="112">
        <v>67</v>
      </c>
      <c r="AT1724" s="112">
        <v>634042</v>
      </c>
      <c r="AU1724" s="112">
        <v>0.56399999999999995</v>
      </c>
      <c r="AV1724" s="112">
        <v>72</v>
      </c>
      <c r="AW1724" s="112">
        <v>456510</v>
      </c>
    </row>
    <row r="1725" spans="38:49">
      <c r="AL1725" s="111" t="s">
        <v>177</v>
      </c>
      <c r="AM1725" s="112">
        <v>21</v>
      </c>
      <c r="AN1725" s="111" t="s">
        <v>40</v>
      </c>
      <c r="AO1725" s="112">
        <v>20</v>
      </c>
      <c r="AP1725" s="112">
        <v>13816000</v>
      </c>
      <c r="AQ1725" s="112">
        <v>9937000</v>
      </c>
      <c r="AR1725" s="112">
        <v>3879000</v>
      </c>
      <c r="AS1725" s="112">
        <v>68</v>
      </c>
      <c r="AT1725" s="112">
        <v>1077021</v>
      </c>
      <c r="AU1725" s="112">
        <v>1</v>
      </c>
      <c r="AV1725" s="112">
        <v>73</v>
      </c>
      <c r="AW1725" s="112">
        <v>786225</v>
      </c>
    </row>
    <row r="1726" spans="38:49">
      <c r="AL1726" s="111" t="s">
        <v>177</v>
      </c>
      <c r="AM1726" s="112">
        <v>21</v>
      </c>
      <c r="AN1726" s="111" t="s">
        <v>40</v>
      </c>
      <c r="AO1726" s="112">
        <v>20</v>
      </c>
      <c r="AP1726" s="112">
        <v>13816000</v>
      </c>
      <c r="AQ1726" s="112">
        <v>9937000</v>
      </c>
      <c r="AR1726" s="112">
        <v>3879000</v>
      </c>
      <c r="AS1726" s="112">
        <v>69</v>
      </c>
      <c r="AT1726" s="112">
        <v>1029139</v>
      </c>
      <c r="AU1726" s="112">
        <v>1</v>
      </c>
      <c r="AV1726" s="112">
        <v>73</v>
      </c>
      <c r="AW1726" s="112">
        <v>751271</v>
      </c>
    </row>
    <row r="1727" spans="38:49">
      <c r="AL1727" s="111" t="s">
        <v>177</v>
      </c>
      <c r="AM1727" s="112">
        <v>21</v>
      </c>
      <c r="AN1727" s="111" t="s">
        <v>40</v>
      </c>
      <c r="AO1727" s="112">
        <v>20</v>
      </c>
      <c r="AP1727" s="112">
        <v>13816000</v>
      </c>
      <c r="AQ1727" s="112">
        <v>9937000</v>
      </c>
      <c r="AR1727" s="112">
        <v>3879000</v>
      </c>
      <c r="AS1727" s="112">
        <v>70</v>
      </c>
      <c r="AT1727" s="112">
        <v>980944</v>
      </c>
      <c r="AU1727" s="112">
        <v>1</v>
      </c>
      <c r="AV1727" s="112">
        <v>74</v>
      </c>
      <c r="AW1727" s="112">
        <v>725899</v>
      </c>
    </row>
    <row r="1728" spans="38:49">
      <c r="AL1728" s="111" t="s">
        <v>177</v>
      </c>
      <c r="AM1728" s="112">
        <v>21</v>
      </c>
      <c r="AN1728" s="111" t="s">
        <v>40</v>
      </c>
      <c r="AO1728" s="112">
        <v>20</v>
      </c>
      <c r="AP1728" s="112">
        <v>13816000</v>
      </c>
      <c r="AQ1728" s="112">
        <v>9937000</v>
      </c>
      <c r="AR1728" s="112">
        <v>3879000</v>
      </c>
      <c r="AS1728" s="112">
        <v>71</v>
      </c>
      <c r="AT1728" s="112">
        <v>157853</v>
      </c>
      <c r="AU1728" s="112">
        <v>0.16900000000000001</v>
      </c>
      <c r="AV1728" s="112">
        <v>74</v>
      </c>
      <c r="AW1728" s="112">
        <v>116811</v>
      </c>
    </row>
    <row r="1729" spans="38:49">
      <c r="AL1729" s="111" t="s">
        <v>177</v>
      </c>
      <c r="AM1729" s="112">
        <v>22</v>
      </c>
      <c r="AN1729" s="111" t="s">
        <v>40</v>
      </c>
      <c r="AO1729" s="112">
        <v>27</v>
      </c>
      <c r="AP1729" s="112">
        <v>13442000</v>
      </c>
      <c r="AQ1729" s="112">
        <v>9341000</v>
      </c>
      <c r="AR1729" s="112">
        <v>4101000</v>
      </c>
      <c r="AS1729" s="112">
        <v>67</v>
      </c>
      <c r="AT1729" s="112">
        <v>260042</v>
      </c>
      <c r="AU1729" s="112">
        <v>0.23100000000000001</v>
      </c>
      <c r="AV1729" s="112">
        <v>75</v>
      </c>
      <c r="AW1729" s="112">
        <v>195032</v>
      </c>
    </row>
    <row r="1730" spans="38:49">
      <c r="AL1730" s="111" t="s">
        <v>177</v>
      </c>
      <c r="AM1730" s="112">
        <v>22</v>
      </c>
      <c r="AN1730" s="111" t="s">
        <v>40</v>
      </c>
      <c r="AO1730" s="112">
        <v>27</v>
      </c>
      <c r="AP1730" s="112">
        <v>13442000</v>
      </c>
      <c r="AQ1730" s="112">
        <v>9341000</v>
      </c>
      <c r="AR1730" s="112">
        <v>4101000</v>
      </c>
      <c r="AS1730" s="112">
        <v>68</v>
      </c>
      <c r="AT1730" s="112">
        <v>1077021</v>
      </c>
      <c r="AU1730" s="112">
        <v>1</v>
      </c>
      <c r="AV1730" s="112">
        <v>76</v>
      </c>
      <c r="AW1730" s="112">
        <v>818536</v>
      </c>
    </row>
    <row r="1731" spans="38:49">
      <c r="AL1731" s="111" t="s">
        <v>177</v>
      </c>
      <c r="AM1731" s="112">
        <v>22</v>
      </c>
      <c r="AN1731" s="111" t="s">
        <v>40</v>
      </c>
      <c r="AO1731" s="112">
        <v>27</v>
      </c>
      <c r="AP1731" s="112">
        <v>13442000</v>
      </c>
      <c r="AQ1731" s="112">
        <v>9341000</v>
      </c>
      <c r="AR1731" s="112">
        <v>4101000</v>
      </c>
      <c r="AS1731" s="112">
        <v>69</v>
      </c>
      <c r="AT1731" s="112">
        <v>1029139</v>
      </c>
      <c r="AU1731" s="112">
        <v>1</v>
      </c>
      <c r="AV1731" s="112">
        <v>76</v>
      </c>
      <c r="AW1731" s="112">
        <v>782146</v>
      </c>
    </row>
    <row r="1732" spans="38:49">
      <c r="AL1732" s="111" t="s">
        <v>177</v>
      </c>
      <c r="AM1732" s="112">
        <v>22</v>
      </c>
      <c r="AN1732" s="111" t="s">
        <v>40</v>
      </c>
      <c r="AO1732" s="112">
        <v>27</v>
      </c>
      <c r="AP1732" s="112">
        <v>13442000</v>
      </c>
      <c r="AQ1732" s="112">
        <v>9341000</v>
      </c>
      <c r="AR1732" s="112">
        <v>4101000</v>
      </c>
      <c r="AS1732" s="112">
        <v>70</v>
      </c>
      <c r="AT1732" s="112">
        <v>980944</v>
      </c>
      <c r="AU1732" s="112">
        <v>1</v>
      </c>
      <c r="AV1732" s="112">
        <v>77</v>
      </c>
      <c r="AW1732" s="112">
        <v>755327</v>
      </c>
    </row>
    <row r="1733" spans="38:49">
      <c r="AL1733" s="111" t="s">
        <v>177</v>
      </c>
      <c r="AM1733" s="112">
        <v>22</v>
      </c>
      <c r="AN1733" s="111" t="s">
        <v>40</v>
      </c>
      <c r="AO1733" s="112">
        <v>27</v>
      </c>
      <c r="AP1733" s="112">
        <v>13442000</v>
      </c>
      <c r="AQ1733" s="112">
        <v>9341000</v>
      </c>
      <c r="AR1733" s="112">
        <v>4101000</v>
      </c>
      <c r="AS1733" s="112">
        <v>71</v>
      </c>
      <c r="AT1733" s="112">
        <v>753853</v>
      </c>
      <c r="AU1733" s="112">
        <v>0.80800000000000005</v>
      </c>
      <c r="AV1733" s="112">
        <v>78</v>
      </c>
      <c r="AW1733" s="112">
        <v>588005</v>
      </c>
    </row>
    <row r="1734" spans="38:49">
      <c r="AL1734" s="111" t="s">
        <v>177</v>
      </c>
      <c r="AM1734" s="112">
        <v>23</v>
      </c>
      <c r="AN1734" s="111" t="s">
        <v>41</v>
      </c>
      <c r="AO1734" s="112">
        <v>3</v>
      </c>
      <c r="AP1734" s="112">
        <v>13052000</v>
      </c>
      <c r="AQ1734" s="112">
        <v>8616000</v>
      </c>
      <c r="AR1734" s="112">
        <v>4436000</v>
      </c>
      <c r="AS1734" s="112">
        <v>68</v>
      </c>
      <c r="AT1734" s="112">
        <v>947063</v>
      </c>
      <c r="AU1734" s="112">
        <v>0.879</v>
      </c>
      <c r="AV1734" s="112">
        <v>78</v>
      </c>
      <c r="AW1734" s="112">
        <v>738709</v>
      </c>
    </row>
    <row r="1735" spans="38:49">
      <c r="AL1735" s="111" t="s">
        <v>177</v>
      </c>
      <c r="AM1735" s="112">
        <v>23</v>
      </c>
      <c r="AN1735" s="111" t="s">
        <v>41</v>
      </c>
      <c r="AO1735" s="112">
        <v>3</v>
      </c>
      <c r="AP1735" s="112">
        <v>13052000</v>
      </c>
      <c r="AQ1735" s="112">
        <v>8616000</v>
      </c>
      <c r="AR1735" s="112">
        <v>4436000</v>
      </c>
      <c r="AS1735" s="112">
        <v>69</v>
      </c>
      <c r="AT1735" s="112">
        <v>1029139</v>
      </c>
      <c r="AU1735" s="112">
        <v>1</v>
      </c>
      <c r="AV1735" s="112">
        <v>79</v>
      </c>
      <c r="AW1735" s="112">
        <v>813020</v>
      </c>
    </row>
    <row r="1736" spans="38:49">
      <c r="AL1736" s="111" t="s">
        <v>177</v>
      </c>
      <c r="AM1736" s="112">
        <v>23</v>
      </c>
      <c r="AN1736" s="111" t="s">
        <v>41</v>
      </c>
      <c r="AO1736" s="112">
        <v>3</v>
      </c>
      <c r="AP1736" s="112">
        <v>13052000</v>
      </c>
      <c r="AQ1736" s="112">
        <v>8616000</v>
      </c>
      <c r="AR1736" s="112">
        <v>4436000</v>
      </c>
      <c r="AS1736" s="112">
        <v>70</v>
      </c>
      <c r="AT1736" s="112">
        <v>980944</v>
      </c>
      <c r="AU1736" s="112">
        <v>1</v>
      </c>
      <c r="AV1736" s="112">
        <v>80</v>
      </c>
      <c r="AW1736" s="112">
        <v>784755</v>
      </c>
    </row>
    <row r="1737" spans="38:49">
      <c r="AL1737" s="111" t="s">
        <v>177</v>
      </c>
      <c r="AM1737" s="112">
        <v>23</v>
      </c>
      <c r="AN1737" s="111" t="s">
        <v>41</v>
      </c>
      <c r="AO1737" s="112">
        <v>3</v>
      </c>
      <c r="AP1737" s="112">
        <v>13052000</v>
      </c>
      <c r="AQ1737" s="112">
        <v>8616000</v>
      </c>
      <c r="AR1737" s="112">
        <v>4436000</v>
      </c>
      <c r="AS1737" s="112">
        <v>71</v>
      </c>
      <c r="AT1737" s="112">
        <v>932450</v>
      </c>
      <c r="AU1737" s="112">
        <v>1</v>
      </c>
      <c r="AV1737" s="112">
        <v>82</v>
      </c>
      <c r="AW1737" s="112">
        <v>764609</v>
      </c>
    </row>
    <row r="1738" spans="38:49">
      <c r="AL1738" s="111" t="s">
        <v>177</v>
      </c>
      <c r="AM1738" s="112">
        <v>23</v>
      </c>
      <c r="AN1738" s="111" t="s">
        <v>41</v>
      </c>
      <c r="AO1738" s="112">
        <v>3</v>
      </c>
      <c r="AP1738" s="112">
        <v>13052000</v>
      </c>
      <c r="AQ1738" s="112">
        <v>8616000</v>
      </c>
      <c r="AR1738" s="112">
        <v>4436000</v>
      </c>
      <c r="AS1738" s="112">
        <v>72</v>
      </c>
      <c r="AT1738" s="112">
        <v>546404</v>
      </c>
      <c r="AU1738" s="112">
        <v>0.61799999999999999</v>
      </c>
      <c r="AV1738" s="112">
        <v>83</v>
      </c>
      <c r="AW1738" s="112">
        <v>453515</v>
      </c>
    </row>
    <row r="1739" spans="38:49">
      <c r="AL1739" s="111" t="s">
        <v>177</v>
      </c>
      <c r="AM1739" s="112">
        <v>24</v>
      </c>
      <c r="AN1739" s="111" t="s">
        <v>41</v>
      </c>
      <c r="AO1739" s="112">
        <v>10</v>
      </c>
      <c r="AP1739" s="112">
        <v>12648000</v>
      </c>
      <c r="AQ1739" s="112">
        <v>7750000</v>
      </c>
      <c r="AR1739" s="112">
        <v>4898000</v>
      </c>
      <c r="AS1739" s="112">
        <v>68</v>
      </c>
      <c r="AT1739" s="112">
        <v>543063</v>
      </c>
      <c r="AU1739" s="112">
        <v>0.504</v>
      </c>
      <c r="AV1739" s="112">
        <v>80</v>
      </c>
      <c r="AW1739" s="112">
        <v>434450</v>
      </c>
    </row>
    <row r="1740" spans="38:49">
      <c r="AL1740" s="111" t="s">
        <v>177</v>
      </c>
      <c r="AM1740" s="112">
        <v>24</v>
      </c>
      <c r="AN1740" s="111" t="s">
        <v>41</v>
      </c>
      <c r="AO1740" s="112">
        <v>10</v>
      </c>
      <c r="AP1740" s="112">
        <v>12648000</v>
      </c>
      <c r="AQ1740" s="112">
        <v>7750000</v>
      </c>
      <c r="AR1740" s="112">
        <v>4898000</v>
      </c>
      <c r="AS1740" s="112">
        <v>69</v>
      </c>
      <c r="AT1740" s="112">
        <v>1029139</v>
      </c>
      <c r="AU1740" s="112">
        <v>1</v>
      </c>
      <c r="AV1740" s="112">
        <v>81</v>
      </c>
      <c r="AW1740" s="112">
        <v>833603</v>
      </c>
    </row>
    <row r="1741" spans="38:49">
      <c r="AL1741" s="111" t="s">
        <v>177</v>
      </c>
      <c r="AM1741" s="112">
        <v>24</v>
      </c>
      <c r="AN1741" s="111" t="s">
        <v>41</v>
      </c>
      <c r="AO1741" s="112">
        <v>10</v>
      </c>
      <c r="AP1741" s="112">
        <v>12648000</v>
      </c>
      <c r="AQ1741" s="112">
        <v>7750000</v>
      </c>
      <c r="AR1741" s="112">
        <v>4898000</v>
      </c>
      <c r="AS1741" s="112">
        <v>70</v>
      </c>
      <c r="AT1741" s="112">
        <v>980944</v>
      </c>
      <c r="AU1741" s="112">
        <v>1</v>
      </c>
      <c r="AV1741" s="112">
        <v>82</v>
      </c>
      <c r="AW1741" s="112">
        <v>804374</v>
      </c>
    </row>
    <row r="1742" spans="38:49">
      <c r="AL1742" s="111" t="s">
        <v>177</v>
      </c>
      <c r="AM1742" s="112">
        <v>24</v>
      </c>
      <c r="AN1742" s="111" t="s">
        <v>41</v>
      </c>
      <c r="AO1742" s="112">
        <v>10</v>
      </c>
      <c r="AP1742" s="112">
        <v>12648000</v>
      </c>
      <c r="AQ1742" s="112">
        <v>7750000</v>
      </c>
      <c r="AR1742" s="112">
        <v>4898000</v>
      </c>
      <c r="AS1742" s="112">
        <v>71</v>
      </c>
      <c r="AT1742" s="112">
        <v>932450</v>
      </c>
      <c r="AU1742" s="112">
        <v>1</v>
      </c>
      <c r="AV1742" s="112">
        <v>84</v>
      </c>
      <c r="AW1742" s="112">
        <v>783258</v>
      </c>
    </row>
    <row r="1743" spans="38:49">
      <c r="AL1743" s="111" t="s">
        <v>177</v>
      </c>
      <c r="AM1743" s="112">
        <v>24</v>
      </c>
      <c r="AN1743" s="111" t="s">
        <v>41</v>
      </c>
      <c r="AO1743" s="112">
        <v>10</v>
      </c>
      <c r="AP1743" s="112">
        <v>12648000</v>
      </c>
      <c r="AQ1743" s="112">
        <v>7750000</v>
      </c>
      <c r="AR1743" s="112">
        <v>4898000</v>
      </c>
      <c r="AS1743" s="112">
        <v>72</v>
      </c>
      <c r="AT1743" s="112">
        <v>883671</v>
      </c>
      <c r="AU1743" s="112">
        <v>1</v>
      </c>
      <c r="AV1743" s="112">
        <v>85</v>
      </c>
      <c r="AW1743" s="112">
        <v>751120</v>
      </c>
    </row>
    <row r="1744" spans="38:49">
      <c r="AL1744" s="111" t="s">
        <v>177</v>
      </c>
      <c r="AM1744" s="112">
        <v>24</v>
      </c>
      <c r="AN1744" s="111" t="s">
        <v>41</v>
      </c>
      <c r="AO1744" s="112">
        <v>10</v>
      </c>
      <c r="AP1744" s="112">
        <v>12648000</v>
      </c>
      <c r="AQ1744" s="112">
        <v>7750000</v>
      </c>
      <c r="AR1744" s="112">
        <v>4898000</v>
      </c>
      <c r="AS1744" s="112">
        <v>73</v>
      </c>
      <c r="AT1744" s="112">
        <v>528733</v>
      </c>
      <c r="AU1744" s="112">
        <v>0.63300000000000001</v>
      </c>
      <c r="AV1744" s="112">
        <v>86</v>
      </c>
      <c r="AW1744" s="112">
        <v>454710</v>
      </c>
    </row>
    <row r="1745" spans="38:49">
      <c r="AL1745" s="111" t="s">
        <v>177</v>
      </c>
      <c r="AM1745" s="112">
        <v>25</v>
      </c>
      <c r="AN1745" s="111" t="s">
        <v>41</v>
      </c>
      <c r="AO1745" s="112">
        <v>17</v>
      </c>
      <c r="AP1745" s="112">
        <v>12233000</v>
      </c>
      <c r="AQ1745" s="112">
        <v>6731000</v>
      </c>
      <c r="AR1745" s="112">
        <v>5502000</v>
      </c>
      <c r="AS1745" s="112">
        <v>68</v>
      </c>
      <c r="AT1745" s="112">
        <v>128063</v>
      </c>
      <c r="AU1745" s="112">
        <v>0.11899999999999999</v>
      </c>
      <c r="AV1745" s="112">
        <v>81</v>
      </c>
      <c r="AW1745" s="112">
        <v>103731</v>
      </c>
    </row>
    <row r="1746" spans="38:49">
      <c r="AL1746" s="111" t="s">
        <v>177</v>
      </c>
      <c r="AM1746" s="112">
        <v>25</v>
      </c>
      <c r="AN1746" s="111" t="s">
        <v>41</v>
      </c>
      <c r="AO1746" s="112">
        <v>17</v>
      </c>
      <c r="AP1746" s="112">
        <v>12233000</v>
      </c>
      <c r="AQ1746" s="112">
        <v>6731000</v>
      </c>
      <c r="AR1746" s="112">
        <v>5502000</v>
      </c>
      <c r="AS1746" s="112">
        <v>69</v>
      </c>
      <c r="AT1746" s="112">
        <v>1029139</v>
      </c>
      <c r="AU1746" s="112">
        <v>1</v>
      </c>
      <c r="AV1746" s="112">
        <v>82</v>
      </c>
      <c r="AW1746" s="112">
        <v>843894</v>
      </c>
    </row>
    <row r="1747" spans="38:49">
      <c r="AL1747" s="111" t="s">
        <v>177</v>
      </c>
      <c r="AM1747" s="112">
        <v>25</v>
      </c>
      <c r="AN1747" s="111" t="s">
        <v>41</v>
      </c>
      <c r="AO1747" s="112">
        <v>17</v>
      </c>
      <c r="AP1747" s="112">
        <v>12233000</v>
      </c>
      <c r="AQ1747" s="112">
        <v>6731000</v>
      </c>
      <c r="AR1747" s="112">
        <v>5502000</v>
      </c>
      <c r="AS1747" s="112">
        <v>70</v>
      </c>
      <c r="AT1747" s="112">
        <v>980944</v>
      </c>
      <c r="AU1747" s="112">
        <v>1</v>
      </c>
      <c r="AV1747" s="112">
        <v>83</v>
      </c>
      <c r="AW1747" s="112">
        <v>814184</v>
      </c>
    </row>
    <row r="1748" spans="38:49">
      <c r="AL1748" s="111" t="s">
        <v>177</v>
      </c>
      <c r="AM1748" s="112">
        <v>25</v>
      </c>
      <c r="AN1748" s="111" t="s">
        <v>41</v>
      </c>
      <c r="AO1748" s="112">
        <v>17</v>
      </c>
      <c r="AP1748" s="112">
        <v>12233000</v>
      </c>
      <c r="AQ1748" s="112">
        <v>6731000</v>
      </c>
      <c r="AR1748" s="112">
        <v>5502000</v>
      </c>
      <c r="AS1748" s="112">
        <v>71</v>
      </c>
      <c r="AT1748" s="112">
        <v>932450</v>
      </c>
      <c r="AU1748" s="112">
        <v>1</v>
      </c>
      <c r="AV1748" s="112">
        <v>85</v>
      </c>
      <c r="AW1748" s="112">
        <v>792582</v>
      </c>
    </row>
    <row r="1749" spans="38:49">
      <c r="AL1749" s="111" t="s">
        <v>177</v>
      </c>
      <c r="AM1749" s="112">
        <v>25</v>
      </c>
      <c r="AN1749" s="111" t="s">
        <v>41</v>
      </c>
      <c r="AO1749" s="112">
        <v>17</v>
      </c>
      <c r="AP1749" s="112">
        <v>12233000</v>
      </c>
      <c r="AQ1749" s="112">
        <v>6731000</v>
      </c>
      <c r="AR1749" s="112">
        <v>5502000</v>
      </c>
      <c r="AS1749" s="112">
        <v>72</v>
      </c>
      <c r="AT1749" s="112">
        <v>883671</v>
      </c>
      <c r="AU1749" s="112">
        <v>1</v>
      </c>
      <c r="AV1749" s="112">
        <v>86</v>
      </c>
      <c r="AW1749" s="112">
        <v>759957</v>
      </c>
    </row>
    <row r="1750" spans="38:49">
      <c r="AL1750" s="111" t="s">
        <v>177</v>
      </c>
      <c r="AM1750" s="112">
        <v>25</v>
      </c>
      <c r="AN1750" s="111" t="s">
        <v>41</v>
      </c>
      <c r="AO1750" s="112">
        <v>17</v>
      </c>
      <c r="AP1750" s="112">
        <v>12233000</v>
      </c>
      <c r="AQ1750" s="112">
        <v>6731000</v>
      </c>
      <c r="AR1750" s="112">
        <v>5502000</v>
      </c>
      <c r="AS1750" s="112">
        <v>73</v>
      </c>
      <c r="AT1750" s="112">
        <v>834624</v>
      </c>
      <c r="AU1750" s="112">
        <v>1</v>
      </c>
      <c r="AV1750" s="112">
        <v>88</v>
      </c>
      <c r="AW1750" s="112">
        <v>734469</v>
      </c>
    </row>
    <row r="1751" spans="38:49">
      <c r="AL1751" s="111" t="s">
        <v>177</v>
      </c>
      <c r="AM1751" s="112">
        <v>25</v>
      </c>
      <c r="AN1751" s="111" t="s">
        <v>41</v>
      </c>
      <c r="AO1751" s="112">
        <v>17</v>
      </c>
      <c r="AP1751" s="112">
        <v>12233000</v>
      </c>
      <c r="AQ1751" s="112">
        <v>6731000</v>
      </c>
      <c r="AR1751" s="112">
        <v>5502000</v>
      </c>
      <c r="AS1751" s="112">
        <v>74</v>
      </c>
      <c r="AT1751" s="112">
        <v>713109</v>
      </c>
      <c r="AU1751" s="112">
        <v>0.90800000000000003</v>
      </c>
      <c r="AV1751" s="112">
        <v>89</v>
      </c>
      <c r="AW1751" s="112">
        <v>634667</v>
      </c>
    </row>
    <row r="1752" spans="38:49">
      <c r="AL1752" s="111" t="s">
        <v>177</v>
      </c>
      <c r="AM1752" s="112">
        <v>26</v>
      </c>
      <c r="AN1752" s="111" t="s">
        <v>41</v>
      </c>
      <c r="AO1752" s="112">
        <v>24</v>
      </c>
      <c r="AP1752" s="112">
        <v>11810000</v>
      </c>
      <c r="AQ1752" s="112">
        <v>5548000</v>
      </c>
      <c r="AR1752" s="112">
        <v>6262000</v>
      </c>
      <c r="AS1752" s="112">
        <v>69</v>
      </c>
      <c r="AT1752" s="112">
        <v>734203</v>
      </c>
      <c r="AU1752" s="112">
        <v>0.71299999999999997</v>
      </c>
      <c r="AV1752" s="112">
        <v>82</v>
      </c>
      <c r="AW1752" s="112">
        <v>602046</v>
      </c>
    </row>
    <row r="1753" spans="38:49">
      <c r="AL1753" s="111" t="s">
        <v>177</v>
      </c>
      <c r="AM1753" s="112">
        <v>26</v>
      </c>
      <c r="AN1753" s="111" t="s">
        <v>41</v>
      </c>
      <c r="AO1753" s="112">
        <v>24</v>
      </c>
      <c r="AP1753" s="112">
        <v>11810000</v>
      </c>
      <c r="AQ1753" s="112">
        <v>5548000</v>
      </c>
      <c r="AR1753" s="112">
        <v>6262000</v>
      </c>
      <c r="AS1753" s="112">
        <v>70</v>
      </c>
      <c r="AT1753" s="112">
        <v>980944</v>
      </c>
      <c r="AU1753" s="112">
        <v>1</v>
      </c>
      <c r="AV1753" s="112">
        <v>83</v>
      </c>
      <c r="AW1753" s="112">
        <v>814184</v>
      </c>
    </row>
    <row r="1754" spans="38:49">
      <c r="AL1754" s="111" t="s">
        <v>177</v>
      </c>
      <c r="AM1754" s="112">
        <v>26</v>
      </c>
      <c r="AN1754" s="111" t="s">
        <v>41</v>
      </c>
      <c r="AO1754" s="112">
        <v>24</v>
      </c>
      <c r="AP1754" s="112">
        <v>11810000</v>
      </c>
      <c r="AQ1754" s="112">
        <v>5548000</v>
      </c>
      <c r="AR1754" s="112">
        <v>6262000</v>
      </c>
      <c r="AS1754" s="112">
        <v>71</v>
      </c>
      <c r="AT1754" s="112">
        <v>932450</v>
      </c>
      <c r="AU1754" s="112">
        <v>1</v>
      </c>
      <c r="AV1754" s="112">
        <v>85</v>
      </c>
      <c r="AW1754" s="112">
        <v>792582</v>
      </c>
    </row>
    <row r="1755" spans="38:49">
      <c r="AL1755" s="111" t="s">
        <v>177</v>
      </c>
      <c r="AM1755" s="112">
        <v>26</v>
      </c>
      <c r="AN1755" s="111" t="s">
        <v>41</v>
      </c>
      <c r="AO1755" s="112">
        <v>24</v>
      </c>
      <c r="AP1755" s="112">
        <v>11810000</v>
      </c>
      <c r="AQ1755" s="112">
        <v>5548000</v>
      </c>
      <c r="AR1755" s="112">
        <v>6262000</v>
      </c>
      <c r="AS1755" s="112">
        <v>72</v>
      </c>
      <c r="AT1755" s="112">
        <v>883671</v>
      </c>
      <c r="AU1755" s="112">
        <v>1</v>
      </c>
      <c r="AV1755" s="112">
        <v>86</v>
      </c>
      <c r="AW1755" s="112">
        <v>759957</v>
      </c>
    </row>
    <row r="1756" spans="38:49">
      <c r="AL1756" s="111" t="s">
        <v>177</v>
      </c>
      <c r="AM1756" s="112">
        <v>26</v>
      </c>
      <c r="AN1756" s="111" t="s">
        <v>41</v>
      </c>
      <c r="AO1756" s="112">
        <v>24</v>
      </c>
      <c r="AP1756" s="112">
        <v>11810000</v>
      </c>
      <c r="AQ1756" s="112">
        <v>5548000</v>
      </c>
      <c r="AR1756" s="112">
        <v>6262000</v>
      </c>
      <c r="AS1756" s="112">
        <v>73</v>
      </c>
      <c r="AT1756" s="112">
        <v>834624</v>
      </c>
      <c r="AU1756" s="112">
        <v>1</v>
      </c>
      <c r="AV1756" s="112">
        <v>88</v>
      </c>
      <c r="AW1756" s="112">
        <v>734469</v>
      </c>
    </row>
    <row r="1757" spans="38:49">
      <c r="AL1757" s="111" t="s">
        <v>177</v>
      </c>
      <c r="AM1757" s="112">
        <v>26</v>
      </c>
      <c r="AN1757" s="111" t="s">
        <v>41</v>
      </c>
      <c r="AO1757" s="112">
        <v>24</v>
      </c>
      <c r="AP1757" s="112">
        <v>11810000</v>
      </c>
      <c r="AQ1757" s="112">
        <v>5548000</v>
      </c>
      <c r="AR1757" s="112">
        <v>6262000</v>
      </c>
      <c r="AS1757" s="112">
        <v>74</v>
      </c>
      <c r="AT1757" s="112">
        <v>785322</v>
      </c>
      <c r="AU1757" s="112">
        <v>1</v>
      </c>
      <c r="AV1757" s="112">
        <v>89</v>
      </c>
      <c r="AW1757" s="112">
        <v>698937</v>
      </c>
    </row>
    <row r="1758" spans="38:49">
      <c r="AL1758" s="111" t="s">
        <v>177</v>
      </c>
      <c r="AM1758" s="112">
        <v>26</v>
      </c>
      <c r="AN1758" s="111" t="s">
        <v>41</v>
      </c>
      <c r="AO1758" s="112">
        <v>24</v>
      </c>
      <c r="AP1758" s="112">
        <v>11810000</v>
      </c>
      <c r="AQ1758" s="112">
        <v>5548000</v>
      </c>
      <c r="AR1758" s="112">
        <v>6262000</v>
      </c>
      <c r="AS1758" s="112">
        <v>75</v>
      </c>
      <c r="AT1758" s="112">
        <v>735781</v>
      </c>
      <c r="AU1758" s="112">
        <v>1</v>
      </c>
      <c r="AV1758" s="112">
        <v>90</v>
      </c>
      <c r="AW1758" s="112">
        <v>662203</v>
      </c>
    </row>
    <row r="1759" spans="38:49">
      <c r="AL1759" s="111" t="s">
        <v>177</v>
      </c>
      <c r="AM1759" s="112">
        <v>26</v>
      </c>
      <c r="AN1759" s="111" t="s">
        <v>41</v>
      </c>
      <c r="AO1759" s="112">
        <v>24</v>
      </c>
      <c r="AP1759" s="112">
        <v>11810000</v>
      </c>
      <c r="AQ1759" s="112">
        <v>5548000</v>
      </c>
      <c r="AR1759" s="112">
        <v>6262000</v>
      </c>
      <c r="AS1759" s="112">
        <v>76</v>
      </c>
      <c r="AT1759" s="112">
        <v>375006</v>
      </c>
      <c r="AU1759" s="112">
        <v>0.54700000000000004</v>
      </c>
      <c r="AV1759" s="112">
        <v>91</v>
      </c>
      <c r="AW1759" s="112">
        <v>341255</v>
      </c>
    </row>
    <row r="1760" spans="38:49">
      <c r="AL1760" s="111" t="s">
        <v>177</v>
      </c>
      <c r="AM1760" s="112">
        <v>27</v>
      </c>
      <c r="AN1760" s="111" t="s">
        <v>42</v>
      </c>
      <c r="AO1760" s="112">
        <v>1</v>
      </c>
      <c r="AP1760" s="112">
        <v>11380000</v>
      </c>
      <c r="AQ1760" s="112">
        <v>4188000</v>
      </c>
      <c r="AR1760" s="112">
        <v>7192000</v>
      </c>
      <c r="AS1760" s="112">
        <v>69</v>
      </c>
      <c r="AT1760" s="112">
        <v>304203</v>
      </c>
      <c r="AU1760" s="112">
        <v>0.29599999999999999</v>
      </c>
      <c r="AV1760" s="112">
        <v>81</v>
      </c>
      <c r="AW1760" s="112">
        <v>246404</v>
      </c>
    </row>
    <row r="1761" spans="38:49">
      <c r="AL1761" s="111" t="s">
        <v>177</v>
      </c>
      <c r="AM1761" s="112">
        <v>27</v>
      </c>
      <c r="AN1761" s="111" t="s">
        <v>42</v>
      </c>
      <c r="AO1761" s="112">
        <v>1</v>
      </c>
      <c r="AP1761" s="112">
        <v>11380000</v>
      </c>
      <c r="AQ1761" s="112">
        <v>4188000</v>
      </c>
      <c r="AR1761" s="112">
        <v>7192000</v>
      </c>
      <c r="AS1761" s="112">
        <v>70</v>
      </c>
      <c r="AT1761" s="112">
        <v>980944</v>
      </c>
      <c r="AU1761" s="112">
        <v>1</v>
      </c>
      <c r="AV1761" s="112">
        <v>82</v>
      </c>
      <c r="AW1761" s="112">
        <v>804374</v>
      </c>
    </row>
    <row r="1762" spans="38:49">
      <c r="AL1762" s="111" t="s">
        <v>177</v>
      </c>
      <c r="AM1762" s="112">
        <v>27</v>
      </c>
      <c r="AN1762" s="111" t="s">
        <v>42</v>
      </c>
      <c r="AO1762" s="112">
        <v>1</v>
      </c>
      <c r="AP1762" s="112">
        <v>11380000</v>
      </c>
      <c r="AQ1762" s="112">
        <v>4188000</v>
      </c>
      <c r="AR1762" s="112">
        <v>7192000</v>
      </c>
      <c r="AS1762" s="112">
        <v>71</v>
      </c>
      <c r="AT1762" s="112">
        <v>932450</v>
      </c>
      <c r="AU1762" s="112">
        <v>1</v>
      </c>
      <c r="AV1762" s="112">
        <v>84</v>
      </c>
      <c r="AW1762" s="112">
        <v>783258</v>
      </c>
    </row>
    <row r="1763" spans="38:49">
      <c r="AL1763" s="111" t="s">
        <v>177</v>
      </c>
      <c r="AM1763" s="112">
        <v>27</v>
      </c>
      <c r="AN1763" s="111" t="s">
        <v>42</v>
      </c>
      <c r="AO1763" s="112">
        <v>1</v>
      </c>
      <c r="AP1763" s="112">
        <v>11380000</v>
      </c>
      <c r="AQ1763" s="112">
        <v>4188000</v>
      </c>
      <c r="AR1763" s="112">
        <v>7192000</v>
      </c>
      <c r="AS1763" s="112">
        <v>72</v>
      </c>
      <c r="AT1763" s="112">
        <v>883671</v>
      </c>
      <c r="AU1763" s="112">
        <v>1</v>
      </c>
      <c r="AV1763" s="112">
        <v>85</v>
      </c>
      <c r="AW1763" s="112">
        <v>751120</v>
      </c>
    </row>
    <row r="1764" spans="38:49">
      <c r="AL1764" s="111" t="s">
        <v>177</v>
      </c>
      <c r="AM1764" s="112">
        <v>27</v>
      </c>
      <c r="AN1764" s="111" t="s">
        <v>42</v>
      </c>
      <c r="AO1764" s="112">
        <v>1</v>
      </c>
      <c r="AP1764" s="112">
        <v>11380000</v>
      </c>
      <c r="AQ1764" s="112">
        <v>4188000</v>
      </c>
      <c r="AR1764" s="112">
        <v>7192000</v>
      </c>
      <c r="AS1764" s="112">
        <v>73</v>
      </c>
      <c r="AT1764" s="112">
        <v>834624</v>
      </c>
      <c r="AU1764" s="112">
        <v>1</v>
      </c>
      <c r="AV1764" s="112">
        <v>87</v>
      </c>
      <c r="AW1764" s="112">
        <v>726123</v>
      </c>
    </row>
    <row r="1765" spans="38:49">
      <c r="AL1765" s="111" t="s">
        <v>177</v>
      </c>
      <c r="AM1765" s="112">
        <v>27</v>
      </c>
      <c r="AN1765" s="111" t="s">
        <v>42</v>
      </c>
      <c r="AO1765" s="112">
        <v>1</v>
      </c>
      <c r="AP1765" s="112">
        <v>11380000</v>
      </c>
      <c r="AQ1765" s="112">
        <v>4188000</v>
      </c>
      <c r="AR1765" s="112">
        <v>7192000</v>
      </c>
      <c r="AS1765" s="112">
        <v>74</v>
      </c>
      <c r="AT1765" s="112">
        <v>785322</v>
      </c>
      <c r="AU1765" s="112">
        <v>1</v>
      </c>
      <c r="AV1765" s="112">
        <v>88</v>
      </c>
      <c r="AW1765" s="112">
        <v>691083</v>
      </c>
    </row>
    <row r="1766" spans="38:49">
      <c r="AL1766" s="111" t="s">
        <v>177</v>
      </c>
      <c r="AM1766" s="112">
        <v>27</v>
      </c>
      <c r="AN1766" s="111" t="s">
        <v>42</v>
      </c>
      <c r="AO1766" s="112">
        <v>1</v>
      </c>
      <c r="AP1766" s="112">
        <v>11380000</v>
      </c>
      <c r="AQ1766" s="112">
        <v>4188000</v>
      </c>
      <c r="AR1766" s="112">
        <v>7192000</v>
      </c>
      <c r="AS1766" s="112">
        <v>75</v>
      </c>
      <c r="AT1766" s="112">
        <v>735781</v>
      </c>
      <c r="AU1766" s="112">
        <v>1</v>
      </c>
      <c r="AV1766" s="112">
        <v>89</v>
      </c>
      <c r="AW1766" s="112">
        <v>654845</v>
      </c>
    </row>
    <row r="1767" spans="38:49">
      <c r="AL1767" s="111" t="s">
        <v>177</v>
      </c>
      <c r="AM1767" s="112">
        <v>27</v>
      </c>
      <c r="AN1767" s="111" t="s">
        <v>42</v>
      </c>
      <c r="AO1767" s="112">
        <v>1</v>
      </c>
      <c r="AP1767" s="112">
        <v>11380000</v>
      </c>
      <c r="AQ1767" s="112">
        <v>4188000</v>
      </c>
      <c r="AR1767" s="112">
        <v>7192000</v>
      </c>
      <c r="AS1767" s="112">
        <v>76</v>
      </c>
      <c r="AT1767" s="112">
        <v>686016</v>
      </c>
      <c r="AU1767" s="112">
        <v>1</v>
      </c>
      <c r="AV1767" s="112">
        <v>90</v>
      </c>
      <c r="AW1767" s="112">
        <v>617414</v>
      </c>
    </row>
    <row r="1768" spans="38:49">
      <c r="AL1768" s="111" t="s">
        <v>177</v>
      </c>
      <c r="AM1768" s="112">
        <v>27</v>
      </c>
      <c r="AN1768" s="111" t="s">
        <v>42</v>
      </c>
      <c r="AO1768" s="112">
        <v>1</v>
      </c>
      <c r="AP1768" s="112">
        <v>11380000</v>
      </c>
      <c r="AQ1768" s="112">
        <v>4188000</v>
      </c>
      <c r="AR1768" s="112">
        <v>7192000</v>
      </c>
      <c r="AS1768" s="112">
        <v>77</v>
      </c>
      <c r="AT1768" s="112">
        <v>636042</v>
      </c>
      <c r="AU1768" s="112">
        <v>1</v>
      </c>
      <c r="AV1768" s="112">
        <v>92</v>
      </c>
      <c r="AW1768" s="112">
        <v>585159</v>
      </c>
    </row>
    <row r="1769" spans="38:49">
      <c r="AL1769" s="111" t="s">
        <v>177</v>
      </c>
      <c r="AM1769" s="112">
        <v>27</v>
      </c>
      <c r="AN1769" s="111" t="s">
        <v>42</v>
      </c>
      <c r="AO1769" s="112">
        <v>1</v>
      </c>
      <c r="AP1769" s="112">
        <v>11380000</v>
      </c>
      <c r="AQ1769" s="112">
        <v>4188000</v>
      </c>
      <c r="AR1769" s="112">
        <v>7192000</v>
      </c>
      <c r="AS1769" s="112">
        <v>78</v>
      </c>
      <c r="AT1769" s="112">
        <v>412948</v>
      </c>
      <c r="AU1769" s="112">
        <v>0.70499999999999996</v>
      </c>
      <c r="AV1769" s="112">
        <v>93</v>
      </c>
      <c r="AW1769" s="112">
        <v>384042</v>
      </c>
    </row>
    <row r="1770" spans="38:49">
      <c r="AL1770" s="111" t="s">
        <v>177</v>
      </c>
      <c r="AM1770" s="112">
        <v>28</v>
      </c>
      <c r="AN1770" s="111" t="s">
        <v>42</v>
      </c>
      <c r="AO1770" s="112">
        <v>8</v>
      </c>
      <c r="AP1770" s="112">
        <v>10947000</v>
      </c>
      <c r="AQ1770" s="112">
        <v>2640000</v>
      </c>
      <c r="AR1770" s="112">
        <v>8307000</v>
      </c>
      <c r="AS1770" s="112">
        <v>70</v>
      </c>
      <c r="AT1770" s="112">
        <v>852147</v>
      </c>
      <c r="AU1770" s="112">
        <v>0.86899999999999999</v>
      </c>
      <c r="AV1770" s="112">
        <v>80</v>
      </c>
      <c r="AW1770" s="112">
        <v>681718</v>
      </c>
    </row>
    <row r="1771" spans="38:49">
      <c r="AL1771" s="111" t="s">
        <v>177</v>
      </c>
      <c r="AM1771" s="112">
        <v>28</v>
      </c>
      <c r="AN1771" s="111" t="s">
        <v>42</v>
      </c>
      <c r="AO1771" s="112">
        <v>8</v>
      </c>
      <c r="AP1771" s="112">
        <v>10947000</v>
      </c>
      <c r="AQ1771" s="112">
        <v>2640000</v>
      </c>
      <c r="AR1771" s="112">
        <v>8307000</v>
      </c>
      <c r="AS1771" s="112">
        <v>71</v>
      </c>
      <c r="AT1771" s="112">
        <v>932450</v>
      </c>
      <c r="AU1771" s="112">
        <v>1</v>
      </c>
      <c r="AV1771" s="112">
        <v>82</v>
      </c>
      <c r="AW1771" s="112">
        <v>764609</v>
      </c>
    </row>
    <row r="1772" spans="38:49">
      <c r="AL1772" s="111" t="s">
        <v>177</v>
      </c>
      <c r="AM1772" s="112">
        <v>28</v>
      </c>
      <c r="AN1772" s="111" t="s">
        <v>42</v>
      </c>
      <c r="AO1772" s="112">
        <v>8</v>
      </c>
      <c r="AP1772" s="112">
        <v>10947000</v>
      </c>
      <c r="AQ1772" s="112">
        <v>2640000</v>
      </c>
      <c r="AR1772" s="112">
        <v>8307000</v>
      </c>
      <c r="AS1772" s="112">
        <v>72</v>
      </c>
      <c r="AT1772" s="112">
        <v>883671</v>
      </c>
      <c r="AU1772" s="112">
        <v>1</v>
      </c>
      <c r="AV1772" s="112">
        <v>83</v>
      </c>
      <c r="AW1772" s="112">
        <v>733447</v>
      </c>
    </row>
    <row r="1773" spans="38:49">
      <c r="AL1773" s="111" t="s">
        <v>177</v>
      </c>
      <c r="AM1773" s="112">
        <v>28</v>
      </c>
      <c r="AN1773" s="111" t="s">
        <v>42</v>
      </c>
      <c r="AO1773" s="112">
        <v>8</v>
      </c>
      <c r="AP1773" s="112">
        <v>10947000</v>
      </c>
      <c r="AQ1773" s="112">
        <v>2640000</v>
      </c>
      <c r="AR1773" s="112">
        <v>8307000</v>
      </c>
      <c r="AS1773" s="112">
        <v>73</v>
      </c>
      <c r="AT1773" s="112">
        <v>834624</v>
      </c>
      <c r="AU1773" s="112">
        <v>1</v>
      </c>
      <c r="AV1773" s="112">
        <v>84</v>
      </c>
      <c r="AW1773" s="112">
        <v>701084</v>
      </c>
    </row>
    <row r="1774" spans="38:49">
      <c r="AL1774" s="111" t="s">
        <v>177</v>
      </c>
      <c r="AM1774" s="112">
        <v>28</v>
      </c>
      <c r="AN1774" s="111" t="s">
        <v>42</v>
      </c>
      <c r="AO1774" s="112">
        <v>8</v>
      </c>
      <c r="AP1774" s="112">
        <v>10947000</v>
      </c>
      <c r="AQ1774" s="112">
        <v>2640000</v>
      </c>
      <c r="AR1774" s="112">
        <v>8307000</v>
      </c>
      <c r="AS1774" s="112">
        <v>74</v>
      </c>
      <c r="AT1774" s="112">
        <v>785322</v>
      </c>
      <c r="AU1774" s="112">
        <v>1</v>
      </c>
      <c r="AV1774" s="112">
        <v>86</v>
      </c>
      <c r="AW1774" s="112">
        <v>675377</v>
      </c>
    </row>
    <row r="1775" spans="38:49">
      <c r="AL1775" s="111" t="s">
        <v>177</v>
      </c>
      <c r="AM1775" s="112">
        <v>28</v>
      </c>
      <c r="AN1775" s="111" t="s">
        <v>42</v>
      </c>
      <c r="AO1775" s="112">
        <v>8</v>
      </c>
      <c r="AP1775" s="112">
        <v>10947000</v>
      </c>
      <c r="AQ1775" s="112">
        <v>2640000</v>
      </c>
      <c r="AR1775" s="112">
        <v>8307000</v>
      </c>
      <c r="AS1775" s="112">
        <v>75</v>
      </c>
      <c r="AT1775" s="112">
        <v>735781</v>
      </c>
      <c r="AU1775" s="112">
        <v>1</v>
      </c>
      <c r="AV1775" s="112">
        <v>87</v>
      </c>
      <c r="AW1775" s="112">
        <v>640129</v>
      </c>
    </row>
    <row r="1776" spans="38:49">
      <c r="AL1776" s="111" t="s">
        <v>177</v>
      </c>
      <c r="AM1776" s="112">
        <v>28</v>
      </c>
      <c r="AN1776" s="111" t="s">
        <v>42</v>
      </c>
      <c r="AO1776" s="112">
        <v>8</v>
      </c>
      <c r="AP1776" s="112">
        <v>10947000</v>
      </c>
      <c r="AQ1776" s="112">
        <v>2640000</v>
      </c>
      <c r="AR1776" s="112">
        <v>8307000</v>
      </c>
      <c r="AS1776" s="112">
        <v>76</v>
      </c>
      <c r="AT1776" s="112">
        <v>686016</v>
      </c>
      <c r="AU1776" s="112">
        <v>1</v>
      </c>
      <c r="AV1776" s="112">
        <v>88</v>
      </c>
      <c r="AW1776" s="112">
        <v>603694</v>
      </c>
    </row>
    <row r="1777" spans="38:49">
      <c r="AL1777" s="111" t="s">
        <v>177</v>
      </c>
      <c r="AM1777" s="112">
        <v>28</v>
      </c>
      <c r="AN1777" s="111" t="s">
        <v>42</v>
      </c>
      <c r="AO1777" s="112">
        <v>8</v>
      </c>
      <c r="AP1777" s="112">
        <v>10947000</v>
      </c>
      <c r="AQ1777" s="112">
        <v>2640000</v>
      </c>
      <c r="AR1777" s="112">
        <v>8307000</v>
      </c>
      <c r="AS1777" s="112">
        <v>77</v>
      </c>
      <c r="AT1777" s="112">
        <v>636042</v>
      </c>
      <c r="AU1777" s="112">
        <v>1</v>
      </c>
      <c r="AV1777" s="112">
        <v>90</v>
      </c>
      <c r="AW1777" s="112">
        <v>572438</v>
      </c>
    </row>
    <row r="1778" spans="38:49">
      <c r="AL1778" s="111" t="s">
        <v>177</v>
      </c>
      <c r="AM1778" s="112">
        <v>28</v>
      </c>
      <c r="AN1778" s="111" t="s">
        <v>42</v>
      </c>
      <c r="AO1778" s="112">
        <v>8</v>
      </c>
      <c r="AP1778" s="112">
        <v>10947000</v>
      </c>
      <c r="AQ1778" s="112">
        <v>2640000</v>
      </c>
      <c r="AR1778" s="112">
        <v>8307000</v>
      </c>
      <c r="AS1778" s="112">
        <v>78</v>
      </c>
      <c r="AT1778" s="112">
        <v>585874</v>
      </c>
      <c r="AU1778" s="112">
        <v>1</v>
      </c>
      <c r="AV1778" s="112">
        <v>91</v>
      </c>
      <c r="AW1778" s="112">
        <v>533145</v>
      </c>
    </row>
    <row r="1779" spans="38:49">
      <c r="AL1779" s="111" t="s">
        <v>177</v>
      </c>
      <c r="AM1779" s="112">
        <v>28</v>
      </c>
      <c r="AN1779" s="111" t="s">
        <v>42</v>
      </c>
      <c r="AO1779" s="112">
        <v>8</v>
      </c>
      <c r="AP1779" s="112">
        <v>10947000</v>
      </c>
      <c r="AQ1779" s="112">
        <v>2640000</v>
      </c>
      <c r="AR1779" s="112">
        <v>8307000</v>
      </c>
      <c r="AS1779" s="112">
        <v>79</v>
      </c>
      <c r="AT1779" s="112">
        <v>535528</v>
      </c>
      <c r="AU1779" s="112">
        <v>1</v>
      </c>
      <c r="AV1779" s="112">
        <v>92</v>
      </c>
      <c r="AW1779" s="112">
        <v>492686</v>
      </c>
    </row>
    <row r="1780" spans="38:49">
      <c r="AL1780" s="111" t="s">
        <v>177</v>
      </c>
      <c r="AM1780" s="112">
        <v>28</v>
      </c>
      <c r="AN1780" s="111" t="s">
        <v>42</v>
      </c>
      <c r="AO1780" s="112">
        <v>8</v>
      </c>
      <c r="AP1780" s="112">
        <v>10947000</v>
      </c>
      <c r="AQ1780" s="112">
        <v>2640000</v>
      </c>
      <c r="AR1780" s="112">
        <v>8307000</v>
      </c>
      <c r="AS1780" s="112">
        <v>80</v>
      </c>
      <c r="AT1780" s="112">
        <v>485018</v>
      </c>
      <c r="AU1780" s="112">
        <v>1</v>
      </c>
      <c r="AV1780" s="112">
        <v>93</v>
      </c>
      <c r="AW1780" s="112">
        <v>451067</v>
      </c>
    </row>
    <row r="1781" spans="38:49">
      <c r="AL1781" s="111" t="s">
        <v>177</v>
      </c>
      <c r="AM1781" s="112">
        <v>28</v>
      </c>
      <c r="AN1781" s="111" t="s">
        <v>42</v>
      </c>
      <c r="AO1781" s="112">
        <v>8</v>
      </c>
      <c r="AP1781" s="112">
        <v>10947000</v>
      </c>
      <c r="AQ1781" s="112">
        <v>2640000</v>
      </c>
      <c r="AR1781" s="112">
        <v>8307000</v>
      </c>
      <c r="AS1781" s="112">
        <v>81</v>
      </c>
      <c r="AT1781" s="112">
        <v>354528</v>
      </c>
      <c r="AU1781" s="112">
        <v>0.66100000000000003</v>
      </c>
      <c r="AV1781" s="112">
        <v>94</v>
      </c>
      <c r="AW1781" s="112">
        <v>333256</v>
      </c>
    </row>
    <row r="1782" spans="38:49">
      <c r="AL1782" s="111" t="s">
        <v>177</v>
      </c>
      <c r="AM1782" s="112">
        <v>29</v>
      </c>
      <c r="AN1782" s="111" t="s">
        <v>42</v>
      </c>
      <c r="AO1782" s="112">
        <v>15</v>
      </c>
      <c r="AP1782" s="112">
        <v>10517000</v>
      </c>
      <c r="AQ1782" s="112">
        <v>1545000</v>
      </c>
      <c r="AR1782" s="112">
        <v>8972000</v>
      </c>
      <c r="AS1782" s="112">
        <v>70</v>
      </c>
      <c r="AT1782" s="112">
        <v>422147</v>
      </c>
      <c r="AU1782" s="112">
        <v>0.43</v>
      </c>
      <c r="AV1782" s="112">
        <v>77</v>
      </c>
      <c r="AW1782" s="112">
        <v>325053</v>
      </c>
    </row>
    <row r="1783" spans="38:49">
      <c r="AL1783" s="111" t="s">
        <v>177</v>
      </c>
      <c r="AM1783" s="112">
        <v>29</v>
      </c>
      <c r="AN1783" s="111" t="s">
        <v>42</v>
      </c>
      <c r="AO1783" s="112">
        <v>15</v>
      </c>
      <c r="AP1783" s="112">
        <v>10517000</v>
      </c>
      <c r="AQ1783" s="112">
        <v>1545000</v>
      </c>
      <c r="AR1783" s="112">
        <v>8972000</v>
      </c>
      <c r="AS1783" s="112">
        <v>71</v>
      </c>
      <c r="AT1783" s="112">
        <v>932450</v>
      </c>
      <c r="AU1783" s="112">
        <v>1</v>
      </c>
      <c r="AV1783" s="112">
        <v>79</v>
      </c>
      <c r="AW1783" s="112">
        <v>736636</v>
      </c>
    </row>
    <row r="1784" spans="38:49">
      <c r="AL1784" s="111" t="s">
        <v>177</v>
      </c>
      <c r="AM1784" s="112">
        <v>29</v>
      </c>
      <c r="AN1784" s="111" t="s">
        <v>42</v>
      </c>
      <c r="AO1784" s="112">
        <v>15</v>
      </c>
      <c r="AP1784" s="112">
        <v>10517000</v>
      </c>
      <c r="AQ1784" s="112">
        <v>1545000</v>
      </c>
      <c r="AR1784" s="112">
        <v>8972000</v>
      </c>
      <c r="AS1784" s="112">
        <v>72</v>
      </c>
      <c r="AT1784" s="112">
        <v>883671</v>
      </c>
      <c r="AU1784" s="112">
        <v>1</v>
      </c>
      <c r="AV1784" s="112">
        <v>80</v>
      </c>
      <c r="AW1784" s="112">
        <v>706937</v>
      </c>
    </row>
    <row r="1785" spans="38:49">
      <c r="AL1785" s="111" t="s">
        <v>177</v>
      </c>
      <c r="AM1785" s="112">
        <v>29</v>
      </c>
      <c r="AN1785" s="111" t="s">
        <v>42</v>
      </c>
      <c r="AO1785" s="112">
        <v>15</v>
      </c>
      <c r="AP1785" s="112">
        <v>10517000</v>
      </c>
      <c r="AQ1785" s="112">
        <v>1545000</v>
      </c>
      <c r="AR1785" s="112">
        <v>8972000</v>
      </c>
      <c r="AS1785" s="112">
        <v>73</v>
      </c>
      <c r="AT1785" s="112">
        <v>834624</v>
      </c>
      <c r="AU1785" s="112">
        <v>1</v>
      </c>
      <c r="AV1785" s="112">
        <v>81</v>
      </c>
      <c r="AW1785" s="112">
        <v>676045</v>
      </c>
    </row>
    <row r="1786" spans="38:49">
      <c r="AL1786" s="111" t="s">
        <v>177</v>
      </c>
      <c r="AM1786" s="112">
        <v>29</v>
      </c>
      <c r="AN1786" s="111" t="s">
        <v>42</v>
      </c>
      <c r="AO1786" s="112">
        <v>15</v>
      </c>
      <c r="AP1786" s="112">
        <v>10517000</v>
      </c>
      <c r="AQ1786" s="112">
        <v>1545000</v>
      </c>
      <c r="AR1786" s="112">
        <v>8972000</v>
      </c>
      <c r="AS1786" s="112">
        <v>74</v>
      </c>
      <c r="AT1786" s="112">
        <v>785322</v>
      </c>
      <c r="AU1786" s="112">
        <v>1</v>
      </c>
      <c r="AV1786" s="112">
        <v>83</v>
      </c>
      <c r="AW1786" s="112">
        <v>651817</v>
      </c>
    </row>
    <row r="1787" spans="38:49">
      <c r="AL1787" s="111" t="s">
        <v>177</v>
      </c>
      <c r="AM1787" s="112">
        <v>29</v>
      </c>
      <c r="AN1787" s="111" t="s">
        <v>42</v>
      </c>
      <c r="AO1787" s="112">
        <v>15</v>
      </c>
      <c r="AP1787" s="112">
        <v>10517000</v>
      </c>
      <c r="AQ1787" s="112">
        <v>1545000</v>
      </c>
      <c r="AR1787" s="112">
        <v>8972000</v>
      </c>
      <c r="AS1787" s="112">
        <v>75</v>
      </c>
      <c r="AT1787" s="112">
        <v>735781</v>
      </c>
      <c r="AU1787" s="112">
        <v>1</v>
      </c>
      <c r="AV1787" s="112">
        <v>84</v>
      </c>
      <c r="AW1787" s="112">
        <v>618056</v>
      </c>
    </row>
    <row r="1788" spans="38:49">
      <c r="AL1788" s="111" t="s">
        <v>177</v>
      </c>
      <c r="AM1788" s="112">
        <v>29</v>
      </c>
      <c r="AN1788" s="111" t="s">
        <v>42</v>
      </c>
      <c r="AO1788" s="112">
        <v>15</v>
      </c>
      <c r="AP1788" s="112">
        <v>10517000</v>
      </c>
      <c r="AQ1788" s="112">
        <v>1545000</v>
      </c>
      <c r="AR1788" s="112">
        <v>8972000</v>
      </c>
      <c r="AS1788" s="112">
        <v>76</v>
      </c>
      <c r="AT1788" s="112">
        <v>686016</v>
      </c>
      <c r="AU1788" s="112">
        <v>1</v>
      </c>
      <c r="AV1788" s="112">
        <v>85</v>
      </c>
      <c r="AW1788" s="112">
        <v>583114</v>
      </c>
    </row>
    <row r="1789" spans="38:49">
      <c r="AL1789" s="111" t="s">
        <v>177</v>
      </c>
      <c r="AM1789" s="112">
        <v>29</v>
      </c>
      <c r="AN1789" s="111" t="s">
        <v>42</v>
      </c>
      <c r="AO1789" s="112">
        <v>15</v>
      </c>
      <c r="AP1789" s="112">
        <v>10517000</v>
      </c>
      <c r="AQ1789" s="112">
        <v>1545000</v>
      </c>
      <c r="AR1789" s="112">
        <v>8972000</v>
      </c>
      <c r="AS1789" s="112">
        <v>77</v>
      </c>
      <c r="AT1789" s="112">
        <v>636042</v>
      </c>
      <c r="AU1789" s="112">
        <v>1</v>
      </c>
      <c r="AV1789" s="112">
        <v>86</v>
      </c>
      <c r="AW1789" s="112">
        <v>546996</v>
      </c>
    </row>
    <row r="1790" spans="38:49">
      <c r="AL1790" s="111" t="s">
        <v>177</v>
      </c>
      <c r="AM1790" s="112">
        <v>29</v>
      </c>
      <c r="AN1790" s="111" t="s">
        <v>42</v>
      </c>
      <c r="AO1790" s="112">
        <v>15</v>
      </c>
      <c r="AP1790" s="112">
        <v>10517000</v>
      </c>
      <c r="AQ1790" s="112">
        <v>1545000</v>
      </c>
      <c r="AR1790" s="112">
        <v>8972000</v>
      </c>
      <c r="AS1790" s="112">
        <v>78</v>
      </c>
      <c r="AT1790" s="112">
        <v>585874</v>
      </c>
      <c r="AU1790" s="112">
        <v>1</v>
      </c>
      <c r="AV1790" s="112">
        <v>88</v>
      </c>
      <c r="AW1790" s="112">
        <v>515569</v>
      </c>
    </row>
    <row r="1791" spans="38:49">
      <c r="AL1791" s="111" t="s">
        <v>177</v>
      </c>
      <c r="AM1791" s="112">
        <v>29</v>
      </c>
      <c r="AN1791" s="111" t="s">
        <v>42</v>
      </c>
      <c r="AO1791" s="112">
        <v>15</v>
      </c>
      <c r="AP1791" s="112">
        <v>10517000</v>
      </c>
      <c r="AQ1791" s="112">
        <v>1545000</v>
      </c>
      <c r="AR1791" s="112">
        <v>8972000</v>
      </c>
      <c r="AS1791" s="112">
        <v>79</v>
      </c>
      <c r="AT1791" s="112">
        <v>535528</v>
      </c>
      <c r="AU1791" s="112">
        <v>1</v>
      </c>
      <c r="AV1791" s="112">
        <v>89</v>
      </c>
      <c r="AW1791" s="112">
        <v>476620</v>
      </c>
    </row>
    <row r="1792" spans="38:49">
      <c r="AL1792" s="111" t="s">
        <v>177</v>
      </c>
      <c r="AM1792" s="112">
        <v>29</v>
      </c>
      <c r="AN1792" s="111" t="s">
        <v>42</v>
      </c>
      <c r="AO1792" s="112">
        <v>15</v>
      </c>
      <c r="AP1792" s="112">
        <v>10517000</v>
      </c>
      <c r="AQ1792" s="112">
        <v>1545000</v>
      </c>
      <c r="AR1792" s="112">
        <v>8972000</v>
      </c>
      <c r="AS1792" s="112">
        <v>80</v>
      </c>
      <c r="AT1792" s="112">
        <v>485018</v>
      </c>
      <c r="AU1792" s="112">
        <v>1</v>
      </c>
      <c r="AV1792" s="112">
        <v>90</v>
      </c>
      <c r="AW1792" s="112">
        <v>436516</v>
      </c>
    </row>
    <row r="1793" spans="38:49">
      <c r="AL1793" s="111" t="s">
        <v>177</v>
      </c>
      <c r="AM1793" s="112">
        <v>29</v>
      </c>
      <c r="AN1793" s="111" t="s">
        <v>42</v>
      </c>
      <c r="AO1793" s="112">
        <v>15</v>
      </c>
      <c r="AP1793" s="112">
        <v>10517000</v>
      </c>
      <c r="AQ1793" s="112">
        <v>1545000</v>
      </c>
      <c r="AR1793" s="112">
        <v>8972000</v>
      </c>
      <c r="AS1793" s="112">
        <v>81</v>
      </c>
      <c r="AT1793" s="112">
        <v>536611</v>
      </c>
      <c r="AU1793" s="112">
        <v>1</v>
      </c>
      <c r="AV1793" s="112">
        <v>91</v>
      </c>
      <c r="AW1793" s="112">
        <v>488316</v>
      </c>
    </row>
    <row r="1794" spans="38:49">
      <c r="AL1794" s="111" t="s">
        <v>177</v>
      </c>
      <c r="AM1794" s="112">
        <v>29</v>
      </c>
      <c r="AN1794" s="111" t="s">
        <v>42</v>
      </c>
      <c r="AO1794" s="112">
        <v>15</v>
      </c>
      <c r="AP1794" s="112">
        <v>10517000</v>
      </c>
      <c r="AQ1794" s="112">
        <v>1545000</v>
      </c>
      <c r="AR1794" s="112">
        <v>8972000</v>
      </c>
      <c r="AS1794" s="112">
        <v>82</v>
      </c>
      <c r="AT1794" s="112">
        <v>575358</v>
      </c>
      <c r="AU1794" s="112">
        <v>1</v>
      </c>
      <c r="AV1794" s="112">
        <v>91</v>
      </c>
      <c r="AW1794" s="112">
        <v>523576</v>
      </c>
    </row>
    <row r="1795" spans="38:49">
      <c r="AL1795" s="111" t="s">
        <v>177</v>
      </c>
      <c r="AM1795" s="112">
        <v>29</v>
      </c>
      <c r="AN1795" s="111" t="s">
        <v>42</v>
      </c>
      <c r="AO1795" s="112">
        <v>15</v>
      </c>
      <c r="AP1795" s="112">
        <v>10517000</v>
      </c>
      <c r="AQ1795" s="112">
        <v>1545000</v>
      </c>
      <c r="AR1795" s="112">
        <v>8972000</v>
      </c>
      <c r="AS1795" s="112">
        <v>83</v>
      </c>
      <c r="AT1795" s="112">
        <v>337560</v>
      </c>
      <c r="AU1795" s="112">
        <v>0.67600000000000005</v>
      </c>
      <c r="AV1795" s="112">
        <v>92</v>
      </c>
      <c r="AW1795" s="112">
        <v>310555</v>
      </c>
    </row>
    <row r="1796" spans="38:49">
      <c r="AL1796" s="111" t="s">
        <v>177</v>
      </c>
      <c r="AM1796" s="112">
        <v>30</v>
      </c>
      <c r="AN1796" s="111" t="s">
        <v>42</v>
      </c>
      <c r="AO1796" s="112">
        <v>23</v>
      </c>
      <c r="AP1796" s="112">
        <v>10100000</v>
      </c>
      <c r="AQ1796" s="112">
        <v>1448000</v>
      </c>
      <c r="AR1796" s="112">
        <v>8652000</v>
      </c>
      <c r="AS1796" s="112">
        <v>70</v>
      </c>
      <c r="AT1796" s="112">
        <v>5147</v>
      </c>
      <c r="AU1796" s="112">
        <v>5.0000000000000001E-3</v>
      </c>
      <c r="AV1796" s="112">
        <v>74</v>
      </c>
      <c r="AW1796" s="112">
        <v>3809</v>
      </c>
    </row>
    <row r="1797" spans="38:49">
      <c r="AL1797" s="111" t="s">
        <v>177</v>
      </c>
      <c r="AM1797" s="112">
        <v>30</v>
      </c>
      <c r="AN1797" s="111" t="s">
        <v>42</v>
      </c>
      <c r="AO1797" s="112">
        <v>23</v>
      </c>
      <c r="AP1797" s="112">
        <v>10100000</v>
      </c>
      <c r="AQ1797" s="112">
        <v>1448000</v>
      </c>
      <c r="AR1797" s="112">
        <v>8652000</v>
      </c>
      <c r="AS1797" s="112">
        <v>71</v>
      </c>
      <c r="AT1797" s="112">
        <v>932450</v>
      </c>
      <c r="AU1797" s="112">
        <v>1</v>
      </c>
      <c r="AV1797" s="112">
        <v>75</v>
      </c>
      <c r="AW1797" s="112">
        <v>699338</v>
      </c>
    </row>
    <row r="1798" spans="38:49">
      <c r="AL1798" s="111" t="s">
        <v>177</v>
      </c>
      <c r="AM1798" s="112">
        <v>30</v>
      </c>
      <c r="AN1798" s="111" t="s">
        <v>42</v>
      </c>
      <c r="AO1798" s="112">
        <v>23</v>
      </c>
      <c r="AP1798" s="112">
        <v>10100000</v>
      </c>
      <c r="AQ1798" s="112">
        <v>1448000</v>
      </c>
      <c r="AR1798" s="112">
        <v>8652000</v>
      </c>
      <c r="AS1798" s="112">
        <v>72</v>
      </c>
      <c r="AT1798" s="112">
        <v>883671</v>
      </c>
      <c r="AU1798" s="112">
        <v>1</v>
      </c>
      <c r="AV1798" s="112">
        <v>76</v>
      </c>
      <c r="AW1798" s="112">
        <v>671590</v>
      </c>
    </row>
    <row r="1799" spans="38:49">
      <c r="AL1799" s="111" t="s">
        <v>177</v>
      </c>
      <c r="AM1799" s="112">
        <v>30</v>
      </c>
      <c r="AN1799" s="111" t="s">
        <v>42</v>
      </c>
      <c r="AO1799" s="112">
        <v>23</v>
      </c>
      <c r="AP1799" s="112">
        <v>10100000</v>
      </c>
      <c r="AQ1799" s="112">
        <v>1448000</v>
      </c>
      <c r="AR1799" s="112">
        <v>8652000</v>
      </c>
      <c r="AS1799" s="112">
        <v>73</v>
      </c>
      <c r="AT1799" s="112">
        <v>834624</v>
      </c>
      <c r="AU1799" s="112">
        <v>1</v>
      </c>
      <c r="AV1799" s="112">
        <v>77</v>
      </c>
      <c r="AW1799" s="112">
        <v>642660</v>
      </c>
    </row>
    <row r="1800" spans="38:49">
      <c r="AL1800" s="111" t="s">
        <v>177</v>
      </c>
      <c r="AM1800" s="112">
        <v>30</v>
      </c>
      <c r="AN1800" s="111" t="s">
        <v>42</v>
      </c>
      <c r="AO1800" s="112">
        <v>23</v>
      </c>
      <c r="AP1800" s="112">
        <v>10100000</v>
      </c>
      <c r="AQ1800" s="112">
        <v>1448000</v>
      </c>
      <c r="AR1800" s="112">
        <v>8652000</v>
      </c>
      <c r="AS1800" s="112">
        <v>74</v>
      </c>
      <c r="AT1800" s="112">
        <v>785322</v>
      </c>
      <c r="AU1800" s="112">
        <v>1</v>
      </c>
      <c r="AV1800" s="112">
        <v>78</v>
      </c>
      <c r="AW1800" s="112">
        <v>612551</v>
      </c>
    </row>
    <row r="1801" spans="38:49">
      <c r="AL1801" s="111" t="s">
        <v>177</v>
      </c>
      <c r="AM1801" s="112">
        <v>30</v>
      </c>
      <c r="AN1801" s="111" t="s">
        <v>42</v>
      </c>
      <c r="AO1801" s="112">
        <v>23</v>
      </c>
      <c r="AP1801" s="112">
        <v>10100000</v>
      </c>
      <c r="AQ1801" s="112">
        <v>1448000</v>
      </c>
      <c r="AR1801" s="112">
        <v>8652000</v>
      </c>
      <c r="AS1801" s="112">
        <v>75</v>
      </c>
      <c r="AT1801" s="112">
        <v>735781</v>
      </c>
      <c r="AU1801" s="112">
        <v>1</v>
      </c>
      <c r="AV1801" s="112">
        <v>80</v>
      </c>
      <c r="AW1801" s="112">
        <v>588625</v>
      </c>
    </row>
    <row r="1802" spans="38:49">
      <c r="AL1802" s="111" t="s">
        <v>177</v>
      </c>
      <c r="AM1802" s="112">
        <v>30</v>
      </c>
      <c r="AN1802" s="111" t="s">
        <v>42</v>
      </c>
      <c r="AO1802" s="112">
        <v>23</v>
      </c>
      <c r="AP1802" s="112">
        <v>10100000</v>
      </c>
      <c r="AQ1802" s="112">
        <v>1448000</v>
      </c>
      <c r="AR1802" s="112">
        <v>8652000</v>
      </c>
      <c r="AS1802" s="112">
        <v>76</v>
      </c>
      <c r="AT1802" s="112">
        <v>686016</v>
      </c>
      <c r="AU1802" s="112">
        <v>1</v>
      </c>
      <c r="AV1802" s="112">
        <v>81</v>
      </c>
      <c r="AW1802" s="112">
        <v>555673</v>
      </c>
    </row>
    <row r="1803" spans="38:49">
      <c r="AL1803" s="111" t="s">
        <v>177</v>
      </c>
      <c r="AM1803" s="112">
        <v>30</v>
      </c>
      <c r="AN1803" s="111" t="s">
        <v>42</v>
      </c>
      <c r="AO1803" s="112">
        <v>23</v>
      </c>
      <c r="AP1803" s="112">
        <v>10100000</v>
      </c>
      <c r="AQ1803" s="112">
        <v>1448000</v>
      </c>
      <c r="AR1803" s="112">
        <v>8652000</v>
      </c>
      <c r="AS1803" s="112">
        <v>77</v>
      </c>
      <c r="AT1803" s="112">
        <v>636042</v>
      </c>
      <c r="AU1803" s="112">
        <v>1</v>
      </c>
      <c r="AV1803" s="112">
        <v>82</v>
      </c>
      <c r="AW1803" s="112">
        <v>521554</v>
      </c>
    </row>
    <row r="1804" spans="38:49">
      <c r="AL1804" s="111" t="s">
        <v>177</v>
      </c>
      <c r="AM1804" s="112">
        <v>30</v>
      </c>
      <c r="AN1804" s="111" t="s">
        <v>42</v>
      </c>
      <c r="AO1804" s="112">
        <v>23</v>
      </c>
      <c r="AP1804" s="112">
        <v>10100000</v>
      </c>
      <c r="AQ1804" s="112">
        <v>1448000</v>
      </c>
      <c r="AR1804" s="112">
        <v>8652000</v>
      </c>
      <c r="AS1804" s="112">
        <v>78</v>
      </c>
      <c r="AT1804" s="112">
        <v>585874</v>
      </c>
      <c r="AU1804" s="112">
        <v>1</v>
      </c>
      <c r="AV1804" s="112">
        <v>83</v>
      </c>
      <c r="AW1804" s="112">
        <v>486275</v>
      </c>
    </row>
    <row r="1805" spans="38:49">
      <c r="AL1805" s="111" t="s">
        <v>177</v>
      </c>
      <c r="AM1805" s="112">
        <v>30</v>
      </c>
      <c r="AN1805" s="111" t="s">
        <v>42</v>
      </c>
      <c r="AO1805" s="112">
        <v>23</v>
      </c>
      <c r="AP1805" s="112">
        <v>10100000</v>
      </c>
      <c r="AQ1805" s="112">
        <v>1448000</v>
      </c>
      <c r="AR1805" s="112">
        <v>8652000</v>
      </c>
      <c r="AS1805" s="112">
        <v>79</v>
      </c>
      <c r="AT1805" s="112">
        <v>535528</v>
      </c>
      <c r="AU1805" s="112">
        <v>1</v>
      </c>
      <c r="AV1805" s="112">
        <v>84</v>
      </c>
      <c r="AW1805" s="112">
        <v>449844</v>
      </c>
    </row>
    <row r="1806" spans="38:49">
      <c r="AL1806" s="111" t="s">
        <v>177</v>
      </c>
      <c r="AM1806" s="112">
        <v>30</v>
      </c>
      <c r="AN1806" s="111" t="s">
        <v>42</v>
      </c>
      <c r="AO1806" s="112">
        <v>23</v>
      </c>
      <c r="AP1806" s="112">
        <v>10100000</v>
      </c>
      <c r="AQ1806" s="112">
        <v>1448000</v>
      </c>
      <c r="AR1806" s="112">
        <v>8652000</v>
      </c>
      <c r="AS1806" s="112">
        <v>80</v>
      </c>
      <c r="AT1806" s="112">
        <v>485018</v>
      </c>
      <c r="AU1806" s="112">
        <v>1</v>
      </c>
      <c r="AV1806" s="112">
        <v>85</v>
      </c>
      <c r="AW1806" s="112">
        <v>412265</v>
      </c>
    </row>
    <row r="1807" spans="38:49">
      <c r="AL1807" s="111" t="s">
        <v>177</v>
      </c>
      <c r="AM1807" s="112">
        <v>30</v>
      </c>
      <c r="AN1807" s="111" t="s">
        <v>42</v>
      </c>
      <c r="AO1807" s="112">
        <v>23</v>
      </c>
      <c r="AP1807" s="112">
        <v>10100000</v>
      </c>
      <c r="AQ1807" s="112">
        <v>1448000</v>
      </c>
      <c r="AR1807" s="112">
        <v>8652000</v>
      </c>
      <c r="AS1807" s="112">
        <v>81</v>
      </c>
      <c r="AT1807" s="112">
        <v>536611</v>
      </c>
      <c r="AU1807" s="112">
        <v>1</v>
      </c>
      <c r="AV1807" s="112">
        <v>86</v>
      </c>
      <c r="AW1807" s="112">
        <v>461485</v>
      </c>
    </row>
    <row r="1808" spans="38:49">
      <c r="AL1808" s="111" t="s">
        <v>177</v>
      </c>
      <c r="AM1808" s="112">
        <v>30</v>
      </c>
      <c r="AN1808" s="111" t="s">
        <v>42</v>
      </c>
      <c r="AO1808" s="112">
        <v>23</v>
      </c>
      <c r="AP1808" s="112">
        <v>10100000</v>
      </c>
      <c r="AQ1808" s="112">
        <v>1448000</v>
      </c>
      <c r="AR1808" s="112">
        <v>8652000</v>
      </c>
      <c r="AS1808" s="112">
        <v>82</v>
      </c>
      <c r="AT1808" s="112">
        <v>575358</v>
      </c>
      <c r="AU1808" s="112">
        <v>1</v>
      </c>
      <c r="AV1808" s="112">
        <v>87</v>
      </c>
      <c r="AW1808" s="112">
        <v>500561</v>
      </c>
    </row>
    <row r="1809" spans="38:49">
      <c r="AL1809" s="111" t="s">
        <v>177</v>
      </c>
      <c r="AM1809" s="112">
        <v>30</v>
      </c>
      <c r="AN1809" s="111" t="s">
        <v>42</v>
      </c>
      <c r="AO1809" s="112">
        <v>23</v>
      </c>
      <c r="AP1809" s="112">
        <v>10100000</v>
      </c>
      <c r="AQ1809" s="112">
        <v>1448000</v>
      </c>
      <c r="AR1809" s="112">
        <v>8652000</v>
      </c>
      <c r="AS1809" s="112">
        <v>83</v>
      </c>
      <c r="AT1809" s="112">
        <v>434560</v>
      </c>
      <c r="AU1809" s="112">
        <v>0.871</v>
      </c>
      <c r="AV1809" s="112">
        <v>88</v>
      </c>
      <c r="AW1809" s="112">
        <v>382413</v>
      </c>
    </row>
    <row r="1810" spans="38:49">
      <c r="AL1810" s="111" t="s">
        <v>177</v>
      </c>
      <c r="AM1810" s="112">
        <v>31</v>
      </c>
      <c r="AN1810" s="111" t="s">
        <v>42</v>
      </c>
      <c r="AO1810" s="112">
        <v>29</v>
      </c>
      <c r="AP1810" s="112">
        <v>9686000</v>
      </c>
      <c r="AQ1810" s="112">
        <v>1160000</v>
      </c>
      <c r="AR1810" s="112">
        <v>8526000</v>
      </c>
      <c r="AS1810" s="112">
        <v>71</v>
      </c>
      <c r="AT1810" s="112">
        <v>523596</v>
      </c>
      <c r="AU1810" s="112">
        <v>0.56200000000000006</v>
      </c>
      <c r="AV1810" s="112">
        <v>70</v>
      </c>
      <c r="AW1810" s="112">
        <v>366517</v>
      </c>
    </row>
    <row r="1811" spans="38:49">
      <c r="AL1811" s="111" t="s">
        <v>177</v>
      </c>
      <c r="AM1811" s="112">
        <v>31</v>
      </c>
      <c r="AN1811" s="111" t="s">
        <v>42</v>
      </c>
      <c r="AO1811" s="112">
        <v>29</v>
      </c>
      <c r="AP1811" s="112">
        <v>9686000</v>
      </c>
      <c r="AQ1811" s="112">
        <v>1160000</v>
      </c>
      <c r="AR1811" s="112">
        <v>8526000</v>
      </c>
      <c r="AS1811" s="112">
        <v>72</v>
      </c>
      <c r="AT1811" s="112">
        <v>883671</v>
      </c>
      <c r="AU1811" s="112">
        <v>1</v>
      </c>
      <c r="AV1811" s="112">
        <v>71</v>
      </c>
      <c r="AW1811" s="112">
        <v>627406</v>
      </c>
    </row>
    <row r="1812" spans="38:49">
      <c r="AL1812" s="111" t="s">
        <v>177</v>
      </c>
      <c r="AM1812" s="112">
        <v>31</v>
      </c>
      <c r="AN1812" s="111" t="s">
        <v>42</v>
      </c>
      <c r="AO1812" s="112">
        <v>29</v>
      </c>
      <c r="AP1812" s="112">
        <v>9686000</v>
      </c>
      <c r="AQ1812" s="112">
        <v>1160000</v>
      </c>
      <c r="AR1812" s="112">
        <v>8526000</v>
      </c>
      <c r="AS1812" s="112">
        <v>73</v>
      </c>
      <c r="AT1812" s="112">
        <v>834624</v>
      </c>
      <c r="AU1812" s="112">
        <v>1</v>
      </c>
      <c r="AV1812" s="112">
        <v>72</v>
      </c>
      <c r="AW1812" s="112">
        <v>600929</v>
      </c>
    </row>
    <row r="1813" spans="38:49">
      <c r="AL1813" s="111" t="s">
        <v>177</v>
      </c>
      <c r="AM1813" s="112">
        <v>31</v>
      </c>
      <c r="AN1813" s="111" t="s">
        <v>42</v>
      </c>
      <c r="AO1813" s="112">
        <v>29</v>
      </c>
      <c r="AP1813" s="112">
        <v>9686000</v>
      </c>
      <c r="AQ1813" s="112">
        <v>1160000</v>
      </c>
      <c r="AR1813" s="112">
        <v>8526000</v>
      </c>
      <c r="AS1813" s="112">
        <v>74</v>
      </c>
      <c r="AT1813" s="112">
        <v>785322</v>
      </c>
      <c r="AU1813" s="112">
        <v>1</v>
      </c>
      <c r="AV1813" s="112">
        <v>73</v>
      </c>
      <c r="AW1813" s="112">
        <v>573285</v>
      </c>
    </row>
    <row r="1814" spans="38:49">
      <c r="AL1814" s="111" t="s">
        <v>177</v>
      </c>
      <c r="AM1814" s="112">
        <v>31</v>
      </c>
      <c r="AN1814" s="111" t="s">
        <v>42</v>
      </c>
      <c r="AO1814" s="112">
        <v>29</v>
      </c>
      <c r="AP1814" s="112">
        <v>9686000</v>
      </c>
      <c r="AQ1814" s="112">
        <v>1160000</v>
      </c>
      <c r="AR1814" s="112">
        <v>8526000</v>
      </c>
      <c r="AS1814" s="112">
        <v>75</v>
      </c>
      <c r="AT1814" s="112">
        <v>735781</v>
      </c>
      <c r="AU1814" s="112">
        <v>1</v>
      </c>
      <c r="AV1814" s="112">
        <v>74</v>
      </c>
      <c r="AW1814" s="112">
        <v>544478</v>
      </c>
    </row>
    <row r="1815" spans="38:49">
      <c r="AL1815" s="111" t="s">
        <v>177</v>
      </c>
      <c r="AM1815" s="112">
        <v>31</v>
      </c>
      <c r="AN1815" s="111" t="s">
        <v>42</v>
      </c>
      <c r="AO1815" s="112">
        <v>29</v>
      </c>
      <c r="AP1815" s="112">
        <v>9686000</v>
      </c>
      <c r="AQ1815" s="112">
        <v>1160000</v>
      </c>
      <c r="AR1815" s="112">
        <v>8526000</v>
      </c>
      <c r="AS1815" s="112">
        <v>76</v>
      </c>
      <c r="AT1815" s="112">
        <v>686016</v>
      </c>
      <c r="AU1815" s="112">
        <v>1</v>
      </c>
      <c r="AV1815" s="112">
        <v>75</v>
      </c>
      <c r="AW1815" s="112">
        <v>514512</v>
      </c>
    </row>
    <row r="1816" spans="38:49">
      <c r="AL1816" s="111" t="s">
        <v>177</v>
      </c>
      <c r="AM1816" s="112">
        <v>31</v>
      </c>
      <c r="AN1816" s="111" t="s">
        <v>42</v>
      </c>
      <c r="AO1816" s="112">
        <v>29</v>
      </c>
      <c r="AP1816" s="112">
        <v>9686000</v>
      </c>
      <c r="AQ1816" s="112">
        <v>1160000</v>
      </c>
      <c r="AR1816" s="112">
        <v>8526000</v>
      </c>
      <c r="AS1816" s="112">
        <v>77</v>
      </c>
      <c r="AT1816" s="112">
        <v>636042</v>
      </c>
      <c r="AU1816" s="112">
        <v>1</v>
      </c>
      <c r="AV1816" s="112">
        <v>76</v>
      </c>
      <c r="AW1816" s="112">
        <v>483392</v>
      </c>
    </row>
    <row r="1817" spans="38:49">
      <c r="AL1817" s="111" t="s">
        <v>177</v>
      </c>
      <c r="AM1817" s="112">
        <v>31</v>
      </c>
      <c r="AN1817" s="111" t="s">
        <v>42</v>
      </c>
      <c r="AO1817" s="112">
        <v>29</v>
      </c>
      <c r="AP1817" s="112">
        <v>9686000</v>
      </c>
      <c r="AQ1817" s="112">
        <v>1160000</v>
      </c>
      <c r="AR1817" s="112">
        <v>8526000</v>
      </c>
      <c r="AS1817" s="112">
        <v>78</v>
      </c>
      <c r="AT1817" s="112">
        <v>585874</v>
      </c>
      <c r="AU1817" s="112">
        <v>1</v>
      </c>
      <c r="AV1817" s="112">
        <v>78</v>
      </c>
      <c r="AW1817" s="112">
        <v>456982</v>
      </c>
    </row>
    <row r="1818" spans="38:49">
      <c r="AL1818" s="111" t="s">
        <v>177</v>
      </c>
      <c r="AM1818" s="112">
        <v>31</v>
      </c>
      <c r="AN1818" s="111" t="s">
        <v>42</v>
      </c>
      <c r="AO1818" s="112">
        <v>29</v>
      </c>
      <c r="AP1818" s="112">
        <v>9686000</v>
      </c>
      <c r="AQ1818" s="112">
        <v>1160000</v>
      </c>
      <c r="AR1818" s="112">
        <v>8526000</v>
      </c>
      <c r="AS1818" s="112">
        <v>79</v>
      </c>
      <c r="AT1818" s="112">
        <v>535528</v>
      </c>
      <c r="AU1818" s="112">
        <v>1</v>
      </c>
      <c r="AV1818" s="112">
        <v>79</v>
      </c>
      <c r="AW1818" s="112">
        <v>423067</v>
      </c>
    </row>
    <row r="1819" spans="38:49">
      <c r="AL1819" s="111" t="s">
        <v>177</v>
      </c>
      <c r="AM1819" s="112">
        <v>31</v>
      </c>
      <c r="AN1819" s="111" t="s">
        <v>42</v>
      </c>
      <c r="AO1819" s="112">
        <v>29</v>
      </c>
      <c r="AP1819" s="112">
        <v>9686000</v>
      </c>
      <c r="AQ1819" s="112">
        <v>1160000</v>
      </c>
      <c r="AR1819" s="112">
        <v>8526000</v>
      </c>
      <c r="AS1819" s="112">
        <v>80</v>
      </c>
      <c r="AT1819" s="112">
        <v>485018</v>
      </c>
      <c r="AU1819" s="112">
        <v>1</v>
      </c>
      <c r="AV1819" s="112">
        <v>80</v>
      </c>
      <c r="AW1819" s="112">
        <v>388014</v>
      </c>
    </row>
    <row r="1820" spans="38:49">
      <c r="AL1820" s="111" t="s">
        <v>177</v>
      </c>
      <c r="AM1820" s="112">
        <v>31</v>
      </c>
      <c r="AN1820" s="111" t="s">
        <v>42</v>
      </c>
      <c r="AO1820" s="112">
        <v>29</v>
      </c>
      <c r="AP1820" s="112">
        <v>9686000</v>
      </c>
      <c r="AQ1820" s="112">
        <v>1160000</v>
      </c>
      <c r="AR1820" s="112">
        <v>8526000</v>
      </c>
      <c r="AS1820" s="112">
        <v>81</v>
      </c>
      <c r="AT1820" s="112">
        <v>536611</v>
      </c>
      <c r="AU1820" s="112">
        <v>1</v>
      </c>
      <c r="AV1820" s="112">
        <v>81</v>
      </c>
      <c r="AW1820" s="112">
        <v>434655</v>
      </c>
    </row>
    <row r="1821" spans="38:49">
      <c r="AL1821" s="111" t="s">
        <v>177</v>
      </c>
      <c r="AM1821" s="112">
        <v>31</v>
      </c>
      <c r="AN1821" s="111" t="s">
        <v>42</v>
      </c>
      <c r="AO1821" s="112">
        <v>29</v>
      </c>
      <c r="AP1821" s="112">
        <v>9686000</v>
      </c>
      <c r="AQ1821" s="112">
        <v>1160000</v>
      </c>
      <c r="AR1821" s="112">
        <v>8526000</v>
      </c>
      <c r="AS1821" s="112">
        <v>82</v>
      </c>
      <c r="AT1821" s="112">
        <v>575358</v>
      </c>
      <c r="AU1821" s="112">
        <v>1</v>
      </c>
      <c r="AV1821" s="112">
        <v>82</v>
      </c>
      <c r="AW1821" s="112">
        <v>471794</v>
      </c>
    </row>
    <row r="1822" spans="38:49">
      <c r="AL1822" s="111" t="s">
        <v>177</v>
      </c>
      <c r="AM1822" s="112">
        <v>31</v>
      </c>
      <c r="AN1822" s="111" t="s">
        <v>42</v>
      </c>
      <c r="AO1822" s="112">
        <v>29</v>
      </c>
      <c r="AP1822" s="112">
        <v>9686000</v>
      </c>
      <c r="AQ1822" s="112">
        <v>1160000</v>
      </c>
      <c r="AR1822" s="112">
        <v>8526000</v>
      </c>
      <c r="AS1822" s="112">
        <v>83</v>
      </c>
      <c r="AT1822" s="112">
        <v>498998</v>
      </c>
      <c r="AU1822" s="112">
        <v>1</v>
      </c>
      <c r="AV1822" s="112">
        <v>83</v>
      </c>
      <c r="AW1822" s="112">
        <v>414168</v>
      </c>
    </row>
    <row r="1823" spans="38:49">
      <c r="AL1823" s="111" t="s">
        <v>177</v>
      </c>
      <c r="AM1823" s="112">
        <v>31</v>
      </c>
      <c r="AN1823" s="111" t="s">
        <v>42</v>
      </c>
      <c r="AO1823" s="112">
        <v>29</v>
      </c>
      <c r="AP1823" s="112">
        <v>9686000</v>
      </c>
      <c r="AQ1823" s="112">
        <v>1160000</v>
      </c>
      <c r="AR1823" s="112">
        <v>8526000</v>
      </c>
      <c r="AS1823" s="112">
        <v>84</v>
      </c>
      <c r="AT1823" s="112">
        <v>223562</v>
      </c>
      <c r="AU1823" s="112">
        <v>0.52900000000000003</v>
      </c>
      <c r="AV1823" s="112">
        <v>83</v>
      </c>
      <c r="AW1823" s="112">
        <v>185556</v>
      </c>
    </row>
    <row r="1824" spans="38:49">
      <c r="AL1824" s="111" t="s">
        <v>177</v>
      </c>
      <c r="AM1824" s="112">
        <v>32</v>
      </c>
      <c r="AN1824" s="111" t="s">
        <v>43</v>
      </c>
      <c r="AO1824" s="112">
        <v>5</v>
      </c>
      <c r="AP1824" s="112">
        <v>9280000</v>
      </c>
      <c r="AQ1824" s="112">
        <v>722000</v>
      </c>
      <c r="AR1824" s="112">
        <v>8558000</v>
      </c>
      <c r="AS1824" s="112">
        <v>71</v>
      </c>
      <c r="AT1824" s="112">
        <v>117596</v>
      </c>
      <c r="AU1824" s="112">
        <v>0.126</v>
      </c>
      <c r="AV1824" s="112">
        <v>66</v>
      </c>
      <c r="AW1824" s="112">
        <v>77613</v>
      </c>
    </row>
    <row r="1825" spans="38:49">
      <c r="AL1825" s="111" t="s">
        <v>177</v>
      </c>
      <c r="AM1825" s="112">
        <v>32</v>
      </c>
      <c r="AN1825" s="111" t="s">
        <v>43</v>
      </c>
      <c r="AO1825" s="112">
        <v>5</v>
      </c>
      <c r="AP1825" s="112">
        <v>9280000</v>
      </c>
      <c r="AQ1825" s="112">
        <v>722000</v>
      </c>
      <c r="AR1825" s="112">
        <v>8558000</v>
      </c>
      <c r="AS1825" s="112">
        <v>72</v>
      </c>
      <c r="AT1825" s="112">
        <v>883671</v>
      </c>
      <c r="AU1825" s="112">
        <v>1</v>
      </c>
      <c r="AV1825" s="112">
        <v>66</v>
      </c>
      <c r="AW1825" s="112">
        <v>583223</v>
      </c>
    </row>
    <row r="1826" spans="38:49">
      <c r="AL1826" s="111" t="s">
        <v>177</v>
      </c>
      <c r="AM1826" s="112">
        <v>32</v>
      </c>
      <c r="AN1826" s="111" t="s">
        <v>43</v>
      </c>
      <c r="AO1826" s="112">
        <v>5</v>
      </c>
      <c r="AP1826" s="112">
        <v>9280000</v>
      </c>
      <c r="AQ1826" s="112">
        <v>722000</v>
      </c>
      <c r="AR1826" s="112">
        <v>8558000</v>
      </c>
      <c r="AS1826" s="112">
        <v>73</v>
      </c>
      <c r="AT1826" s="112">
        <v>834624</v>
      </c>
      <c r="AU1826" s="112">
        <v>1</v>
      </c>
      <c r="AV1826" s="112">
        <v>66</v>
      </c>
      <c r="AW1826" s="112">
        <v>550852</v>
      </c>
    </row>
    <row r="1827" spans="38:49">
      <c r="AL1827" s="111" t="s">
        <v>177</v>
      </c>
      <c r="AM1827" s="112">
        <v>32</v>
      </c>
      <c r="AN1827" s="111" t="s">
        <v>43</v>
      </c>
      <c r="AO1827" s="112">
        <v>5</v>
      </c>
      <c r="AP1827" s="112">
        <v>9280000</v>
      </c>
      <c r="AQ1827" s="112">
        <v>722000</v>
      </c>
      <c r="AR1827" s="112">
        <v>8558000</v>
      </c>
      <c r="AS1827" s="112">
        <v>74</v>
      </c>
      <c r="AT1827" s="112">
        <v>785322</v>
      </c>
      <c r="AU1827" s="112">
        <v>1</v>
      </c>
      <c r="AV1827" s="112">
        <v>67</v>
      </c>
      <c r="AW1827" s="112">
        <v>526166</v>
      </c>
    </row>
    <row r="1828" spans="38:49">
      <c r="AL1828" s="111" t="s">
        <v>177</v>
      </c>
      <c r="AM1828" s="112">
        <v>32</v>
      </c>
      <c r="AN1828" s="111" t="s">
        <v>43</v>
      </c>
      <c r="AO1828" s="112">
        <v>5</v>
      </c>
      <c r="AP1828" s="112">
        <v>9280000</v>
      </c>
      <c r="AQ1828" s="112">
        <v>722000</v>
      </c>
      <c r="AR1828" s="112">
        <v>8558000</v>
      </c>
      <c r="AS1828" s="112">
        <v>75</v>
      </c>
      <c r="AT1828" s="112">
        <v>735781</v>
      </c>
      <c r="AU1828" s="112">
        <v>1</v>
      </c>
      <c r="AV1828" s="112">
        <v>68</v>
      </c>
      <c r="AW1828" s="112">
        <v>500331</v>
      </c>
    </row>
    <row r="1829" spans="38:49">
      <c r="AL1829" s="111" t="s">
        <v>177</v>
      </c>
      <c r="AM1829" s="112">
        <v>32</v>
      </c>
      <c r="AN1829" s="111" t="s">
        <v>43</v>
      </c>
      <c r="AO1829" s="112">
        <v>5</v>
      </c>
      <c r="AP1829" s="112">
        <v>9280000</v>
      </c>
      <c r="AQ1829" s="112">
        <v>722000</v>
      </c>
      <c r="AR1829" s="112">
        <v>8558000</v>
      </c>
      <c r="AS1829" s="112">
        <v>76</v>
      </c>
      <c r="AT1829" s="112">
        <v>686016</v>
      </c>
      <c r="AU1829" s="112">
        <v>1</v>
      </c>
      <c r="AV1829" s="112">
        <v>69</v>
      </c>
      <c r="AW1829" s="112">
        <v>473351</v>
      </c>
    </row>
    <row r="1830" spans="38:49">
      <c r="AL1830" s="111" t="s">
        <v>177</v>
      </c>
      <c r="AM1830" s="112">
        <v>32</v>
      </c>
      <c r="AN1830" s="111" t="s">
        <v>43</v>
      </c>
      <c r="AO1830" s="112">
        <v>5</v>
      </c>
      <c r="AP1830" s="112">
        <v>9280000</v>
      </c>
      <c r="AQ1830" s="112">
        <v>722000</v>
      </c>
      <c r="AR1830" s="112">
        <v>8558000</v>
      </c>
      <c r="AS1830" s="112">
        <v>77</v>
      </c>
      <c r="AT1830" s="112">
        <v>636042</v>
      </c>
      <c r="AU1830" s="112">
        <v>1</v>
      </c>
      <c r="AV1830" s="112">
        <v>70</v>
      </c>
      <c r="AW1830" s="112">
        <v>445229</v>
      </c>
    </row>
    <row r="1831" spans="38:49">
      <c r="AL1831" s="111" t="s">
        <v>177</v>
      </c>
      <c r="AM1831" s="112">
        <v>32</v>
      </c>
      <c r="AN1831" s="111" t="s">
        <v>43</v>
      </c>
      <c r="AO1831" s="112">
        <v>5</v>
      </c>
      <c r="AP1831" s="112">
        <v>9280000</v>
      </c>
      <c r="AQ1831" s="112">
        <v>722000</v>
      </c>
      <c r="AR1831" s="112">
        <v>8558000</v>
      </c>
      <c r="AS1831" s="112">
        <v>78</v>
      </c>
      <c r="AT1831" s="112">
        <v>585874</v>
      </c>
      <c r="AU1831" s="112">
        <v>1</v>
      </c>
      <c r="AV1831" s="112">
        <v>71</v>
      </c>
      <c r="AW1831" s="112">
        <v>415971</v>
      </c>
    </row>
    <row r="1832" spans="38:49">
      <c r="AL1832" s="111" t="s">
        <v>177</v>
      </c>
      <c r="AM1832" s="112">
        <v>32</v>
      </c>
      <c r="AN1832" s="111" t="s">
        <v>43</v>
      </c>
      <c r="AO1832" s="112">
        <v>5</v>
      </c>
      <c r="AP1832" s="112">
        <v>9280000</v>
      </c>
      <c r="AQ1832" s="112">
        <v>722000</v>
      </c>
      <c r="AR1832" s="112">
        <v>8558000</v>
      </c>
      <c r="AS1832" s="112">
        <v>79</v>
      </c>
      <c r="AT1832" s="112">
        <v>535528</v>
      </c>
      <c r="AU1832" s="112">
        <v>1</v>
      </c>
      <c r="AV1832" s="112">
        <v>72</v>
      </c>
      <c r="AW1832" s="112">
        <v>385580</v>
      </c>
    </row>
    <row r="1833" spans="38:49">
      <c r="AL1833" s="111" t="s">
        <v>177</v>
      </c>
      <c r="AM1833" s="112">
        <v>32</v>
      </c>
      <c r="AN1833" s="111" t="s">
        <v>43</v>
      </c>
      <c r="AO1833" s="112">
        <v>5</v>
      </c>
      <c r="AP1833" s="112">
        <v>9280000</v>
      </c>
      <c r="AQ1833" s="112">
        <v>722000</v>
      </c>
      <c r="AR1833" s="112">
        <v>8558000</v>
      </c>
      <c r="AS1833" s="112">
        <v>80</v>
      </c>
      <c r="AT1833" s="112">
        <v>485018</v>
      </c>
      <c r="AU1833" s="112">
        <v>1</v>
      </c>
      <c r="AV1833" s="112">
        <v>73</v>
      </c>
      <c r="AW1833" s="112">
        <v>354063</v>
      </c>
    </row>
    <row r="1834" spans="38:49">
      <c r="AL1834" s="111" t="s">
        <v>177</v>
      </c>
      <c r="AM1834" s="112">
        <v>32</v>
      </c>
      <c r="AN1834" s="111" t="s">
        <v>43</v>
      </c>
      <c r="AO1834" s="112">
        <v>5</v>
      </c>
      <c r="AP1834" s="112">
        <v>9280000</v>
      </c>
      <c r="AQ1834" s="112">
        <v>722000</v>
      </c>
      <c r="AR1834" s="112">
        <v>8558000</v>
      </c>
      <c r="AS1834" s="112">
        <v>81</v>
      </c>
      <c r="AT1834" s="112">
        <v>536611</v>
      </c>
      <c r="AU1834" s="112">
        <v>1</v>
      </c>
      <c r="AV1834" s="112">
        <v>74</v>
      </c>
      <c r="AW1834" s="112">
        <v>397092</v>
      </c>
    </row>
    <row r="1835" spans="38:49">
      <c r="AL1835" s="111" t="s">
        <v>177</v>
      </c>
      <c r="AM1835" s="112">
        <v>32</v>
      </c>
      <c r="AN1835" s="111" t="s">
        <v>43</v>
      </c>
      <c r="AO1835" s="112">
        <v>5</v>
      </c>
      <c r="AP1835" s="112">
        <v>9280000</v>
      </c>
      <c r="AQ1835" s="112">
        <v>722000</v>
      </c>
      <c r="AR1835" s="112">
        <v>8558000</v>
      </c>
      <c r="AS1835" s="112">
        <v>82</v>
      </c>
      <c r="AT1835" s="112">
        <v>575358</v>
      </c>
      <c r="AU1835" s="112">
        <v>1</v>
      </c>
      <c r="AV1835" s="112">
        <v>75</v>
      </c>
      <c r="AW1835" s="112">
        <v>431518</v>
      </c>
    </row>
    <row r="1836" spans="38:49">
      <c r="AL1836" s="111" t="s">
        <v>177</v>
      </c>
      <c r="AM1836" s="112">
        <v>32</v>
      </c>
      <c r="AN1836" s="111" t="s">
        <v>43</v>
      </c>
      <c r="AO1836" s="112">
        <v>5</v>
      </c>
      <c r="AP1836" s="112">
        <v>9280000</v>
      </c>
      <c r="AQ1836" s="112">
        <v>722000</v>
      </c>
      <c r="AR1836" s="112">
        <v>8558000</v>
      </c>
      <c r="AS1836" s="112">
        <v>83</v>
      </c>
      <c r="AT1836" s="112">
        <v>498998</v>
      </c>
      <c r="AU1836" s="112">
        <v>1</v>
      </c>
      <c r="AV1836" s="112">
        <v>76</v>
      </c>
      <c r="AW1836" s="112">
        <v>379238</v>
      </c>
    </row>
    <row r="1837" spans="38:49">
      <c r="AL1837" s="111" t="s">
        <v>177</v>
      </c>
      <c r="AM1837" s="112">
        <v>32</v>
      </c>
      <c r="AN1837" s="111" t="s">
        <v>43</v>
      </c>
      <c r="AO1837" s="112">
        <v>5</v>
      </c>
      <c r="AP1837" s="112">
        <v>9280000</v>
      </c>
      <c r="AQ1837" s="112">
        <v>722000</v>
      </c>
      <c r="AR1837" s="112">
        <v>8558000</v>
      </c>
      <c r="AS1837" s="112">
        <v>84</v>
      </c>
      <c r="AT1837" s="112">
        <v>422487</v>
      </c>
      <c r="AU1837" s="112">
        <v>1</v>
      </c>
      <c r="AV1837" s="112">
        <v>77</v>
      </c>
      <c r="AW1837" s="112">
        <v>325315</v>
      </c>
    </row>
    <row r="1838" spans="38:49">
      <c r="AL1838" s="111" t="s">
        <v>177</v>
      </c>
      <c r="AM1838" s="112">
        <v>32</v>
      </c>
      <c r="AN1838" s="111" t="s">
        <v>43</v>
      </c>
      <c r="AO1838" s="112">
        <v>5</v>
      </c>
      <c r="AP1838" s="112">
        <v>9280000</v>
      </c>
      <c r="AQ1838" s="112">
        <v>722000</v>
      </c>
      <c r="AR1838" s="112">
        <v>8558000</v>
      </c>
      <c r="AS1838" s="112">
        <v>85</v>
      </c>
      <c r="AT1838" s="112">
        <v>239075</v>
      </c>
      <c r="AU1838" s="112">
        <v>0.69099999999999995</v>
      </c>
      <c r="AV1838" s="112">
        <v>77</v>
      </c>
      <c r="AW1838" s="112">
        <v>184088</v>
      </c>
    </row>
    <row r="1839" spans="38:49">
      <c r="AL1839" s="111" t="s">
        <v>177</v>
      </c>
      <c r="AM1839" s="112">
        <v>33</v>
      </c>
      <c r="AN1839" s="111" t="s">
        <v>43</v>
      </c>
      <c r="AO1839" s="112">
        <v>12</v>
      </c>
      <c r="AP1839" s="112">
        <v>8884000</v>
      </c>
      <c r="AQ1839" s="112">
        <v>172000</v>
      </c>
      <c r="AR1839" s="112">
        <v>8712000</v>
      </c>
      <c r="AS1839" s="112">
        <v>72</v>
      </c>
      <c r="AT1839" s="112">
        <v>605267</v>
      </c>
      <c r="AU1839" s="112">
        <v>0.68500000000000005</v>
      </c>
      <c r="AV1839" s="112">
        <v>61</v>
      </c>
      <c r="AW1839" s="112">
        <v>369213</v>
      </c>
    </row>
    <row r="1840" spans="38:49">
      <c r="AL1840" s="111" t="s">
        <v>177</v>
      </c>
      <c r="AM1840" s="112">
        <v>33</v>
      </c>
      <c r="AN1840" s="111" t="s">
        <v>43</v>
      </c>
      <c r="AO1840" s="112">
        <v>12</v>
      </c>
      <c r="AP1840" s="112">
        <v>8884000</v>
      </c>
      <c r="AQ1840" s="112">
        <v>172000</v>
      </c>
      <c r="AR1840" s="112">
        <v>8712000</v>
      </c>
      <c r="AS1840" s="112">
        <v>73</v>
      </c>
      <c r="AT1840" s="112">
        <v>834624</v>
      </c>
      <c r="AU1840" s="112">
        <v>1</v>
      </c>
      <c r="AV1840" s="112">
        <v>61</v>
      </c>
      <c r="AW1840" s="112">
        <v>509121</v>
      </c>
    </row>
    <row r="1841" spans="38:49">
      <c r="AL1841" s="111" t="s">
        <v>177</v>
      </c>
      <c r="AM1841" s="112">
        <v>33</v>
      </c>
      <c r="AN1841" s="111" t="s">
        <v>43</v>
      </c>
      <c r="AO1841" s="112">
        <v>12</v>
      </c>
      <c r="AP1841" s="112">
        <v>8884000</v>
      </c>
      <c r="AQ1841" s="112">
        <v>172000</v>
      </c>
      <c r="AR1841" s="112">
        <v>8712000</v>
      </c>
      <c r="AS1841" s="112">
        <v>74</v>
      </c>
      <c r="AT1841" s="112">
        <v>785322</v>
      </c>
      <c r="AU1841" s="112">
        <v>1</v>
      </c>
      <c r="AV1841" s="112">
        <v>61</v>
      </c>
      <c r="AW1841" s="112">
        <v>479046</v>
      </c>
    </row>
    <row r="1842" spans="38:49">
      <c r="AL1842" s="111" t="s">
        <v>177</v>
      </c>
      <c r="AM1842" s="112">
        <v>33</v>
      </c>
      <c r="AN1842" s="111" t="s">
        <v>43</v>
      </c>
      <c r="AO1842" s="112">
        <v>12</v>
      </c>
      <c r="AP1842" s="112">
        <v>8884000</v>
      </c>
      <c r="AQ1842" s="112">
        <v>172000</v>
      </c>
      <c r="AR1842" s="112">
        <v>8712000</v>
      </c>
      <c r="AS1842" s="112">
        <v>75</v>
      </c>
      <c r="AT1842" s="112">
        <v>735781</v>
      </c>
      <c r="AU1842" s="112">
        <v>1</v>
      </c>
      <c r="AV1842" s="112">
        <v>61</v>
      </c>
      <c r="AW1842" s="112">
        <v>448826</v>
      </c>
    </row>
    <row r="1843" spans="38:49">
      <c r="AL1843" s="111" t="s">
        <v>177</v>
      </c>
      <c r="AM1843" s="112">
        <v>33</v>
      </c>
      <c r="AN1843" s="111" t="s">
        <v>43</v>
      </c>
      <c r="AO1843" s="112">
        <v>12</v>
      </c>
      <c r="AP1843" s="112">
        <v>8884000</v>
      </c>
      <c r="AQ1843" s="112">
        <v>172000</v>
      </c>
      <c r="AR1843" s="112">
        <v>8712000</v>
      </c>
      <c r="AS1843" s="112">
        <v>76</v>
      </c>
      <c r="AT1843" s="112">
        <v>686016</v>
      </c>
      <c r="AU1843" s="112">
        <v>1</v>
      </c>
      <c r="AV1843" s="112">
        <v>61</v>
      </c>
      <c r="AW1843" s="112">
        <v>418470</v>
      </c>
    </row>
    <row r="1844" spans="38:49">
      <c r="AL1844" s="111" t="s">
        <v>177</v>
      </c>
      <c r="AM1844" s="112">
        <v>33</v>
      </c>
      <c r="AN1844" s="111" t="s">
        <v>43</v>
      </c>
      <c r="AO1844" s="112">
        <v>12</v>
      </c>
      <c r="AP1844" s="112">
        <v>8884000</v>
      </c>
      <c r="AQ1844" s="112">
        <v>172000</v>
      </c>
      <c r="AR1844" s="112">
        <v>8712000</v>
      </c>
      <c r="AS1844" s="112">
        <v>77</v>
      </c>
      <c r="AT1844" s="112">
        <v>636042</v>
      </c>
      <c r="AU1844" s="112">
        <v>1</v>
      </c>
      <c r="AV1844" s="112">
        <v>62</v>
      </c>
      <c r="AW1844" s="112">
        <v>394346</v>
      </c>
    </row>
    <row r="1845" spans="38:49">
      <c r="AL1845" s="111" t="s">
        <v>177</v>
      </c>
      <c r="AM1845" s="112">
        <v>33</v>
      </c>
      <c r="AN1845" s="111" t="s">
        <v>43</v>
      </c>
      <c r="AO1845" s="112">
        <v>12</v>
      </c>
      <c r="AP1845" s="112">
        <v>8884000</v>
      </c>
      <c r="AQ1845" s="112">
        <v>172000</v>
      </c>
      <c r="AR1845" s="112">
        <v>8712000</v>
      </c>
      <c r="AS1845" s="112">
        <v>78</v>
      </c>
      <c r="AT1845" s="112">
        <v>585874</v>
      </c>
      <c r="AU1845" s="112">
        <v>1</v>
      </c>
      <c r="AV1845" s="112">
        <v>63</v>
      </c>
      <c r="AW1845" s="112">
        <v>369101</v>
      </c>
    </row>
    <row r="1846" spans="38:49">
      <c r="AL1846" s="111" t="s">
        <v>177</v>
      </c>
      <c r="AM1846" s="112">
        <v>33</v>
      </c>
      <c r="AN1846" s="111" t="s">
        <v>43</v>
      </c>
      <c r="AO1846" s="112">
        <v>12</v>
      </c>
      <c r="AP1846" s="112">
        <v>8884000</v>
      </c>
      <c r="AQ1846" s="112">
        <v>172000</v>
      </c>
      <c r="AR1846" s="112">
        <v>8712000</v>
      </c>
      <c r="AS1846" s="112">
        <v>79</v>
      </c>
      <c r="AT1846" s="112">
        <v>535528</v>
      </c>
      <c r="AU1846" s="112">
        <v>1</v>
      </c>
      <c r="AV1846" s="112">
        <v>64</v>
      </c>
      <c r="AW1846" s="112">
        <v>342738</v>
      </c>
    </row>
    <row r="1847" spans="38:49">
      <c r="AL1847" s="111" t="s">
        <v>177</v>
      </c>
      <c r="AM1847" s="112">
        <v>33</v>
      </c>
      <c r="AN1847" s="111" t="s">
        <v>43</v>
      </c>
      <c r="AO1847" s="112">
        <v>12</v>
      </c>
      <c r="AP1847" s="112">
        <v>8884000</v>
      </c>
      <c r="AQ1847" s="112">
        <v>172000</v>
      </c>
      <c r="AR1847" s="112">
        <v>8712000</v>
      </c>
      <c r="AS1847" s="112">
        <v>80</v>
      </c>
      <c r="AT1847" s="112">
        <v>485018</v>
      </c>
      <c r="AU1847" s="112">
        <v>1</v>
      </c>
      <c r="AV1847" s="112">
        <v>65</v>
      </c>
      <c r="AW1847" s="112">
        <v>315262</v>
      </c>
    </row>
    <row r="1848" spans="38:49">
      <c r="AL1848" s="111" t="s">
        <v>177</v>
      </c>
      <c r="AM1848" s="112">
        <v>33</v>
      </c>
      <c r="AN1848" s="111" t="s">
        <v>43</v>
      </c>
      <c r="AO1848" s="112">
        <v>12</v>
      </c>
      <c r="AP1848" s="112">
        <v>8884000</v>
      </c>
      <c r="AQ1848" s="112">
        <v>172000</v>
      </c>
      <c r="AR1848" s="112">
        <v>8712000</v>
      </c>
      <c r="AS1848" s="112">
        <v>81</v>
      </c>
      <c r="AT1848" s="112">
        <v>536611</v>
      </c>
      <c r="AU1848" s="112">
        <v>1</v>
      </c>
      <c r="AV1848" s="112">
        <v>66</v>
      </c>
      <c r="AW1848" s="112">
        <v>354163</v>
      </c>
    </row>
    <row r="1849" spans="38:49">
      <c r="AL1849" s="111" t="s">
        <v>177</v>
      </c>
      <c r="AM1849" s="112">
        <v>33</v>
      </c>
      <c r="AN1849" s="111" t="s">
        <v>43</v>
      </c>
      <c r="AO1849" s="112">
        <v>12</v>
      </c>
      <c r="AP1849" s="112">
        <v>8884000</v>
      </c>
      <c r="AQ1849" s="112">
        <v>172000</v>
      </c>
      <c r="AR1849" s="112">
        <v>8712000</v>
      </c>
      <c r="AS1849" s="112">
        <v>82</v>
      </c>
      <c r="AT1849" s="112">
        <v>575358</v>
      </c>
      <c r="AU1849" s="112">
        <v>1</v>
      </c>
      <c r="AV1849" s="112">
        <v>67</v>
      </c>
      <c r="AW1849" s="112">
        <v>385490</v>
      </c>
    </row>
    <row r="1850" spans="38:49">
      <c r="AL1850" s="111" t="s">
        <v>177</v>
      </c>
      <c r="AM1850" s="112">
        <v>33</v>
      </c>
      <c r="AN1850" s="111" t="s">
        <v>43</v>
      </c>
      <c r="AO1850" s="112">
        <v>12</v>
      </c>
      <c r="AP1850" s="112">
        <v>8884000</v>
      </c>
      <c r="AQ1850" s="112">
        <v>172000</v>
      </c>
      <c r="AR1850" s="112">
        <v>8712000</v>
      </c>
      <c r="AS1850" s="112">
        <v>83</v>
      </c>
      <c r="AT1850" s="112">
        <v>498998</v>
      </c>
      <c r="AU1850" s="112">
        <v>1</v>
      </c>
      <c r="AV1850" s="112">
        <v>67</v>
      </c>
      <c r="AW1850" s="112">
        <v>334329</v>
      </c>
    </row>
    <row r="1851" spans="38:49">
      <c r="AL1851" s="111" t="s">
        <v>177</v>
      </c>
      <c r="AM1851" s="112">
        <v>33</v>
      </c>
      <c r="AN1851" s="111" t="s">
        <v>43</v>
      </c>
      <c r="AO1851" s="112">
        <v>12</v>
      </c>
      <c r="AP1851" s="112">
        <v>8884000</v>
      </c>
      <c r="AQ1851" s="112">
        <v>172000</v>
      </c>
      <c r="AR1851" s="112">
        <v>8712000</v>
      </c>
      <c r="AS1851" s="112">
        <v>84</v>
      </c>
      <c r="AT1851" s="112">
        <v>422487</v>
      </c>
      <c r="AU1851" s="112">
        <v>1</v>
      </c>
      <c r="AV1851" s="112">
        <v>68</v>
      </c>
      <c r="AW1851" s="112">
        <v>287291</v>
      </c>
    </row>
    <row r="1852" spans="38:49">
      <c r="AL1852" s="111" t="s">
        <v>177</v>
      </c>
      <c r="AM1852" s="112">
        <v>33</v>
      </c>
      <c r="AN1852" s="111" t="s">
        <v>43</v>
      </c>
      <c r="AO1852" s="112">
        <v>12</v>
      </c>
      <c r="AP1852" s="112">
        <v>8884000</v>
      </c>
      <c r="AQ1852" s="112">
        <v>172000</v>
      </c>
      <c r="AR1852" s="112">
        <v>8712000</v>
      </c>
      <c r="AS1852" s="112">
        <v>85</v>
      </c>
      <c r="AT1852" s="112">
        <v>345847</v>
      </c>
      <c r="AU1852" s="112">
        <v>1</v>
      </c>
      <c r="AV1852" s="112">
        <v>69</v>
      </c>
      <c r="AW1852" s="112">
        <v>238634</v>
      </c>
    </row>
    <row r="1853" spans="38:49">
      <c r="AL1853" s="111" t="s">
        <v>177</v>
      </c>
      <c r="AM1853" s="112">
        <v>33</v>
      </c>
      <c r="AN1853" s="111" t="s">
        <v>43</v>
      </c>
      <c r="AO1853" s="112">
        <v>12</v>
      </c>
      <c r="AP1853" s="112">
        <v>8884000</v>
      </c>
      <c r="AQ1853" s="112">
        <v>172000</v>
      </c>
      <c r="AR1853" s="112">
        <v>8712000</v>
      </c>
      <c r="AS1853" s="112">
        <v>86</v>
      </c>
      <c r="AT1853" s="112">
        <v>269101</v>
      </c>
      <c r="AU1853" s="112">
        <v>1</v>
      </c>
      <c r="AV1853" s="112">
        <v>69</v>
      </c>
      <c r="AW1853" s="112">
        <v>185680</v>
      </c>
    </row>
    <row r="1854" spans="38:49">
      <c r="AL1854" s="111" t="s">
        <v>177</v>
      </c>
      <c r="AM1854" s="112">
        <v>33</v>
      </c>
      <c r="AN1854" s="111" t="s">
        <v>43</v>
      </c>
      <c r="AO1854" s="112">
        <v>12</v>
      </c>
      <c r="AP1854" s="112">
        <v>8884000</v>
      </c>
      <c r="AQ1854" s="112">
        <v>172000</v>
      </c>
      <c r="AR1854" s="112">
        <v>8712000</v>
      </c>
      <c r="AS1854" s="112">
        <v>87</v>
      </c>
      <c r="AT1854" s="112">
        <v>174128</v>
      </c>
      <c r="AU1854" s="112">
        <v>0.90600000000000003</v>
      </c>
      <c r="AV1854" s="112">
        <v>70</v>
      </c>
      <c r="AW1854" s="112">
        <v>121890</v>
      </c>
    </row>
    <row r="1855" spans="38:49">
      <c r="AL1855" s="111" t="s">
        <v>177</v>
      </c>
      <c r="AM1855" s="112">
        <v>34</v>
      </c>
      <c r="AN1855" s="111" t="s">
        <v>43</v>
      </c>
      <c r="AO1855" s="112">
        <v>19</v>
      </c>
      <c r="AP1855" s="112">
        <v>8501000</v>
      </c>
      <c r="AQ1855" s="112">
        <v>0</v>
      </c>
      <c r="AR1855" s="112">
        <v>8501000</v>
      </c>
      <c r="AS1855" s="112">
        <v>72</v>
      </c>
      <c r="AT1855" s="112">
        <v>222267</v>
      </c>
      <c r="AU1855" s="112">
        <v>0.252</v>
      </c>
      <c r="AV1855" s="112">
        <v>55</v>
      </c>
      <c r="AW1855" s="112">
        <v>122247</v>
      </c>
    </row>
    <row r="1856" spans="38:49">
      <c r="AL1856" s="111" t="s">
        <v>177</v>
      </c>
      <c r="AM1856" s="112">
        <v>34</v>
      </c>
      <c r="AN1856" s="111" t="s">
        <v>43</v>
      </c>
      <c r="AO1856" s="112">
        <v>19</v>
      </c>
      <c r="AP1856" s="112">
        <v>8501000</v>
      </c>
      <c r="AQ1856" s="112">
        <v>0</v>
      </c>
      <c r="AR1856" s="112">
        <v>8501000</v>
      </c>
      <c r="AS1856" s="112">
        <v>73</v>
      </c>
      <c r="AT1856" s="112">
        <v>834624</v>
      </c>
      <c r="AU1856" s="112">
        <v>1</v>
      </c>
      <c r="AV1856" s="112">
        <v>55</v>
      </c>
      <c r="AW1856" s="112">
        <v>459043</v>
      </c>
    </row>
    <row r="1857" spans="38:49">
      <c r="AL1857" s="111" t="s">
        <v>177</v>
      </c>
      <c r="AM1857" s="112">
        <v>34</v>
      </c>
      <c r="AN1857" s="111" t="s">
        <v>43</v>
      </c>
      <c r="AO1857" s="112">
        <v>19</v>
      </c>
      <c r="AP1857" s="112">
        <v>8501000</v>
      </c>
      <c r="AQ1857" s="112">
        <v>0</v>
      </c>
      <c r="AR1857" s="112">
        <v>8501000</v>
      </c>
      <c r="AS1857" s="112">
        <v>74</v>
      </c>
      <c r="AT1857" s="112">
        <v>785322</v>
      </c>
      <c r="AU1857" s="112">
        <v>1</v>
      </c>
      <c r="AV1857" s="112">
        <v>55</v>
      </c>
      <c r="AW1857" s="112">
        <v>431927</v>
      </c>
    </row>
    <row r="1858" spans="38:49">
      <c r="AL1858" s="111" t="s">
        <v>177</v>
      </c>
      <c r="AM1858" s="112">
        <v>34</v>
      </c>
      <c r="AN1858" s="111" t="s">
        <v>43</v>
      </c>
      <c r="AO1858" s="112">
        <v>19</v>
      </c>
      <c r="AP1858" s="112">
        <v>8501000</v>
      </c>
      <c r="AQ1858" s="112">
        <v>0</v>
      </c>
      <c r="AR1858" s="112">
        <v>8501000</v>
      </c>
      <c r="AS1858" s="112">
        <v>75</v>
      </c>
      <c r="AT1858" s="112">
        <v>735781</v>
      </c>
      <c r="AU1858" s="112">
        <v>1</v>
      </c>
      <c r="AV1858" s="112">
        <v>55</v>
      </c>
      <c r="AW1858" s="112">
        <v>404680</v>
      </c>
    </row>
    <row r="1859" spans="38:49">
      <c r="AL1859" s="111" t="s">
        <v>177</v>
      </c>
      <c r="AM1859" s="112">
        <v>34</v>
      </c>
      <c r="AN1859" s="111" t="s">
        <v>43</v>
      </c>
      <c r="AO1859" s="112">
        <v>19</v>
      </c>
      <c r="AP1859" s="112">
        <v>8501000</v>
      </c>
      <c r="AQ1859" s="112">
        <v>0</v>
      </c>
      <c r="AR1859" s="112">
        <v>8501000</v>
      </c>
      <c r="AS1859" s="112">
        <v>76</v>
      </c>
      <c r="AT1859" s="112">
        <v>686016</v>
      </c>
      <c r="AU1859" s="112">
        <v>1</v>
      </c>
      <c r="AV1859" s="112">
        <v>54</v>
      </c>
      <c r="AW1859" s="112">
        <v>370449</v>
      </c>
    </row>
    <row r="1860" spans="38:49">
      <c r="AL1860" s="111" t="s">
        <v>177</v>
      </c>
      <c r="AM1860" s="112">
        <v>34</v>
      </c>
      <c r="AN1860" s="111" t="s">
        <v>43</v>
      </c>
      <c r="AO1860" s="112">
        <v>19</v>
      </c>
      <c r="AP1860" s="112">
        <v>8501000</v>
      </c>
      <c r="AQ1860" s="112">
        <v>0</v>
      </c>
      <c r="AR1860" s="112">
        <v>8501000</v>
      </c>
      <c r="AS1860" s="112">
        <v>77</v>
      </c>
      <c r="AT1860" s="112">
        <v>636042</v>
      </c>
      <c r="AU1860" s="112">
        <v>1</v>
      </c>
      <c r="AV1860" s="112">
        <v>54</v>
      </c>
      <c r="AW1860" s="112">
        <v>343463</v>
      </c>
    </row>
    <row r="1861" spans="38:49">
      <c r="AL1861" s="111" t="s">
        <v>177</v>
      </c>
      <c r="AM1861" s="112">
        <v>34</v>
      </c>
      <c r="AN1861" s="111" t="s">
        <v>43</v>
      </c>
      <c r="AO1861" s="112">
        <v>19</v>
      </c>
      <c r="AP1861" s="112">
        <v>8501000</v>
      </c>
      <c r="AQ1861" s="112">
        <v>0</v>
      </c>
      <c r="AR1861" s="112">
        <v>8501000</v>
      </c>
      <c r="AS1861" s="112">
        <v>78</v>
      </c>
      <c r="AT1861" s="112">
        <v>585874</v>
      </c>
      <c r="AU1861" s="112">
        <v>1</v>
      </c>
      <c r="AV1861" s="112">
        <v>55</v>
      </c>
      <c r="AW1861" s="112">
        <v>322231</v>
      </c>
    </row>
    <row r="1862" spans="38:49">
      <c r="AL1862" s="111" t="s">
        <v>177</v>
      </c>
      <c r="AM1862" s="112">
        <v>34</v>
      </c>
      <c r="AN1862" s="111" t="s">
        <v>43</v>
      </c>
      <c r="AO1862" s="112">
        <v>19</v>
      </c>
      <c r="AP1862" s="112">
        <v>8501000</v>
      </c>
      <c r="AQ1862" s="112">
        <v>0</v>
      </c>
      <c r="AR1862" s="112">
        <v>8501000</v>
      </c>
      <c r="AS1862" s="112">
        <v>79</v>
      </c>
      <c r="AT1862" s="112">
        <v>535528</v>
      </c>
      <c r="AU1862" s="112">
        <v>1</v>
      </c>
      <c r="AV1862" s="112">
        <v>55</v>
      </c>
      <c r="AW1862" s="112">
        <v>294540</v>
      </c>
    </row>
    <row r="1863" spans="38:49">
      <c r="AL1863" s="111" t="s">
        <v>177</v>
      </c>
      <c r="AM1863" s="112">
        <v>34</v>
      </c>
      <c r="AN1863" s="111" t="s">
        <v>43</v>
      </c>
      <c r="AO1863" s="112">
        <v>19</v>
      </c>
      <c r="AP1863" s="112">
        <v>8501000</v>
      </c>
      <c r="AQ1863" s="112">
        <v>0</v>
      </c>
      <c r="AR1863" s="112">
        <v>8501000</v>
      </c>
      <c r="AS1863" s="112">
        <v>80</v>
      </c>
      <c r="AT1863" s="112">
        <v>485018</v>
      </c>
      <c r="AU1863" s="112">
        <v>1</v>
      </c>
      <c r="AV1863" s="112">
        <v>55</v>
      </c>
      <c r="AW1863" s="112">
        <v>266760</v>
      </c>
    </row>
    <row r="1864" spans="38:49">
      <c r="AL1864" s="111" t="s">
        <v>177</v>
      </c>
      <c r="AM1864" s="112">
        <v>34</v>
      </c>
      <c r="AN1864" s="111" t="s">
        <v>43</v>
      </c>
      <c r="AO1864" s="112">
        <v>19</v>
      </c>
      <c r="AP1864" s="112">
        <v>8501000</v>
      </c>
      <c r="AQ1864" s="112">
        <v>0</v>
      </c>
      <c r="AR1864" s="112">
        <v>8501000</v>
      </c>
      <c r="AS1864" s="112">
        <v>81</v>
      </c>
      <c r="AT1864" s="112">
        <v>536611</v>
      </c>
      <c r="AU1864" s="112">
        <v>1</v>
      </c>
      <c r="AV1864" s="112">
        <v>56</v>
      </c>
      <c r="AW1864" s="112">
        <v>300502</v>
      </c>
    </row>
    <row r="1865" spans="38:49">
      <c r="AL1865" s="111" t="s">
        <v>177</v>
      </c>
      <c r="AM1865" s="112">
        <v>34</v>
      </c>
      <c r="AN1865" s="111" t="s">
        <v>43</v>
      </c>
      <c r="AO1865" s="112">
        <v>19</v>
      </c>
      <c r="AP1865" s="112">
        <v>8501000</v>
      </c>
      <c r="AQ1865" s="112">
        <v>0</v>
      </c>
      <c r="AR1865" s="112">
        <v>8501000</v>
      </c>
      <c r="AS1865" s="112">
        <v>82</v>
      </c>
      <c r="AT1865" s="112">
        <v>575358</v>
      </c>
      <c r="AU1865" s="112">
        <v>1</v>
      </c>
      <c r="AV1865" s="112">
        <v>57</v>
      </c>
      <c r="AW1865" s="112">
        <v>327954</v>
      </c>
    </row>
    <row r="1866" spans="38:49">
      <c r="AL1866" s="111" t="s">
        <v>177</v>
      </c>
      <c r="AM1866" s="112">
        <v>34</v>
      </c>
      <c r="AN1866" s="111" t="s">
        <v>43</v>
      </c>
      <c r="AO1866" s="112">
        <v>19</v>
      </c>
      <c r="AP1866" s="112">
        <v>8501000</v>
      </c>
      <c r="AQ1866" s="112">
        <v>0</v>
      </c>
      <c r="AR1866" s="112">
        <v>8501000</v>
      </c>
      <c r="AS1866" s="112">
        <v>83</v>
      </c>
      <c r="AT1866" s="112">
        <v>498998</v>
      </c>
      <c r="AU1866" s="112">
        <v>1</v>
      </c>
      <c r="AV1866" s="112">
        <v>57</v>
      </c>
      <c r="AW1866" s="112">
        <v>284429</v>
      </c>
    </row>
    <row r="1867" spans="38:49">
      <c r="AL1867" s="111" t="s">
        <v>177</v>
      </c>
      <c r="AM1867" s="112">
        <v>34</v>
      </c>
      <c r="AN1867" s="111" t="s">
        <v>43</v>
      </c>
      <c r="AO1867" s="112">
        <v>19</v>
      </c>
      <c r="AP1867" s="112">
        <v>8501000</v>
      </c>
      <c r="AQ1867" s="112">
        <v>0</v>
      </c>
      <c r="AR1867" s="112">
        <v>8501000</v>
      </c>
      <c r="AS1867" s="112">
        <v>84</v>
      </c>
      <c r="AT1867" s="112">
        <v>422487</v>
      </c>
      <c r="AU1867" s="112">
        <v>1</v>
      </c>
      <c r="AV1867" s="112">
        <v>58</v>
      </c>
      <c r="AW1867" s="112">
        <v>245042</v>
      </c>
    </row>
    <row r="1868" spans="38:49">
      <c r="AL1868" s="111" t="s">
        <v>177</v>
      </c>
      <c r="AM1868" s="112">
        <v>34</v>
      </c>
      <c r="AN1868" s="111" t="s">
        <v>43</v>
      </c>
      <c r="AO1868" s="112">
        <v>19</v>
      </c>
      <c r="AP1868" s="112">
        <v>8501000</v>
      </c>
      <c r="AQ1868" s="112">
        <v>0</v>
      </c>
      <c r="AR1868" s="112">
        <v>8501000</v>
      </c>
      <c r="AS1868" s="112">
        <v>85</v>
      </c>
      <c r="AT1868" s="112">
        <v>345847</v>
      </c>
      <c r="AU1868" s="112">
        <v>1</v>
      </c>
      <c r="AV1868" s="112">
        <v>59</v>
      </c>
      <c r="AW1868" s="112">
        <v>204050</v>
      </c>
    </row>
    <row r="1869" spans="38:49">
      <c r="AL1869" s="111" t="s">
        <v>177</v>
      </c>
      <c r="AM1869" s="112">
        <v>34</v>
      </c>
      <c r="AN1869" s="111" t="s">
        <v>43</v>
      </c>
      <c r="AO1869" s="112">
        <v>19</v>
      </c>
      <c r="AP1869" s="112">
        <v>8501000</v>
      </c>
      <c r="AQ1869" s="112">
        <v>0</v>
      </c>
      <c r="AR1869" s="112">
        <v>8501000</v>
      </c>
      <c r="AS1869" s="112">
        <v>86</v>
      </c>
      <c r="AT1869" s="112">
        <v>269101</v>
      </c>
      <c r="AU1869" s="112">
        <v>1</v>
      </c>
      <c r="AV1869" s="112">
        <v>59</v>
      </c>
      <c r="AW1869" s="112">
        <v>158770</v>
      </c>
    </row>
    <row r="1870" spans="38:49">
      <c r="AL1870" s="111" t="s">
        <v>177</v>
      </c>
      <c r="AM1870" s="112">
        <v>34</v>
      </c>
      <c r="AN1870" s="111" t="s">
        <v>43</v>
      </c>
      <c r="AO1870" s="112">
        <v>19</v>
      </c>
      <c r="AP1870" s="112">
        <v>8501000</v>
      </c>
      <c r="AQ1870" s="112">
        <v>0</v>
      </c>
      <c r="AR1870" s="112">
        <v>8501000</v>
      </c>
      <c r="AS1870" s="112">
        <v>87</v>
      </c>
      <c r="AT1870" s="112">
        <v>192274</v>
      </c>
      <c r="AU1870" s="112">
        <v>1</v>
      </c>
      <c r="AV1870" s="112">
        <v>60</v>
      </c>
      <c r="AW1870" s="112">
        <v>115364</v>
      </c>
    </row>
    <row r="1871" spans="38:49">
      <c r="AL1871" s="111" t="s">
        <v>177</v>
      </c>
      <c r="AM1871" s="112">
        <v>34</v>
      </c>
      <c r="AN1871" s="111" t="s">
        <v>43</v>
      </c>
      <c r="AO1871" s="112">
        <v>19</v>
      </c>
      <c r="AP1871" s="112">
        <v>8501000</v>
      </c>
      <c r="AQ1871" s="112">
        <v>0</v>
      </c>
      <c r="AR1871" s="112">
        <v>8501000</v>
      </c>
      <c r="AS1871" s="112">
        <v>88</v>
      </c>
      <c r="AT1871" s="112">
        <v>115388</v>
      </c>
      <c r="AU1871" s="112">
        <v>1</v>
      </c>
      <c r="AV1871" s="112">
        <v>60</v>
      </c>
      <c r="AW1871" s="112">
        <v>69233</v>
      </c>
    </row>
    <row r="1872" spans="38:49">
      <c r="AL1872" s="111" t="s">
        <v>177</v>
      </c>
      <c r="AM1872" s="112">
        <v>34</v>
      </c>
      <c r="AN1872" s="111" t="s">
        <v>43</v>
      </c>
      <c r="AO1872" s="112">
        <v>19</v>
      </c>
      <c r="AP1872" s="112">
        <v>8501000</v>
      </c>
      <c r="AQ1872" s="112">
        <v>0</v>
      </c>
      <c r="AR1872" s="112">
        <v>8501000</v>
      </c>
      <c r="AS1872" s="112">
        <v>89</v>
      </c>
      <c r="AT1872" s="112">
        <v>38466</v>
      </c>
      <c r="AU1872" s="112">
        <v>1</v>
      </c>
      <c r="AV1872" s="112">
        <v>60</v>
      </c>
      <c r="AW1872" s="112">
        <v>23080</v>
      </c>
    </row>
    <row r="1873" spans="38:49">
      <c r="AL1873" s="111" t="s">
        <v>177</v>
      </c>
      <c r="AM1873" s="112">
        <v>35</v>
      </c>
      <c r="AN1873" s="111" t="s">
        <v>43</v>
      </c>
      <c r="AO1873" s="112">
        <v>26</v>
      </c>
      <c r="AP1873" s="112">
        <v>8133000</v>
      </c>
      <c r="AQ1873" s="112">
        <v>0</v>
      </c>
      <c r="AR1873" s="112">
        <v>8133000</v>
      </c>
      <c r="AS1873" s="112">
        <v>73</v>
      </c>
      <c r="AT1873" s="112">
        <v>688891</v>
      </c>
      <c r="AU1873" s="112">
        <v>0.82499999999999996</v>
      </c>
      <c r="AV1873" s="112">
        <v>49</v>
      </c>
      <c r="AW1873" s="112">
        <v>337557</v>
      </c>
    </row>
    <row r="1874" spans="38:49">
      <c r="AL1874" s="111" t="s">
        <v>177</v>
      </c>
      <c r="AM1874" s="112">
        <v>35</v>
      </c>
      <c r="AN1874" s="111" t="s">
        <v>43</v>
      </c>
      <c r="AO1874" s="112">
        <v>26</v>
      </c>
      <c r="AP1874" s="112">
        <v>8133000</v>
      </c>
      <c r="AQ1874" s="112">
        <v>0</v>
      </c>
      <c r="AR1874" s="112">
        <v>8133000</v>
      </c>
      <c r="AS1874" s="112">
        <v>74</v>
      </c>
      <c r="AT1874" s="112">
        <v>785322</v>
      </c>
      <c r="AU1874" s="112">
        <v>1</v>
      </c>
      <c r="AV1874" s="112">
        <v>48</v>
      </c>
      <c r="AW1874" s="112">
        <v>376955</v>
      </c>
    </row>
    <row r="1875" spans="38:49">
      <c r="AL1875" s="111" t="s">
        <v>177</v>
      </c>
      <c r="AM1875" s="112">
        <v>35</v>
      </c>
      <c r="AN1875" s="111" t="s">
        <v>43</v>
      </c>
      <c r="AO1875" s="112">
        <v>26</v>
      </c>
      <c r="AP1875" s="112">
        <v>8133000</v>
      </c>
      <c r="AQ1875" s="112">
        <v>0</v>
      </c>
      <c r="AR1875" s="112">
        <v>8133000</v>
      </c>
      <c r="AS1875" s="112">
        <v>75</v>
      </c>
      <c r="AT1875" s="112">
        <v>735781</v>
      </c>
      <c r="AU1875" s="112">
        <v>1</v>
      </c>
      <c r="AV1875" s="112">
        <v>48</v>
      </c>
      <c r="AW1875" s="112">
        <v>353175</v>
      </c>
    </row>
    <row r="1876" spans="38:49">
      <c r="AL1876" s="111" t="s">
        <v>177</v>
      </c>
      <c r="AM1876" s="112">
        <v>35</v>
      </c>
      <c r="AN1876" s="111" t="s">
        <v>43</v>
      </c>
      <c r="AO1876" s="112">
        <v>26</v>
      </c>
      <c r="AP1876" s="112">
        <v>8133000</v>
      </c>
      <c r="AQ1876" s="112">
        <v>0</v>
      </c>
      <c r="AR1876" s="112">
        <v>8133000</v>
      </c>
      <c r="AS1876" s="112">
        <v>76</v>
      </c>
      <c r="AT1876" s="112">
        <v>686016</v>
      </c>
      <c r="AU1876" s="112">
        <v>1</v>
      </c>
      <c r="AV1876" s="112">
        <v>47</v>
      </c>
      <c r="AW1876" s="112">
        <v>322428</v>
      </c>
    </row>
    <row r="1877" spans="38:49">
      <c r="AL1877" s="111" t="s">
        <v>177</v>
      </c>
      <c r="AM1877" s="112">
        <v>35</v>
      </c>
      <c r="AN1877" s="111" t="s">
        <v>43</v>
      </c>
      <c r="AO1877" s="112">
        <v>26</v>
      </c>
      <c r="AP1877" s="112">
        <v>8133000</v>
      </c>
      <c r="AQ1877" s="112">
        <v>0</v>
      </c>
      <c r="AR1877" s="112">
        <v>8133000</v>
      </c>
      <c r="AS1877" s="112">
        <v>77</v>
      </c>
      <c r="AT1877" s="112">
        <v>636042</v>
      </c>
      <c r="AU1877" s="112">
        <v>1</v>
      </c>
      <c r="AV1877" s="112">
        <v>47</v>
      </c>
      <c r="AW1877" s="112">
        <v>298940</v>
      </c>
    </row>
    <row r="1878" spans="38:49">
      <c r="AL1878" s="111" t="s">
        <v>177</v>
      </c>
      <c r="AM1878" s="112">
        <v>35</v>
      </c>
      <c r="AN1878" s="111" t="s">
        <v>43</v>
      </c>
      <c r="AO1878" s="112">
        <v>26</v>
      </c>
      <c r="AP1878" s="112">
        <v>8133000</v>
      </c>
      <c r="AQ1878" s="112">
        <v>0</v>
      </c>
      <c r="AR1878" s="112">
        <v>8133000</v>
      </c>
      <c r="AS1878" s="112">
        <v>78</v>
      </c>
      <c r="AT1878" s="112">
        <v>585874</v>
      </c>
      <c r="AU1878" s="112">
        <v>1</v>
      </c>
      <c r="AV1878" s="112">
        <v>46</v>
      </c>
      <c r="AW1878" s="112">
        <v>269502</v>
      </c>
    </row>
    <row r="1879" spans="38:49">
      <c r="AL1879" s="111" t="s">
        <v>177</v>
      </c>
      <c r="AM1879" s="112">
        <v>35</v>
      </c>
      <c r="AN1879" s="111" t="s">
        <v>43</v>
      </c>
      <c r="AO1879" s="112">
        <v>26</v>
      </c>
      <c r="AP1879" s="112">
        <v>8133000</v>
      </c>
      <c r="AQ1879" s="112">
        <v>0</v>
      </c>
      <c r="AR1879" s="112">
        <v>8133000</v>
      </c>
      <c r="AS1879" s="112">
        <v>79</v>
      </c>
      <c r="AT1879" s="112">
        <v>535528</v>
      </c>
      <c r="AU1879" s="112">
        <v>1</v>
      </c>
      <c r="AV1879" s="112">
        <v>46</v>
      </c>
      <c r="AW1879" s="112">
        <v>246343</v>
      </c>
    </row>
    <row r="1880" spans="38:49">
      <c r="AL1880" s="111" t="s">
        <v>177</v>
      </c>
      <c r="AM1880" s="112">
        <v>35</v>
      </c>
      <c r="AN1880" s="111" t="s">
        <v>43</v>
      </c>
      <c r="AO1880" s="112">
        <v>26</v>
      </c>
      <c r="AP1880" s="112">
        <v>8133000</v>
      </c>
      <c r="AQ1880" s="112">
        <v>0</v>
      </c>
      <c r="AR1880" s="112">
        <v>8133000</v>
      </c>
      <c r="AS1880" s="112">
        <v>80</v>
      </c>
      <c r="AT1880" s="112">
        <v>485018</v>
      </c>
      <c r="AU1880" s="112">
        <v>1</v>
      </c>
      <c r="AV1880" s="112">
        <v>46</v>
      </c>
      <c r="AW1880" s="112">
        <v>223108</v>
      </c>
    </row>
    <row r="1881" spans="38:49">
      <c r="AL1881" s="111" t="s">
        <v>177</v>
      </c>
      <c r="AM1881" s="112">
        <v>35</v>
      </c>
      <c r="AN1881" s="111" t="s">
        <v>43</v>
      </c>
      <c r="AO1881" s="112">
        <v>26</v>
      </c>
      <c r="AP1881" s="112">
        <v>8133000</v>
      </c>
      <c r="AQ1881" s="112">
        <v>0</v>
      </c>
      <c r="AR1881" s="112">
        <v>8133000</v>
      </c>
      <c r="AS1881" s="112">
        <v>81</v>
      </c>
      <c r="AT1881" s="112">
        <v>536611</v>
      </c>
      <c r="AU1881" s="112">
        <v>1</v>
      </c>
      <c r="AV1881" s="112">
        <v>46</v>
      </c>
      <c r="AW1881" s="112">
        <v>246841</v>
      </c>
    </row>
    <row r="1882" spans="38:49">
      <c r="AL1882" s="111" t="s">
        <v>177</v>
      </c>
      <c r="AM1882" s="112">
        <v>35</v>
      </c>
      <c r="AN1882" s="111" t="s">
        <v>43</v>
      </c>
      <c r="AO1882" s="112">
        <v>26</v>
      </c>
      <c r="AP1882" s="112">
        <v>8133000</v>
      </c>
      <c r="AQ1882" s="112">
        <v>0</v>
      </c>
      <c r="AR1882" s="112">
        <v>8133000</v>
      </c>
      <c r="AS1882" s="112">
        <v>82</v>
      </c>
      <c r="AT1882" s="112">
        <v>575358</v>
      </c>
      <c r="AU1882" s="112">
        <v>1</v>
      </c>
      <c r="AV1882" s="112">
        <v>46</v>
      </c>
      <c r="AW1882" s="112">
        <v>264665</v>
      </c>
    </row>
    <row r="1883" spans="38:49">
      <c r="AL1883" s="111" t="s">
        <v>177</v>
      </c>
      <c r="AM1883" s="112">
        <v>35</v>
      </c>
      <c r="AN1883" s="111" t="s">
        <v>43</v>
      </c>
      <c r="AO1883" s="112">
        <v>26</v>
      </c>
      <c r="AP1883" s="112">
        <v>8133000</v>
      </c>
      <c r="AQ1883" s="112">
        <v>0</v>
      </c>
      <c r="AR1883" s="112">
        <v>8133000</v>
      </c>
      <c r="AS1883" s="112">
        <v>83</v>
      </c>
      <c r="AT1883" s="112">
        <v>498998</v>
      </c>
      <c r="AU1883" s="112">
        <v>1</v>
      </c>
      <c r="AV1883" s="112">
        <v>46</v>
      </c>
      <c r="AW1883" s="112">
        <v>229539</v>
      </c>
    </row>
    <row r="1884" spans="38:49">
      <c r="AL1884" s="111" t="s">
        <v>177</v>
      </c>
      <c r="AM1884" s="112">
        <v>35</v>
      </c>
      <c r="AN1884" s="111" t="s">
        <v>43</v>
      </c>
      <c r="AO1884" s="112">
        <v>26</v>
      </c>
      <c r="AP1884" s="112">
        <v>8133000</v>
      </c>
      <c r="AQ1884" s="112">
        <v>0</v>
      </c>
      <c r="AR1884" s="112">
        <v>8133000</v>
      </c>
      <c r="AS1884" s="112">
        <v>84</v>
      </c>
      <c r="AT1884" s="112">
        <v>422487</v>
      </c>
      <c r="AU1884" s="112">
        <v>1</v>
      </c>
      <c r="AV1884" s="112">
        <v>46</v>
      </c>
      <c r="AW1884" s="112">
        <v>194344</v>
      </c>
    </row>
    <row r="1885" spans="38:49">
      <c r="AL1885" s="111" t="s">
        <v>177</v>
      </c>
      <c r="AM1885" s="112">
        <v>35</v>
      </c>
      <c r="AN1885" s="111" t="s">
        <v>43</v>
      </c>
      <c r="AO1885" s="112">
        <v>26</v>
      </c>
      <c r="AP1885" s="112">
        <v>8133000</v>
      </c>
      <c r="AQ1885" s="112">
        <v>0</v>
      </c>
      <c r="AR1885" s="112">
        <v>8133000</v>
      </c>
      <c r="AS1885" s="112">
        <v>85</v>
      </c>
      <c r="AT1885" s="112">
        <v>345847</v>
      </c>
      <c r="AU1885" s="112">
        <v>1</v>
      </c>
      <c r="AV1885" s="112">
        <v>47</v>
      </c>
      <c r="AW1885" s="112">
        <v>162548</v>
      </c>
    </row>
    <row r="1886" spans="38:49">
      <c r="AL1886" s="111" t="s">
        <v>177</v>
      </c>
      <c r="AM1886" s="112">
        <v>35</v>
      </c>
      <c r="AN1886" s="111" t="s">
        <v>43</v>
      </c>
      <c r="AO1886" s="112">
        <v>26</v>
      </c>
      <c r="AP1886" s="112">
        <v>8133000</v>
      </c>
      <c r="AQ1886" s="112">
        <v>0</v>
      </c>
      <c r="AR1886" s="112">
        <v>8133000</v>
      </c>
      <c r="AS1886" s="112">
        <v>86</v>
      </c>
      <c r="AT1886" s="112">
        <v>269101</v>
      </c>
      <c r="AU1886" s="112">
        <v>1</v>
      </c>
      <c r="AV1886" s="112">
        <v>47</v>
      </c>
      <c r="AW1886" s="112">
        <v>126477</v>
      </c>
    </row>
    <row r="1887" spans="38:49">
      <c r="AL1887" s="111" t="s">
        <v>177</v>
      </c>
      <c r="AM1887" s="112">
        <v>35</v>
      </c>
      <c r="AN1887" s="111" t="s">
        <v>43</v>
      </c>
      <c r="AO1887" s="112">
        <v>26</v>
      </c>
      <c r="AP1887" s="112">
        <v>8133000</v>
      </c>
      <c r="AQ1887" s="112">
        <v>0</v>
      </c>
      <c r="AR1887" s="112">
        <v>8133000</v>
      </c>
      <c r="AS1887" s="112">
        <v>87</v>
      </c>
      <c r="AT1887" s="112">
        <v>192274</v>
      </c>
      <c r="AU1887" s="112">
        <v>1</v>
      </c>
      <c r="AV1887" s="112">
        <v>47</v>
      </c>
      <c r="AW1887" s="112">
        <v>90369</v>
      </c>
    </row>
    <row r="1888" spans="38:49">
      <c r="AL1888" s="111" t="s">
        <v>177</v>
      </c>
      <c r="AM1888" s="112">
        <v>35</v>
      </c>
      <c r="AN1888" s="111" t="s">
        <v>43</v>
      </c>
      <c r="AO1888" s="112">
        <v>26</v>
      </c>
      <c r="AP1888" s="112">
        <v>8133000</v>
      </c>
      <c r="AQ1888" s="112">
        <v>0</v>
      </c>
      <c r="AR1888" s="112">
        <v>8133000</v>
      </c>
      <c r="AS1888" s="112">
        <v>88</v>
      </c>
      <c r="AT1888" s="112">
        <v>115388</v>
      </c>
      <c r="AU1888" s="112">
        <v>1</v>
      </c>
      <c r="AV1888" s="112">
        <v>48</v>
      </c>
      <c r="AW1888" s="112">
        <v>55386</v>
      </c>
    </row>
    <row r="1889" spans="38:49">
      <c r="AL1889" s="111" t="s">
        <v>177</v>
      </c>
      <c r="AM1889" s="112">
        <v>35</v>
      </c>
      <c r="AN1889" s="111" t="s">
        <v>43</v>
      </c>
      <c r="AO1889" s="112">
        <v>26</v>
      </c>
      <c r="AP1889" s="112">
        <v>8133000</v>
      </c>
      <c r="AQ1889" s="112">
        <v>0</v>
      </c>
      <c r="AR1889" s="112">
        <v>8133000</v>
      </c>
      <c r="AS1889" s="112">
        <v>89</v>
      </c>
      <c r="AT1889" s="112">
        <v>38466</v>
      </c>
      <c r="AU1889" s="112">
        <v>1</v>
      </c>
      <c r="AV1889" s="112">
        <v>48</v>
      </c>
      <c r="AW1889" s="112">
        <v>18464</v>
      </c>
    </row>
    <row r="1890" spans="38:49">
      <c r="AL1890" s="111" t="s">
        <v>177</v>
      </c>
      <c r="AM1890" s="112">
        <v>36</v>
      </c>
      <c r="AN1890" s="111" t="s">
        <v>44</v>
      </c>
      <c r="AO1890" s="112">
        <v>2</v>
      </c>
      <c r="AP1890" s="112">
        <v>7785000</v>
      </c>
      <c r="AQ1890" s="112">
        <v>0</v>
      </c>
      <c r="AR1890" s="112">
        <v>7785000</v>
      </c>
      <c r="AS1890" s="112">
        <v>73</v>
      </c>
      <c r="AT1890" s="112">
        <v>340891</v>
      </c>
      <c r="AU1890" s="112">
        <v>0.40799999999999997</v>
      </c>
      <c r="AV1890" s="112">
        <v>43</v>
      </c>
      <c r="AW1890" s="112">
        <v>146583</v>
      </c>
    </row>
    <row r="1891" spans="38:49">
      <c r="AL1891" s="111" t="s">
        <v>177</v>
      </c>
      <c r="AM1891" s="112">
        <v>36</v>
      </c>
      <c r="AN1891" s="111" t="s">
        <v>44</v>
      </c>
      <c r="AO1891" s="112">
        <v>2</v>
      </c>
      <c r="AP1891" s="112">
        <v>7785000</v>
      </c>
      <c r="AQ1891" s="112">
        <v>0</v>
      </c>
      <c r="AR1891" s="112">
        <v>7785000</v>
      </c>
      <c r="AS1891" s="112">
        <v>74</v>
      </c>
      <c r="AT1891" s="112">
        <v>785322</v>
      </c>
      <c r="AU1891" s="112">
        <v>1</v>
      </c>
      <c r="AV1891" s="112">
        <v>42</v>
      </c>
      <c r="AW1891" s="112">
        <v>329835</v>
      </c>
    </row>
    <row r="1892" spans="38:49">
      <c r="AL1892" s="111" t="s">
        <v>177</v>
      </c>
      <c r="AM1892" s="112">
        <v>36</v>
      </c>
      <c r="AN1892" s="111" t="s">
        <v>44</v>
      </c>
      <c r="AO1892" s="112">
        <v>2</v>
      </c>
      <c r="AP1892" s="112">
        <v>7785000</v>
      </c>
      <c r="AQ1892" s="112">
        <v>0</v>
      </c>
      <c r="AR1892" s="112">
        <v>7785000</v>
      </c>
      <c r="AS1892" s="112">
        <v>75</v>
      </c>
      <c r="AT1892" s="112">
        <v>735781</v>
      </c>
      <c r="AU1892" s="112">
        <v>1</v>
      </c>
      <c r="AV1892" s="112">
        <v>41</v>
      </c>
      <c r="AW1892" s="112">
        <v>301670</v>
      </c>
    </row>
    <row r="1893" spans="38:49">
      <c r="AL1893" s="111" t="s">
        <v>177</v>
      </c>
      <c r="AM1893" s="112">
        <v>36</v>
      </c>
      <c r="AN1893" s="111" t="s">
        <v>44</v>
      </c>
      <c r="AO1893" s="112">
        <v>2</v>
      </c>
      <c r="AP1893" s="112">
        <v>7785000</v>
      </c>
      <c r="AQ1893" s="112">
        <v>0</v>
      </c>
      <c r="AR1893" s="112">
        <v>7785000</v>
      </c>
      <c r="AS1893" s="112">
        <v>76</v>
      </c>
      <c r="AT1893" s="112">
        <v>686016</v>
      </c>
      <c r="AU1893" s="112">
        <v>1</v>
      </c>
      <c r="AV1893" s="112">
        <v>40</v>
      </c>
      <c r="AW1893" s="112">
        <v>274406</v>
      </c>
    </row>
    <row r="1894" spans="38:49">
      <c r="AL1894" s="111" t="s">
        <v>177</v>
      </c>
      <c r="AM1894" s="112">
        <v>36</v>
      </c>
      <c r="AN1894" s="111" t="s">
        <v>44</v>
      </c>
      <c r="AO1894" s="112">
        <v>2</v>
      </c>
      <c r="AP1894" s="112">
        <v>7785000</v>
      </c>
      <c r="AQ1894" s="112">
        <v>0</v>
      </c>
      <c r="AR1894" s="112">
        <v>7785000</v>
      </c>
      <c r="AS1894" s="112">
        <v>77</v>
      </c>
      <c r="AT1894" s="112">
        <v>636042</v>
      </c>
      <c r="AU1894" s="112">
        <v>1</v>
      </c>
      <c r="AV1894" s="112">
        <v>39</v>
      </c>
      <c r="AW1894" s="112">
        <v>248056</v>
      </c>
    </row>
    <row r="1895" spans="38:49">
      <c r="AL1895" s="111" t="s">
        <v>177</v>
      </c>
      <c r="AM1895" s="112">
        <v>36</v>
      </c>
      <c r="AN1895" s="111" t="s">
        <v>44</v>
      </c>
      <c r="AO1895" s="112">
        <v>2</v>
      </c>
      <c r="AP1895" s="112">
        <v>7785000</v>
      </c>
      <c r="AQ1895" s="112">
        <v>0</v>
      </c>
      <c r="AR1895" s="112">
        <v>7785000</v>
      </c>
      <c r="AS1895" s="112">
        <v>78</v>
      </c>
      <c r="AT1895" s="112">
        <v>585874</v>
      </c>
      <c r="AU1895" s="112">
        <v>1</v>
      </c>
      <c r="AV1895" s="112">
        <v>39</v>
      </c>
      <c r="AW1895" s="112">
        <v>228491</v>
      </c>
    </row>
    <row r="1896" spans="38:49">
      <c r="AL1896" s="111" t="s">
        <v>177</v>
      </c>
      <c r="AM1896" s="112">
        <v>36</v>
      </c>
      <c r="AN1896" s="111" t="s">
        <v>44</v>
      </c>
      <c r="AO1896" s="112">
        <v>2</v>
      </c>
      <c r="AP1896" s="112">
        <v>7785000</v>
      </c>
      <c r="AQ1896" s="112">
        <v>0</v>
      </c>
      <c r="AR1896" s="112">
        <v>7785000</v>
      </c>
      <c r="AS1896" s="112">
        <v>79</v>
      </c>
      <c r="AT1896" s="112">
        <v>535528</v>
      </c>
      <c r="AU1896" s="112">
        <v>1</v>
      </c>
      <c r="AV1896" s="112">
        <v>38</v>
      </c>
      <c r="AW1896" s="112">
        <v>203501</v>
      </c>
    </row>
    <row r="1897" spans="38:49">
      <c r="AL1897" s="111" t="s">
        <v>177</v>
      </c>
      <c r="AM1897" s="112">
        <v>36</v>
      </c>
      <c r="AN1897" s="111" t="s">
        <v>44</v>
      </c>
      <c r="AO1897" s="112">
        <v>2</v>
      </c>
      <c r="AP1897" s="112">
        <v>7785000</v>
      </c>
      <c r="AQ1897" s="112">
        <v>0</v>
      </c>
      <c r="AR1897" s="112">
        <v>7785000</v>
      </c>
      <c r="AS1897" s="112">
        <v>80</v>
      </c>
      <c r="AT1897" s="112">
        <v>485018</v>
      </c>
      <c r="AU1897" s="112">
        <v>1</v>
      </c>
      <c r="AV1897" s="112">
        <v>37</v>
      </c>
      <c r="AW1897" s="112">
        <v>179457</v>
      </c>
    </row>
    <row r="1898" spans="38:49">
      <c r="AL1898" s="111" t="s">
        <v>177</v>
      </c>
      <c r="AM1898" s="112">
        <v>36</v>
      </c>
      <c r="AN1898" s="111" t="s">
        <v>44</v>
      </c>
      <c r="AO1898" s="112">
        <v>2</v>
      </c>
      <c r="AP1898" s="112">
        <v>7785000</v>
      </c>
      <c r="AQ1898" s="112">
        <v>0</v>
      </c>
      <c r="AR1898" s="112">
        <v>7785000</v>
      </c>
      <c r="AS1898" s="112">
        <v>81</v>
      </c>
      <c r="AT1898" s="112">
        <v>536611</v>
      </c>
      <c r="AU1898" s="112">
        <v>1</v>
      </c>
      <c r="AV1898" s="112">
        <v>36</v>
      </c>
      <c r="AW1898" s="112">
        <v>193180</v>
      </c>
    </row>
    <row r="1899" spans="38:49">
      <c r="AL1899" s="111" t="s">
        <v>177</v>
      </c>
      <c r="AM1899" s="112">
        <v>36</v>
      </c>
      <c r="AN1899" s="111" t="s">
        <v>44</v>
      </c>
      <c r="AO1899" s="112">
        <v>2</v>
      </c>
      <c r="AP1899" s="112">
        <v>7785000</v>
      </c>
      <c r="AQ1899" s="112">
        <v>0</v>
      </c>
      <c r="AR1899" s="112">
        <v>7785000</v>
      </c>
      <c r="AS1899" s="112">
        <v>82</v>
      </c>
      <c r="AT1899" s="112">
        <v>575358</v>
      </c>
      <c r="AU1899" s="112">
        <v>1</v>
      </c>
      <c r="AV1899" s="112">
        <v>35</v>
      </c>
      <c r="AW1899" s="112">
        <v>201375</v>
      </c>
    </row>
    <row r="1900" spans="38:49">
      <c r="AL1900" s="111" t="s">
        <v>177</v>
      </c>
      <c r="AM1900" s="112">
        <v>36</v>
      </c>
      <c r="AN1900" s="111" t="s">
        <v>44</v>
      </c>
      <c r="AO1900" s="112">
        <v>2</v>
      </c>
      <c r="AP1900" s="112">
        <v>7785000</v>
      </c>
      <c r="AQ1900" s="112">
        <v>0</v>
      </c>
      <c r="AR1900" s="112">
        <v>7785000</v>
      </c>
      <c r="AS1900" s="112">
        <v>83</v>
      </c>
      <c r="AT1900" s="112">
        <v>498998</v>
      </c>
      <c r="AU1900" s="112">
        <v>1</v>
      </c>
      <c r="AV1900" s="112">
        <v>34</v>
      </c>
      <c r="AW1900" s="112">
        <v>169659</v>
      </c>
    </row>
    <row r="1901" spans="38:49">
      <c r="AL1901" s="111" t="s">
        <v>177</v>
      </c>
      <c r="AM1901" s="112">
        <v>36</v>
      </c>
      <c r="AN1901" s="111" t="s">
        <v>44</v>
      </c>
      <c r="AO1901" s="112">
        <v>2</v>
      </c>
      <c r="AP1901" s="112">
        <v>7785000</v>
      </c>
      <c r="AQ1901" s="112">
        <v>0</v>
      </c>
      <c r="AR1901" s="112">
        <v>7785000</v>
      </c>
      <c r="AS1901" s="112">
        <v>84</v>
      </c>
      <c r="AT1901" s="112">
        <v>422487</v>
      </c>
      <c r="AU1901" s="112">
        <v>1</v>
      </c>
      <c r="AV1901" s="112">
        <v>34</v>
      </c>
      <c r="AW1901" s="112">
        <v>143646</v>
      </c>
    </row>
    <row r="1902" spans="38:49">
      <c r="AL1902" s="111" t="s">
        <v>177</v>
      </c>
      <c r="AM1902" s="112">
        <v>36</v>
      </c>
      <c r="AN1902" s="111" t="s">
        <v>44</v>
      </c>
      <c r="AO1902" s="112">
        <v>2</v>
      </c>
      <c r="AP1902" s="112">
        <v>7785000</v>
      </c>
      <c r="AQ1902" s="112">
        <v>0</v>
      </c>
      <c r="AR1902" s="112">
        <v>7785000</v>
      </c>
      <c r="AS1902" s="112">
        <v>85</v>
      </c>
      <c r="AT1902" s="112">
        <v>345847</v>
      </c>
      <c r="AU1902" s="112">
        <v>1</v>
      </c>
      <c r="AV1902" s="112">
        <v>34</v>
      </c>
      <c r="AW1902" s="112">
        <v>117588</v>
      </c>
    </row>
    <row r="1903" spans="38:49">
      <c r="AL1903" s="111" t="s">
        <v>177</v>
      </c>
      <c r="AM1903" s="112">
        <v>36</v>
      </c>
      <c r="AN1903" s="111" t="s">
        <v>44</v>
      </c>
      <c r="AO1903" s="112">
        <v>2</v>
      </c>
      <c r="AP1903" s="112">
        <v>7785000</v>
      </c>
      <c r="AQ1903" s="112">
        <v>0</v>
      </c>
      <c r="AR1903" s="112">
        <v>7785000</v>
      </c>
      <c r="AS1903" s="112">
        <v>86</v>
      </c>
      <c r="AT1903" s="112">
        <v>269101</v>
      </c>
      <c r="AU1903" s="112">
        <v>1</v>
      </c>
      <c r="AV1903" s="112">
        <v>33</v>
      </c>
      <c r="AW1903" s="112">
        <v>88803</v>
      </c>
    </row>
    <row r="1904" spans="38:49">
      <c r="AL1904" s="111" t="s">
        <v>177</v>
      </c>
      <c r="AM1904" s="112">
        <v>36</v>
      </c>
      <c r="AN1904" s="111" t="s">
        <v>44</v>
      </c>
      <c r="AO1904" s="112">
        <v>2</v>
      </c>
      <c r="AP1904" s="112">
        <v>7785000</v>
      </c>
      <c r="AQ1904" s="112">
        <v>0</v>
      </c>
      <c r="AR1904" s="112">
        <v>7785000</v>
      </c>
      <c r="AS1904" s="112">
        <v>87</v>
      </c>
      <c r="AT1904" s="112">
        <v>192274</v>
      </c>
      <c r="AU1904" s="112">
        <v>1</v>
      </c>
      <c r="AV1904" s="112">
        <v>33</v>
      </c>
      <c r="AW1904" s="112">
        <v>63450</v>
      </c>
    </row>
    <row r="1905" spans="38:49">
      <c r="AL1905" s="111" t="s">
        <v>177</v>
      </c>
      <c r="AM1905" s="112">
        <v>36</v>
      </c>
      <c r="AN1905" s="111" t="s">
        <v>44</v>
      </c>
      <c r="AO1905" s="112">
        <v>2</v>
      </c>
      <c r="AP1905" s="112">
        <v>7785000</v>
      </c>
      <c r="AQ1905" s="112">
        <v>0</v>
      </c>
      <c r="AR1905" s="112">
        <v>7785000</v>
      </c>
      <c r="AS1905" s="112">
        <v>88</v>
      </c>
      <c r="AT1905" s="112">
        <v>115388</v>
      </c>
      <c r="AU1905" s="112">
        <v>1</v>
      </c>
      <c r="AV1905" s="112">
        <v>34</v>
      </c>
      <c r="AW1905" s="112">
        <v>39232</v>
      </c>
    </row>
    <row r="1906" spans="38:49">
      <c r="AL1906" s="111" t="s">
        <v>177</v>
      </c>
      <c r="AM1906" s="112">
        <v>36</v>
      </c>
      <c r="AN1906" s="111" t="s">
        <v>44</v>
      </c>
      <c r="AO1906" s="112">
        <v>2</v>
      </c>
      <c r="AP1906" s="112">
        <v>7785000</v>
      </c>
      <c r="AQ1906" s="112">
        <v>0</v>
      </c>
      <c r="AR1906" s="112">
        <v>7785000</v>
      </c>
      <c r="AS1906" s="112">
        <v>89</v>
      </c>
      <c r="AT1906" s="112">
        <v>38466</v>
      </c>
      <c r="AU1906" s="112">
        <v>1</v>
      </c>
      <c r="AV1906" s="112">
        <v>34</v>
      </c>
      <c r="AW1906" s="112">
        <v>13078</v>
      </c>
    </row>
    <row r="1907" spans="38:49">
      <c r="AL1907" s="111" t="s">
        <v>177</v>
      </c>
      <c r="AM1907" s="112">
        <v>37</v>
      </c>
      <c r="AN1907" s="111" t="s">
        <v>44</v>
      </c>
      <c r="AO1907" s="112">
        <v>9</v>
      </c>
      <c r="AP1907" s="112">
        <v>7458000</v>
      </c>
      <c r="AQ1907" s="112">
        <v>0</v>
      </c>
      <c r="AR1907" s="112">
        <v>7458000</v>
      </c>
      <c r="AS1907" s="112">
        <v>73</v>
      </c>
      <c r="AT1907" s="112">
        <v>13891</v>
      </c>
      <c r="AU1907" s="112">
        <v>1.7000000000000001E-2</v>
      </c>
      <c r="AV1907" s="112">
        <v>37</v>
      </c>
      <c r="AW1907" s="112">
        <v>5140</v>
      </c>
    </row>
    <row r="1908" spans="38:49">
      <c r="AL1908" s="111" t="s">
        <v>177</v>
      </c>
      <c r="AM1908" s="112">
        <v>37</v>
      </c>
      <c r="AN1908" s="111" t="s">
        <v>44</v>
      </c>
      <c r="AO1908" s="112">
        <v>9</v>
      </c>
      <c r="AP1908" s="112">
        <v>7458000</v>
      </c>
      <c r="AQ1908" s="112">
        <v>0</v>
      </c>
      <c r="AR1908" s="112">
        <v>7458000</v>
      </c>
      <c r="AS1908" s="112">
        <v>74</v>
      </c>
      <c r="AT1908" s="112">
        <v>785322</v>
      </c>
      <c r="AU1908" s="112">
        <v>1</v>
      </c>
      <c r="AV1908" s="112">
        <v>36</v>
      </c>
      <c r="AW1908" s="112">
        <v>282716</v>
      </c>
    </row>
    <row r="1909" spans="38:49">
      <c r="AL1909" s="111" t="s">
        <v>177</v>
      </c>
      <c r="AM1909" s="112">
        <v>37</v>
      </c>
      <c r="AN1909" s="111" t="s">
        <v>44</v>
      </c>
      <c r="AO1909" s="112">
        <v>9</v>
      </c>
      <c r="AP1909" s="112">
        <v>7458000</v>
      </c>
      <c r="AQ1909" s="112">
        <v>0</v>
      </c>
      <c r="AR1909" s="112">
        <v>7458000</v>
      </c>
      <c r="AS1909" s="112">
        <v>75</v>
      </c>
      <c r="AT1909" s="112">
        <v>735781</v>
      </c>
      <c r="AU1909" s="112">
        <v>1</v>
      </c>
      <c r="AV1909" s="112">
        <v>35</v>
      </c>
      <c r="AW1909" s="112">
        <v>257523</v>
      </c>
    </row>
    <row r="1910" spans="38:49">
      <c r="AL1910" s="111" t="s">
        <v>177</v>
      </c>
      <c r="AM1910" s="112">
        <v>37</v>
      </c>
      <c r="AN1910" s="111" t="s">
        <v>44</v>
      </c>
      <c r="AO1910" s="112">
        <v>9</v>
      </c>
      <c r="AP1910" s="112">
        <v>7458000</v>
      </c>
      <c r="AQ1910" s="112">
        <v>0</v>
      </c>
      <c r="AR1910" s="112">
        <v>7458000</v>
      </c>
      <c r="AS1910" s="112">
        <v>76</v>
      </c>
      <c r="AT1910" s="112">
        <v>686016</v>
      </c>
      <c r="AU1910" s="112">
        <v>1</v>
      </c>
      <c r="AV1910" s="112">
        <v>33</v>
      </c>
      <c r="AW1910" s="112">
        <v>226385</v>
      </c>
    </row>
    <row r="1911" spans="38:49">
      <c r="AL1911" s="111" t="s">
        <v>177</v>
      </c>
      <c r="AM1911" s="112">
        <v>37</v>
      </c>
      <c r="AN1911" s="111" t="s">
        <v>44</v>
      </c>
      <c r="AO1911" s="112">
        <v>9</v>
      </c>
      <c r="AP1911" s="112">
        <v>7458000</v>
      </c>
      <c r="AQ1911" s="112">
        <v>0</v>
      </c>
      <c r="AR1911" s="112">
        <v>7458000</v>
      </c>
      <c r="AS1911" s="112">
        <v>77</v>
      </c>
      <c r="AT1911" s="112">
        <v>636042</v>
      </c>
      <c r="AU1911" s="112">
        <v>1</v>
      </c>
      <c r="AV1911" s="112">
        <v>32</v>
      </c>
      <c r="AW1911" s="112">
        <v>203533</v>
      </c>
    </row>
    <row r="1912" spans="38:49">
      <c r="AL1912" s="111" t="s">
        <v>177</v>
      </c>
      <c r="AM1912" s="112">
        <v>37</v>
      </c>
      <c r="AN1912" s="111" t="s">
        <v>44</v>
      </c>
      <c r="AO1912" s="112">
        <v>9</v>
      </c>
      <c r="AP1912" s="112">
        <v>7458000</v>
      </c>
      <c r="AQ1912" s="112">
        <v>0</v>
      </c>
      <c r="AR1912" s="112">
        <v>7458000</v>
      </c>
      <c r="AS1912" s="112">
        <v>78</v>
      </c>
      <c r="AT1912" s="112">
        <v>585874</v>
      </c>
      <c r="AU1912" s="112">
        <v>1</v>
      </c>
      <c r="AV1912" s="112">
        <v>31</v>
      </c>
      <c r="AW1912" s="112">
        <v>181621</v>
      </c>
    </row>
    <row r="1913" spans="38:49">
      <c r="AL1913" s="111" t="s">
        <v>177</v>
      </c>
      <c r="AM1913" s="112">
        <v>37</v>
      </c>
      <c r="AN1913" s="111" t="s">
        <v>44</v>
      </c>
      <c r="AO1913" s="112">
        <v>9</v>
      </c>
      <c r="AP1913" s="112">
        <v>7458000</v>
      </c>
      <c r="AQ1913" s="112">
        <v>0</v>
      </c>
      <c r="AR1913" s="112">
        <v>7458000</v>
      </c>
      <c r="AS1913" s="112">
        <v>79</v>
      </c>
      <c r="AT1913" s="112">
        <v>535528</v>
      </c>
      <c r="AU1913" s="112">
        <v>1</v>
      </c>
      <c r="AV1913" s="112">
        <v>30</v>
      </c>
      <c r="AW1913" s="112">
        <v>160658</v>
      </c>
    </row>
    <row r="1914" spans="38:49">
      <c r="AL1914" s="111" t="s">
        <v>177</v>
      </c>
      <c r="AM1914" s="112">
        <v>37</v>
      </c>
      <c r="AN1914" s="111" t="s">
        <v>44</v>
      </c>
      <c r="AO1914" s="112">
        <v>9</v>
      </c>
      <c r="AP1914" s="112">
        <v>7458000</v>
      </c>
      <c r="AQ1914" s="112">
        <v>0</v>
      </c>
      <c r="AR1914" s="112">
        <v>7458000</v>
      </c>
      <c r="AS1914" s="112">
        <v>80</v>
      </c>
      <c r="AT1914" s="112">
        <v>485018</v>
      </c>
      <c r="AU1914" s="112">
        <v>1</v>
      </c>
      <c r="AV1914" s="112">
        <v>28</v>
      </c>
      <c r="AW1914" s="112">
        <v>135805</v>
      </c>
    </row>
    <row r="1915" spans="38:49">
      <c r="AL1915" s="111" t="s">
        <v>177</v>
      </c>
      <c r="AM1915" s="112">
        <v>37</v>
      </c>
      <c r="AN1915" s="111" t="s">
        <v>44</v>
      </c>
      <c r="AO1915" s="112">
        <v>9</v>
      </c>
      <c r="AP1915" s="112">
        <v>7458000</v>
      </c>
      <c r="AQ1915" s="112">
        <v>0</v>
      </c>
      <c r="AR1915" s="112">
        <v>7458000</v>
      </c>
      <c r="AS1915" s="112">
        <v>81</v>
      </c>
      <c r="AT1915" s="112">
        <v>536611</v>
      </c>
      <c r="AU1915" s="112">
        <v>1</v>
      </c>
      <c r="AV1915" s="112">
        <v>27</v>
      </c>
      <c r="AW1915" s="112">
        <v>144885</v>
      </c>
    </row>
    <row r="1916" spans="38:49">
      <c r="AL1916" s="111" t="s">
        <v>177</v>
      </c>
      <c r="AM1916" s="112">
        <v>37</v>
      </c>
      <c r="AN1916" s="111" t="s">
        <v>44</v>
      </c>
      <c r="AO1916" s="112">
        <v>9</v>
      </c>
      <c r="AP1916" s="112">
        <v>7458000</v>
      </c>
      <c r="AQ1916" s="112">
        <v>0</v>
      </c>
      <c r="AR1916" s="112">
        <v>7458000</v>
      </c>
      <c r="AS1916" s="112">
        <v>82</v>
      </c>
      <c r="AT1916" s="112">
        <v>575358</v>
      </c>
      <c r="AU1916" s="112">
        <v>1</v>
      </c>
      <c r="AV1916" s="112">
        <v>25</v>
      </c>
      <c r="AW1916" s="112">
        <v>143840</v>
      </c>
    </row>
    <row r="1917" spans="38:49">
      <c r="AL1917" s="111" t="s">
        <v>177</v>
      </c>
      <c r="AM1917" s="112">
        <v>37</v>
      </c>
      <c r="AN1917" s="111" t="s">
        <v>44</v>
      </c>
      <c r="AO1917" s="112">
        <v>9</v>
      </c>
      <c r="AP1917" s="112">
        <v>7458000</v>
      </c>
      <c r="AQ1917" s="112">
        <v>0</v>
      </c>
      <c r="AR1917" s="112">
        <v>7458000</v>
      </c>
      <c r="AS1917" s="112">
        <v>83</v>
      </c>
      <c r="AT1917" s="112">
        <v>498998</v>
      </c>
      <c r="AU1917" s="112">
        <v>1</v>
      </c>
      <c r="AV1917" s="112">
        <v>24</v>
      </c>
      <c r="AW1917" s="112">
        <v>119760</v>
      </c>
    </row>
    <row r="1918" spans="38:49">
      <c r="AL1918" s="111" t="s">
        <v>177</v>
      </c>
      <c r="AM1918" s="112">
        <v>37</v>
      </c>
      <c r="AN1918" s="111" t="s">
        <v>44</v>
      </c>
      <c r="AO1918" s="112">
        <v>9</v>
      </c>
      <c r="AP1918" s="112">
        <v>7458000</v>
      </c>
      <c r="AQ1918" s="112">
        <v>0</v>
      </c>
      <c r="AR1918" s="112">
        <v>7458000</v>
      </c>
      <c r="AS1918" s="112">
        <v>84</v>
      </c>
      <c r="AT1918" s="112">
        <v>422487</v>
      </c>
      <c r="AU1918" s="112">
        <v>1</v>
      </c>
      <c r="AV1918" s="112">
        <v>23</v>
      </c>
      <c r="AW1918" s="112">
        <v>97172</v>
      </c>
    </row>
    <row r="1919" spans="38:49">
      <c r="AL1919" s="111" t="s">
        <v>177</v>
      </c>
      <c r="AM1919" s="112">
        <v>37</v>
      </c>
      <c r="AN1919" s="111" t="s">
        <v>44</v>
      </c>
      <c r="AO1919" s="112">
        <v>9</v>
      </c>
      <c r="AP1919" s="112">
        <v>7458000</v>
      </c>
      <c r="AQ1919" s="112">
        <v>0</v>
      </c>
      <c r="AR1919" s="112">
        <v>7458000</v>
      </c>
      <c r="AS1919" s="112">
        <v>85</v>
      </c>
      <c r="AT1919" s="112">
        <v>345847</v>
      </c>
      <c r="AU1919" s="112">
        <v>1</v>
      </c>
      <c r="AV1919" s="112">
        <v>21</v>
      </c>
      <c r="AW1919" s="112">
        <v>72628</v>
      </c>
    </row>
    <row r="1920" spans="38:49">
      <c r="AL1920" s="111" t="s">
        <v>177</v>
      </c>
      <c r="AM1920" s="112">
        <v>37</v>
      </c>
      <c r="AN1920" s="111" t="s">
        <v>44</v>
      </c>
      <c r="AO1920" s="112">
        <v>9</v>
      </c>
      <c r="AP1920" s="112">
        <v>7458000</v>
      </c>
      <c r="AQ1920" s="112">
        <v>0</v>
      </c>
      <c r="AR1920" s="112">
        <v>7458000</v>
      </c>
      <c r="AS1920" s="112">
        <v>86</v>
      </c>
      <c r="AT1920" s="112">
        <v>269101</v>
      </c>
      <c r="AU1920" s="112">
        <v>1</v>
      </c>
      <c r="AV1920" s="112">
        <v>20</v>
      </c>
      <c r="AW1920" s="112">
        <v>53820</v>
      </c>
    </row>
    <row r="1921" spans="38:49">
      <c r="AL1921" s="111" t="s">
        <v>177</v>
      </c>
      <c r="AM1921" s="112">
        <v>37</v>
      </c>
      <c r="AN1921" s="111" t="s">
        <v>44</v>
      </c>
      <c r="AO1921" s="112">
        <v>9</v>
      </c>
      <c r="AP1921" s="112">
        <v>7458000</v>
      </c>
      <c r="AQ1921" s="112">
        <v>0</v>
      </c>
      <c r="AR1921" s="112">
        <v>7458000</v>
      </c>
      <c r="AS1921" s="112">
        <v>87</v>
      </c>
      <c r="AT1921" s="112">
        <v>192274</v>
      </c>
      <c r="AU1921" s="112">
        <v>1</v>
      </c>
      <c r="AV1921" s="112">
        <v>19</v>
      </c>
      <c r="AW1921" s="112">
        <v>36532</v>
      </c>
    </row>
    <row r="1922" spans="38:49">
      <c r="AL1922" s="111" t="s">
        <v>177</v>
      </c>
      <c r="AM1922" s="112">
        <v>37</v>
      </c>
      <c r="AN1922" s="111" t="s">
        <v>44</v>
      </c>
      <c r="AO1922" s="112">
        <v>9</v>
      </c>
      <c r="AP1922" s="112">
        <v>7458000</v>
      </c>
      <c r="AQ1922" s="112">
        <v>0</v>
      </c>
      <c r="AR1922" s="112">
        <v>7458000</v>
      </c>
      <c r="AS1922" s="112">
        <v>88</v>
      </c>
      <c r="AT1922" s="112">
        <v>115388</v>
      </c>
      <c r="AU1922" s="112">
        <v>1</v>
      </c>
      <c r="AV1922" s="112">
        <v>19</v>
      </c>
      <c r="AW1922" s="112">
        <v>21924</v>
      </c>
    </row>
    <row r="1923" spans="38:49">
      <c r="AL1923" s="111" t="s">
        <v>177</v>
      </c>
      <c r="AM1923" s="112">
        <v>37</v>
      </c>
      <c r="AN1923" s="111" t="s">
        <v>44</v>
      </c>
      <c r="AO1923" s="112">
        <v>9</v>
      </c>
      <c r="AP1923" s="112">
        <v>7458000</v>
      </c>
      <c r="AQ1923" s="112">
        <v>0</v>
      </c>
      <c r="AR1923" s="112">
        <v>7458000</v>
      </c>
      <c r="AS1923" s="112">
        <v>89</v>
      </c>
      <c r="AT1923" s="112">
        <v>38466</v>
      </c>
      <c r="AU1923" s="112">
        <v>1</v>
      </c>
      <c r="AV1923" s="112">
        <v>18</v>
      </c>
      <c r="AW1923" s="112">
        <v>6924</v>
      </c>
    </row>
    <row r="1924" spans="38:49">
      <c r="AL1924" s="111" t="s">
        <v>177</v>
      </c>
      <c r="AM1924" s="112">
        <v>38</v>
      </c>
      <c r="AN1924" s="111" t="s">
        <v>44</v>
      </c>
      <c r="AO1924" s="112">
        <v>16</v>
      </c>
      <c r="AP1924" s="112">
        <v>7156000</v>
      </c>
      <c r="AQ1924" s="112">
        <v>0</v>
      </c>
      <c r="AR1924" s="112">
        <v>7156000</v>
      </c>
      <c r="AS1924" s="112">
        <v>74</v>
      </c>
      <c r="AT1924" s="112">
        <v>497213</v>
      </c>
      <c r="AU1924" s="112">
        <v>0.63300000000000001</v>
      </c>
      <c r="AV1924" s="112">
        <v>29</v>
      </c>
      <c r="AW1924" s="112">
        <v>144192</v>
      </c>
    </row>
    <row r="1925" spans="38:49">
      <c r="AL1925" s="111" t="s">
        <v>177</v>
      </c>
      <c r="AM1925" s="112">
        <v>38</v>
      </c>
      <c r="AN1925" s="111" t="s">
        <v>44</v>
      </c>
      <c r="AO1925" s="112">
        <v>16</v>
      </c>
      <c r="AP1925" s="112">
        <v>7156000</v>
      </c>
      <c r="AQ1925" s="112">
        <v>0</v>
      </c>
      <c r="AR1925" s="112">
        <v>7156000</v>
      </c>
      <c r="AS1925" s="112">
        <v>75</v>
      </c>
      <c r="AT1925" s="112">
        <v>735781</v>
      </c>
      <c r="AU1925" s="112">
        <v>1</v>
      </c>
      <c r="AV1925" s="112">
        <v>28</v>
      </c>
      <c r="AW1925" s="112">
        <v>206019</v>
      </c>
    </row>
    <row r="1926" spans="38:49">
      <c r="AL1926" s="111" t="s">
        <v>177</v>
      </c>
      <c r="AM1926" s="112">
        <v>38</v>
      </c>
      <c r="AN1926" s="111" t="s">
        <v>44</v>
      </c>
      <c r="AO1926" s="112">
        <v>16</v>
      </c>
      <c r="AP1926" s="112">
        <v>7156000</v>
      </c>
      <c r="AQ1926" s="112">
        <v>0</v>
      </c>
      <c r="AR1926" s="112">
        <v>7156000</v>
      </c>
      <c r="AS1926" s="112">
        <v>76</v>
      </c>
      <c r="AT1926" s="112">
        <v>686016</v>
      </c>
      <c r="AU1926" s="112">
        <v>1</v>
      </c>
      <c r="AV1926" s="112">
        <v>27</v>
      </c>
      <c r="AW1926" s="112">
        <v>185224</v>
      </c>
    </row>
    <row r="1927" spans="38:49">
      <c r="AL1927" s="111" t="s">
        <v>177</v>
      </c>
      <c r="AM1927" s="112">
        <v>38</v>
      </c>
      <c r="AN1927" s="111" t="s">
        <v>44</v>
      </c>
      <c r="AO1927" s="112">
        <v>16</v>
      </c>
      <c r="AP1927" s="112">
        <v>7156000</v>
      </c>
      <c r="AQ1927" s="112">
        <v>0</v>
      </c>
      <c r="AR1927" s="112">
        <v>7156000</v>
      </c>
      <c r="AS1927" s="112">
        <v>77</v>
      </c>
      <c r="AT1927" s="112">
        <v>636042</v>
      </c>
      <c r="AU1927" s="112">
        <v>1</v>
      </c>
      <c r="AV1927" s="112">
        <v>25</v>
      </c>
      <c r="AW1927" s="112">
        <v>159010</v>
      </c>
    </row>
    <row r="1928" spans="38:49">
      <c r="AL1928" s="111" t="s">
        <v>177</v>
      </c>
      <c r="AM1928" s="112">
        <v>38</v>
      </c>
      <c r="AN1928" s="111" t="s">
        <v>44</v>
      </c>
      <c r="AO1928" s="112">
        <v>16</v>
      </c>
      <c r="AP1928" s="112">
        <v>7156000</v>
      </c>
      <c r="AQ1928" s="112">
        <v>0</v>
      </c>
      <c r="AR1928" s="112">
        <v>7156000</v>
      </c>
      <c r="AS1928" s="112">
        <v>78</v>
      </c>
      <c r="AT1928" s="112">
        <v>585874</v>
      </c>
      <c r="AU1928" s="112">
        <v>1</v>
      </c>
      <c r="AV1928" s="112">
        <v>24</v>
      </c>
      <c r="AW1928" s="112">
        <v>140610</v>
      </c>
    </row>
    <row r="1929" spans="38:49">
      <c r="AL1929" s="111" t="s">
        <v>177</v>
      </c>
      <c r="AM1929" s="112">
        <v>38</v>
      </c>
      <c r="AN1929" s="111" t="s">
        <v>44</v>
      </c>
      <c r="AO1929" s="112">
        <v>16</v>
      </c>
      <c r="AP1929" s="112">
        <v>7156000</v>
      </c>
      <c r="AQ1929" s="112">
        <v>0</v>
      </c>
      <c r="AR1929" s="112">
        <v>7156000</v>
      </c>
      <c r="AS1929" s="112">
        <v>79</v>
      </c>
      <c r="AT1929" s="112">
        <v>535528</v>
      </c>
      <c r="AU1929" s="112">
        <v>1</v>
      </c>
      <c r="AV1929" s="112">
        <v>22</v>
      </c>
      <c r="AW1929" s="112">
        <v>117816</v>
      </c>
    </row>
    <row r="1930" spans="38:49">
      <c r="AL1930" s="111" t="s">
        <v>177</v>
      </c>
      <c r="AM1930" s="112">
        <v>38</v>
      </c>
      <c r="AN1930" s="111" t="s">
        <v>44</v>
      </c>
      <c r="AO1930" s="112">
        <v>16</v>
      </c>
      <c r="AP1930" s="112">
        <v>7156000</v>
      </c>
      <c r="AQ1930" s="112">
        <v>0</v>
      </c>
      <c r="AR1930" s="112">
        <v>7156000</v>
      </c>
      <c r="AS1930" s="112">
        <v>80</v>
      </c>
      <c r="AT1930" s="112">
        <v>485018</v>
      </c>
      <c r="AU1930" s="112">
        <v>1</v>
      </c>
      <c r="AV1930" s="112">
        <v>20</v>
      </c>
      <c r="AW1930" s="112">
        <v>97004</v>
      </c>
    </row>
    <row r="1931" spans="38:49">
      <c r="AL1931" s="111" t="s">
        <v>177</v>
      </c>
      <c r="AM1931" s="112">
        <v>38</v>
      </c>
      <c r="AN1931" s="111" t="s">
        <v>44</v>
      </c>
      <c r="AO1931" s="112">
        <v>16</v>
      </c>
      <c r="AP1931" s="112">
        <v>7156000</v>
      </c>
      <c r="AQ1931" s="112">
        <v>0</v>
      </c>
      <c r="AR1931" s="112">
        <v>7156000</v>
      </c>
      <c r="AS1931" s="112">
        <v>81</v>
      </c>
      <c r="AT1931" s="112">
        <v>536611</v>
      </c>
      <c r="AU1931" s="112">
        <v>1</v>
      </c>
      <c r="AV1931" s="112">
        <v>18</v>
      </c>
      <c r="AW1931" s="112">
        <v>96590</v>
      </c>
    </row>
    <row r="1932" spans="38:49">
      <c r="AL1932" s="111" t="s">
        <v>177</v>
      </c>
      <c r="AM1932" s="112">
        <v>38</v>
      </c>
      <c r="AN1932" s="111" t="s">
        <v>44</v>
      </c>
      <c r="AO1932" s="112">
        <v>16</v>
      </c>
      <c r="AP1932" s="112">
        <v>7156000</v>
      </c>
      <c r="AQ1932" s="112">
        <v>0</v>
      </c>
      <c r="AR1932" s="112">
        <v>7156000</v>
      </c>
      <c r="AS1932" s="112">
        <v>82</v>
      </c>
      <c r="AT1932" s="112">
        <v>575358</v>
      </c>
      <c r="AU1932" s="112">
        <v>1</v>
      </c>
      <c r="AV1932" s="112">
        <v>17</v>
      </c>
      <c r="AW1932" s="112">
        <v>97811</v>
      </c>
    </row>
    <row r="1933" spans="38:49">
      <c r="AL1933" s="111" t="s">
        <v>177</v>
      </c>
      <c r="AM1933" s="112">
        <v>38</v>
      </c>
      <c r="AN1933" s="111" t="s">
        <v>44</v>
      </c>
      <c r="AO1933" s="112">
        <v>16</v>
      </c>
      <c r="AP1933" s="112">
        <v>7156000</v>
      </c>
      <c r="AQ1933" s="112">
        <v>0</v>
      </c>
      <c r="AR1933" s="112">
        <v>7156000</v>
      </c>
      <c r="AS1933" s="112">
        <v>83</v>
      </c>
      <c r="AT1933" s="112">
        <v>498998</v>
      </c>
      <c r="AU1933" s="112">
        <v>1</v>
      </c>
      <c r="AV1933" s="112">
        <v>15</v>
      </c>
      <c r="AW1933" s="112">
        <v>74850</v>
      </c>
    </row>
    <row r="1934" spans="38:49">
      <c r="AL1934" s="111" t="s">
        <v>177</v>
      </c>
      <c r="AM1934" s="112">
        <v>38</v>
      </c>
      <c r="AN1934" s="111" t="s">
        <v>44</v>
      </c>
      <c r="AO1934" s="112">
        <v>16</v>
      </c>
      <c r="AP1934" s="112">
        <v>7156000</v>
      </c>
      <c r="AQ1934" s="112">
        <v>0</v>
      </c>
      <c r="AR1934" s="112">
        <v>7156000</v>
      </c>
      <c r="AS1934" s="112">
        <v>84</v>
      </c>
      <c r="AT1934" s="112">
        <v>422487</v>
      </c>
      <c r="AU1934" s="112">
        <v>1</v>
      </c>
      <c r="AV1934" s="112">
        <v>13</v>
      </c>
      <c r="AW1934" s="112">
        <v>54923</v>
      </c>
    </row>
    <row r="1935" spans="38:49">
      <c r="AL1935" s="111" t="s">
        <v>177</v>
      </c>
      <c r="AM1935" s="112">
        <v>38</v>
      </c>
      <c r="AN1935" s="111" t="s">
        <v>44</v>
      </c>
      <c r="AO1935" s="112">
        <v>16</v>
      </c>
      <c r="AP1935" s="112">
        <v>7156000</v>
      </c>
      <c r="AQ1935" s="112">
        <v>0</v>
      </c>
      <c r="AR1935" s="112">
        <v>7156000</v>
      </c>
      <c r="AS1935" s="112">
        <v>85</v>
      </c>
      <c r="AT1935" s="112">
        <v>345847</v>
      </c>
      <c r="AU1935" s="112">
        <v>1</v>
      </c>
      <c r="AV1935" s="112">
        <v>11</v>
      </c>
      <c r="AW1935" s="112">
        <v>38043</v>
      </c>
    </row>
    <row r="1936" spans="38:49">
      <c r="AL1936" s="111" t="s">
        <v>177</v>
      </c>
      <c r="AM1936" s="112">
        <v>38</v>
      </c>
      <c r="AN1936" s="111" t="s">
        <v>44</v>
      </c>
      <c r="AO1936" s="112">
        <v>16</v>
      </c>
      <c r="AP1936" s="112">
        <v>7156000</v>
      </c>
      <c r="AQ1936" s="112">
        <v>0</v>
      </c>
      <c r="AR1936" s="112">
        <v>7156000</v>
      </c>
      <c r="AS1936" s="112">
        <v>86</v>
      </c>
      <c r="AT1936" s="112">
        <v>269101</v>
      </c>
      <c r="AU1936" s="112">
        <v>1</v>
      </c>
      <c r="AV1936" s="112">
        <v>10</v>
      </c>
      <c r="AW1936" s="112">
        <v>26910</v>
      </c>
    </row>
    <row r="1937" spans="38:49">
      <c r="AL1937" s="111" t="s">
        <v>177</v>
      </c>
      <c r="AM1937" s="112">
        <v>38</v>
      </c>
      <c r="AN1937" s="111" t="s">
        <v>44</v>
      </c>
      <c r="AO1937" s="112">
        <v>16</v>
      </c>
      <c r="AP1937" s="112">
        <v>7156000</v>
      </c>
      <c r="AQ1937" s="112">
        <v>0</v>
      </c>
      <c r="AR1937" s="112">
        <v>7156000</v>
      </c>
      <c r="AS1937" s="112">
        <v>87</v>
      </c>
      <c r="AT1937" s="112">
        <v>192274</v>
      </c>
      <c r="AU1937" s="112">
        <v>1</v>
      </c>
      <c r="AV1937" s="112">
        <v>8</v>
      </c>
      <c r="AW1937" s="112">
        <v>15382</v>
      </c>
    </row>
    <row r="1938" spans="38:49">
      <c r="AL1938" s="111" t="s">
        <v>177</v>
      </c>
      <c r="AM1938" s="112">
        <v>38</v>
      </c>
      <c r="AN1938" s="111" t="s">
        <v>44</v>
      </c>
      <c r="AO1938" s="112">
        <v>16</v>
      </c>
      <c r="AP1938" s="112">
        <v>7156000</v>
      </c>
      <c r="AQ1938" s="112">
        <v>0</v>
      </c>
      <c r="AR1938" s="112">
        <v>7156000</v>
      </c>
      <c r="AS1938" s="112">
        <v>88</v>
      </c>
      <c r="AT1938" s="112">
        <v>115388</v>
      </c>
      <c r="AU1938" s="112">
        <v>1</v>
      </c>
      <c r="AV1938" s="112">
        <v>7</v>
      </c>
      <c r="AW1938" s="112">
        <v>8077</v>
      </c>
    </row>
    <row r="1939" spans="38:49">
      <c r="AL1939" s="111" t="s">
        <v>177</v>
      </c>
      <c r="AM1939" s="112">
        <v>38</v>
      </c>
      <c r="AN1939" s="111" t="s">
        <v>44</v>
      </c>
      <c r="AO1939" s="112">
        <v>16</v>
      </c>
      <c r="AP1939" s="112">
        <v>7156000</v>
      </c>
      <c r="AQ1939" s="112">
        <v>0</v>
      </c>
      <c r="AR1939" s="112">
        <v>7156000</v>
      </c>
      <c r="AS1939" s="112">
        <v>89</v>
      </c>
      <c r="AT1939" s="112">
        <v>38466</v>
      </c>
      <c r="AU1939" s="112">
        <v>1</v>
      </c>
      <c r="AV1939" s="112">
        <v>6</v>
      </c>
      <c r="AW1939" s="112">
        <v>2308</v>
      </c>
    </row>
    <row r="1940" spans="38:49">
      <c r="AL1940" s="111" t="s">
        <v>177</v>
      </c>
      <c r="AM1940" s="112">
        <v>39</v>
      </c>
      <c r="AN1940" s="111" t="s">
        <v>44</v>
      </c>
      <c r="AO1940" s="112">
        <v>23</v>
      </c>
      <c r="AP1940" s="112">
        <v>6881000</v>
      </c>
      <c r="AQ1940" s="112">
        <v>0</v>
      </c>
      <c r="AR1940" s="112">
        <v>6881000</v>
      </c>
      <c r="AS1940" s="112">
        <v>74</v>
      </c>
      <c r="AT1940" s="112">
        <v>222213</v>
      </c>
      <c r="AU1940" s="112">
        <v>0.28299999999999997</v>
      </c>
      <c r="AV1940" s="112">
        <v>23</v>
      </c>
      <c r="AW1940" s="112">
        <v>51109</v>
      </c>
    </row>
    <row r="1941" spans="38:49">
      <c r="AL1941" s="111" t="s">
        <v>177</v>
      </c>
      <c r="AM1941" s="112">
        <v>39</v>
      </c>
      <c r="AN1941" s="111" t="s">
        <v>44</v>
      </c>
      <c r="AO1941" s="112">
        <v>23</v>
      </c>
      <c r="AP1941" s="112">
        <v>6881000</v>
      </c>
      <c r="AQ1941" s="112">
        <v>0</v>
      </c>
      <c r="AR1941" s="112">
        <v>6881000</v>
      </c>
      <c r="AS1941" s="112">
        <v>75</v>
      </c>
      <c r="AT1941" s="112">
        <v>735781</v>
      </c>
      <c r="AU1941" s="112">
        <v>1</v>
      </c>
      <c r="AV1941" s="112">
        <v>22</v>
      </c>
      <c r="AW1941" s="112">
        <v>161872</v>
      </c>
    </row>
    <row r="1942" spans="38:49">
      <c r="AL1942" s="111" t="s">
        <v>177</v>
      </c>
      <c r="AM1942" s="112">
        <v>39</v>
      </c>
      <c r="AN1942" s="111" t="s">
        <v>44</v>
      </c>
      <c r="AO1942" s="112">
        <v>23</v>
      </c>
      <c r="AP1942" s="112">
        <v>6881000</v>
      </c>
      <c r="AQ1942" s="112">
        <v>0</v>
      </c>
      <c r="AR1942" s="112">
        <v>6881000</v>
      </c>
      <c r="AS1942" s="112">
        <v>76</v>
      </c>
      <c r="AT1942" s="112">
        <v>686016</v>
      </c>
      <c r="AU1942" s="112">
        <v>1</v>
      </c>
      <c r="AV1942" s="112">
        <v>20</v>
      </c>
      <c r="AW1942" s="112">
        <v>137203</v>
      </c>
    </row>
    <row r="1943" spans="38:49">
      <c r="AL1943" s="111" t="s">
        <v>177</v>
      </c>
      <c r="AM1943" s="112">
        <v>39</v>
      </c>
      <c r="AN1943" s="111" t="s">
        <v>44</v>
      </c>
      <c r="AO1943" s="112">
        <v>23</v>
      </c>
      <c r="AP1943" s="112">
        <v>6881000</v>
      </c>
      <c r="AQ1943" s="112">
        <v>0</v>
      </c>
      <c r="AR1943" s="112">
        <v>6881000</v>
      </c>
      <c r="AS1943" s="112">
        <v>77</v>
      </c>
      <c r="AT1943" s="112">
        <v>636042</v>
      </c>
      <c r="AU1943" s="112">
        <v>1</v>
      </c>
      <c r="AV1943" s="112">
        <v>18</v>
      </c>
      <c r="AW1943" s="112">
        <v>114488</v>
      </c>
    </row>
    <row r="1944" spans="38:49">
      <c r="AL1944" s="111" t="s">
        <v>177</v>
      </c>
      <c r="AM1944" s="112">
        <v>39</v>
      </c>
      <c r="AN1944" s="111" t="s">
        <v>44</v>
      </c>
      <c r="AO1944" s="112">
        <v>23</v>
      </c>
      <c r="AP1944" s="112">
        <v>6881000</v>
      </c>
      <c r="AQ1944" s="112">
        <v>0</v>
      </c>
      <c r="AR1944" s="112">
        <v>6881000</v>
      </c>
      <c r="AS1944" s="112">
        <v>78</v>
      </c>
      <c r="AT1944" s="112">
        <v>585874</v>
      </c>
      <c r="AU1944" s="112">
        <v>1</v>
      </c>
      <c r="AV1944" s="112">
        <v>16</v>
      </c>
      <c r="AW1944" s="112">
        <v>93740</v>
      </c>
    </row>
    <row r="1945" spans="38:49">
      <c r="AL1945" s="111" t="s">
        <v>177</v>
      </c>
      <c r="AM1945" s="112">
        <v>39</v>
      </c>
      <c r="AN1945" s="111" t="s">
        <v>44</v>
      </c>
      <c r="AO1945" s="112">
        <v>23</v>
      </c>
      <c r="AP1945" s="112">
        <v>6881000</v>
      </c>
      <c r="AQ1945" s="112">
        <v>0</v>
      </c>
      <c r="AR1945" s="112">
        <v>6881000</v>
      </c>
      <c r="AS1945" s="112">
        <v>79</v>
      </c>
      <c r="AT1945" s="112">
        <v>535528</v>
      </c>
      <c r="AU1945" s="112">
        <v>1</v>
      </c>
      <c r="AV1945" s="112">
        <v>15</v>
      </c>
      <c r="AW1945" s="112">
        <v>80329</v>
      </c>
    </row>
    <row r="1946" spans="38:49">
      <c r="AL1946" s="111" t="s">
        <v>177</v>
      </c>
      <c r="AM1946" s="112">
        <v>39</v>
      </c>
      <c r="AN1946" s="111" t="s">
        <v>44</v>
      </c>
      <c r="AO1946" s="112">
        <v>23</v>
      </c>
      <c r="AP1946" s="112">
        <v>6881000</v>
      </c>
      <c r="AQ1946" s="112">
        <v>0</v>
      </c>
      <c r="AR1946" s="112">
        <v>6881000</v>
      </c>
      <c r="AS1946" s="112">
        <v>80</v>
      </c>
      <c r="AT1946" s="112">
        <v>485018</v>
      </c>
      <c r="AU1946" s="112">
        <v>1</v>
      </c>
      <c r="AV1946" s="112">
        <v>13</v>
      </c>
      <c r="AW1946" s="112">
        <v>63052</v>
      </c>
    </row>
    <row r="1947" spans="38:49">
      <c r="AL1947" s="111" t="s">
        <v>177</v>
      </c>
      <c r="AM1947" s="112">
        <v>39</v>
      </c>
      <c r="AN1947" s="111" t="s">
        <v>44</v>
      </c>
      <c r="AO1947" s="112">
        <v>23</v>
      </c>
      <c r="AP1947" s="112">
        <v>6881000</v>
      </c>
      <c r="AQ1947" s="112">
        <v>0</v>
      </c>
      <c r="AR1947" s="112">
        <v>6881000</v>
      </c>
      <c r="AS1947" s="112">
        <v>81</v>
      </c>
      <c r="AT1947" s="112">
        <v>536611</v>
      </c>
      <c r="AU1947" s="112">
        <v>1</v>
      </c>
      <c r="AV1947" s="112">
        <v>11</v>
      </c>
      <c r="AW1947" s="112">
        <v>59027</v>
      </c>
    </row>
    <row r="1948" spans="38:49">
      <c r="AL1948" s="111" t="s">
        <v>177</v>
      </c>
      <c r="AM1948" s="112">
        <v>39</v>
      </c>
      <c r="AN1948" s="111" t="s">
        <v>44</v>
      </c>
      <c r="AO1948" s="112">
        <v>23</v>
      </c>
      <c r="AP1948" s="112">
        <v>6881000</v>
      </c>
      <c r="AQ1948" s="112">
        <v>0</v>
      </c>
      <c r="AR1948" s="112">
        <v>6881000</v>
      </c>
      <c r="AS1948" s="112">
        <v>82</v>
      </c>
      <c r="AT1948" s="112">
        <v>575358</v>
      </c>
      <c r="AU1948" s="112">
        <v>1</v>
      </c>
      <c r="AV1948" s="112">
        <v>9</v>
      </c>
      <c r="AW1948" s="112">
        <v>51782</v>
      </c>
    </row>
    <row r="1949" spans="38:49">
      <c r="AL1949" s="111" t="s">
        <v>177</v>
      </c>
      <c r="AM1949" s="112">
        <v>39</v>
      </c>
      <c r="AN1949" s="111" t="s">
        <v>44</v>
      </c>
      <c r="AO1949" s="112">
        <v>23</v>
      </c>
      <c r="AP1949" s="112">
        <v>6881000</v>
      </c>
      <c r="AQ1949" s="112">
        <v>0</v>
      </c>
      <c r="AR1949" s="112">
        <v>6881000</v>
      </c>
      <c r="AS1949" s="112">
        <v>83</v>
      </c>
      <c r="AT1949" s="112">
        <v>498998</v>
      </c>
      <c r="AU1949" s="112">
        <v>1</v>
      </c>
      <c r="AV1949" s="112">
        <v>8</v>
      </c>
      <c r="AW1949" s="112">
        <v>39920</v>
      </c>
    </row>
    <row r="1950" spans="38:49">
      <c r="AL1950" s="111" t="s">
        <v>177</v>
      </c>
      <c r="AM1950" s="112">
        <v>39</v>
      </c>
      <c r="AN1950" s="111" t="s">
        <v>44</v>
      </c>
      <c r="AO1950" s="112">
        <v>23</v>
      </c>
      <c r="AP1950" s="112">
        <v>6881000</v>
      </c>
      <c r="AQ1950" s="112">
        <v>0</v>
      </c>
      <c r="AR1950" s="112">
        <v>6881000</v>
      </c>
      <c r="AS1950" s="112">
        <v>84</v>
      </c>
      <c r="AT1950" s="112">
        <v>422487</v>
      </c>
      <c r="AU1950" s="112">
        <v>1</v>
      </c>
      <c r="AV1950" s="112">
        <v>6</v>
      </c>
      <c r="AW1950" s="112">
        <v>25349</v>
      </c>
    </row>
    <row r="1951" spans="38:49">
      <c r="AL1951" s="111" t="s">
        <v>177</v>
      </c>
      <c r="AM1951" s="112">
        <v>39</v>
      </c>
      <c r="AN1951" s="111" t="s">
        <v>44</v>
      </c>
      <c r="AO1951" s="112">
        <v>23</v>
      </c>
      <c r="AP1951" s="112">
        <v>6881000</v>
      </c>
      <c r="AQ1951" s="112">
        <v>0</v>
      </c>
      <c r="AR1951" s="112">
        <v>6881000</v>
      </c>
      <c r="AS1951" s="112">
        <v>85</v>
      </c>
      <c r="AT1951" s="112">
        <v>345847</v>
      </c>
      <c r="AU1951" s="112">
        <v>1</v>
      </c>
      <c r="AV1951" s="112">
        <v>4</v>
      </c>
      <c r="AW1951" s="112">
        <v>13834</v>
      </c>
    </row>
    <row r="1952" spans="38:49">
      <c r="AL1952" s="111" t="s">
        <v>177</v>
      </c>
      <c r="AM1952" s="112">
        <v>39</v>
      </c>
      <c r="AN1952" s="111" t="s">
        <v>44</v>
      </c>
      <c r="AO1952" s="112">
        <v>23</v>
      </c>
      <c r="AP1952" s="112">
        <v>6881000</v>
      </c>
      <c r="AQ1952" s="112">
        <v>0</v>
      </c>
      <c r="AR1952" s="112">
        <v>6881000</v>
      </c>
      <c r="AS1952" s="112">
        <v>86</v>
      </c>
      <c r="AT1952" s="112">
        <v>269101</v>
      </c>
      <c r="AU1952" s="112">
        <v>1</v>
      </c>
      <c r="AV1952" s="112">
        <v>3</v>
      </c>
      <c r="AW1952" s="112">
        <v>8073</v>
      </c>
    </row>
    <row r="1953" spans="38:49">
      <c r="AL1953" s="111" t="s">
        <v>177</v>
      </c>
      <c r="AM1953" s="112">
        <v>39</v>
      </c>
      <c r="AN1953" s="111" t="s">
        <v>44</v>
      </c>
      <c r="AO1953" s="112">
        <v>23</v>
      </c>
      <c r="AP1953" s="112">
        <v>6881000</v>
      </c>
      <c r="AQ1953" s="112">
        <v>0</v>
      </c>
      <c r="AR1953" s="112">
        <v>6881000</v>
      </c>
      <c r="AS1953" s="112">
        <v>87</v>
      </c>
      <c r="AT1953" s="112">
        <v>192274</v>
      </c>
      <c r="AU1953" s="112">
        <v>1</v>
      </c>
      <c r="AV1953" s="112">
        <v>2</v>
      </c>
      <c r="AW1953" s="112">
        <v>3845</v>
      </c>
    </row>
    <row r="1954" spans="38:49">
      <c r="AL1954" s="111" t="s">
        <v>177</v>
      </c>
      <c r="AM1954" s="112">
        <v>39</v>
      </c>
      <c r="AN1954" s="111" t="s">
        <v>44</v>
      </c>
      <c r="AO1954" s="112">
        <v>23</v>
      </c>
      <c r="AP1954" s="112">
        <v>6881000</v>
      </c>
      <c r="AQ1954" s="112">
        <v>0</v>
      </c>
      <c r="AR1954" s="112">
        <v>6881000</v>
      </c>
      <c r="AS1954" s="112">
        <v>88</v>
      </c>
      <c r="AT1954" s="112">
        <v>115388</v>
      </c>
      <c r="AU1954" s="112">
        <v>1</v>
      </c>
      <c r="AV1954" s="112">
        <v>1</v>
      </c>
      <c r="AW1954" s="112">
        <v>1154</v>
      </c>
    </row>
    <row r="1955" spans="38:49">
      <c r="AL1955" s="111" t="s">
        <v>177</v>
      </c>
      <c r="AM1955" s="112">
        <v>39</v>
      </c>
      <c r="AN1955" s="111" t="s">
        <v>44</v>
      </c>
      <c r="AO1955" s="112">
        <v>23</v>
      </c>
      <c r="AP1955" s="112">
        <v>6881000</v>
      </c>
      <c r="AQ1955" s="112">
        <v>0</v>
      </c>
      <c r="AR1955" s="112">
        <v>6881000</v>
      </c>
      <c r="AS1955" s="112">
        <v>89</v>
      </c>
      <c r="AT1955" s="112">
        <v>38466</v>
      </c>
      <c r="AU1955" s="112">
        <v>1</v>
      </c>
      <c r="AV1955" s="112">
        <v>0</v>
      </c>
      <c r="AW1955" s="112">
        <v>0</v>
      </c>
    </row>
    <row r="1956" spans="38:49">
      <c r="AL1956" s="111" t="s">
        <v>178</v>
      </c>
      <c r="AM1956" s="112">
        <v>10</v>
      </c>
      <c r="AN1956" s="111" t="s">
        <v>38</v>
      </c>
      <c r="AO1956" s="112">
        <v>4</v>
      </c>
      <c r="AP1956" s="112">
        <v>16146000</v>
      </c>
      <c r="AQ1956" s="112">
        <v>0</v>
      </c>
      <c r="AR1956" s="112">
        <v>16146000</v>
      </c>
      <c r="AS1956" s="112">
        <v>65</v>
      </c>
      <c r="AT1956" s="112">
        <v>667680</v>
      </c>
      <c r="AU1956" s="112">
        <v>0.54800000000000004</v>
      </c>
      <c r="AV1956" s="112">
        <v>53</v>
      </c>
      <c r="AW1956" s="112">
        <v>353870</v>
      </c>
    </row>
    <row r="1957" spans="38:49">
      <c r="AL1957" s="111" t="s">
        <v>178</v>
      </c>
      <c r="AM1957" s="112">
        <v>10</v>
      </c>
      <c r="AN1957" s="111" t="s">
        <v>38</v>
      </c>
      <c r="AO1957" s="112">
        <v>4</v>
      </c>
      <c r="AP1957" s="112">
        <v>16146000</v>
      </c>
      <c r="AQ1957" s="112">
        <v>0</v>
      </c>
      <c r="AR1957" s="112">
        <v>16146000</v>
      </c>
      <c r="AS1957" s="112">
        <v>66</v>
      </c>
      <c r="AT1957" s="112">
        <v>1171787</v>
      </c>
      <c r="AU1957" s="112">
        <v>1</v>
      </c>
      <c r="AV1957" s="112">
        <v>52</v>
      </c>
      <c r="AW1957" s="112">
        <v>609329</v>
      </c>
    </row>
    <row r="1958" spans="38:49">
      <c r="AL1958" s="111" t="s">
        <v>178</v>
      </c>
      <c r="AM1958" s="112">
        <v>10</v>
      </c>
      <c r="AN1958" s="111" t="s">
        <v>38</v>
      </c>
      <c r="AO1958" s="112">
        <v>4</v>
      </c>
      <c r="AP1958" s="112">
        <v>16146000</v>
      </c>
      <c r="AQ1958" s="112">
        <v>0</v>
      </c>
      <c r="AR1958" s="112">
        <v>16146000</v>
      </c>
      <c r="AS1958" s="112">
        <v>67</v>
      </c>
      <c r="AT1958" s="112">
        <v>1124575</v>
      </c>
      <c r="AU1958" s="112">
        <v>1</v>
      </c>
      <c r="AV1958" s="112">
        <v>52</v>
      </c>
      <c r="AW1958" s="112">
        <v>584779</v>
      </c>
    </row>
    <row r="1959" spans="38:49">
      <c r="AL1959" s="111" t="s">
        <v>178</v>
      </c>
      <c r="AM1959" s="112">
        <v>10</v>
      </c>
      <c r="AN1959" s="111" t="s">
        <v>38</v>
      </c>
      <c r="AO1959" s="112">
        <v>4</v>
      </c>
      <c r="AP1959" s="112">
        <v>16146000</v>
      </c>
      <c r="AQ1959" s="112">
        <v>0</v>
      </c>
      <c r="AR1959" s="112">
        <v>16146000</v>
      </c>
      <c r="AS1959" s="112">
        <v>68</v>
      </c>
      <c r="AT1959" s="112">
        <v>1077021</v>
      </c>
      <c r="AU1959" s="112">
        <v>1</v>
      </c>
      <c r="AV1959" s="112">
        <v>51</v>
      </c>
      <c r="AW1959" s="112">
        <v>549281</v>
      </c>
    </row>
    <row r="1960" spans="38:49">
      <c r="AL1960" s="111" t="s">
        <v>178</v>
      </c>
      <c r="AM1960" s="112">
        <v>10</v>
      </c>
      <c r="AN1960" s="111" t="s">
        <v>38</v>
      </c>
      <c r="AO1960" s="112">
        <v>4</v>
      </c>
      <c r="AP1960" s="112">
        <v>16146000</v>
      </c>
      <c r="AQ1960" s="112">
        <v>0</v>
      </c>
      <c r="AR1960" s="112">
        <v>16146000</v>
      </c>
      <c r="AS1960" s="112">
        <v>69</v>
      </c>
      <c r="AT1960" s="112">
        <v>1029139</v>
      </c>
      <c r="AU1960" s="112">
        <v>1</v>
      </c>
      <c r="AV1960" s="112">
        <v>51</v>
      </c>
      <c r="AW1960" s="112">
        <v>524861</v>
      </c>
    </row>
    <row r="1961" spans="38:49">
      <c r="AL1961" s="111" t="s">
        <v>178</v>
      </c>
      <c r="AM1961" s="112">
        <v>10</v>
      </c>
      <c r="AN1961" s="111" t="s">
        <v>38</v>
      </c>
      <c r="AO1961" s="112">
        <v>4</v>
      </c>
      <c r="AP1961" s="112">
        <v>16146000</v>
      </c>
      <c r="AQ1961" s="112">
        <v>0</v>
      </c>
      <c r="AR1961" s="112">
        <v>16146000</v>
      </c>
      <c r="AS1961" s="112">
        <v>70</v>
      </c>
      <c r="AT1961" s="112">
        <v>980944</v>
      </c>
      <c r="AU1961" s="112">
        <v>1</v>
      </c>
      <c r="AV1961" s="112">
        <v>50</v>
      </c>
      <c r="AW1961" s="112">
        <v>490472</v>
      </c>
    </row>
    <row r="1962" spans="38:49">
      <c r="AL1962" s="111" t="s">
        <v>178</v>
      </c>
      <c r="AM1962" s="112">
        <v>10</v>
      </c>
      <c r="AN1962" s="111" t="s">
        <v>38</v>
      </c>
      <c r="AO1962" s="112">
        <v>4</v>
      </c>
      <c r="AP1962" s="112">
        <v>16146000</v>
      </c>
      <c r="AQ1962" s="112">
        <v>0</v>
      </c>
      <c r="AR1962" s="112">
        <v>16146000</v>
      </c>
      <c r="AS1962" s="112">
        <v>71</v>
      </c>
      <c r="AT1962" s="112">
        <v>932450</v>
      </c>
      <c r="AU1962" s="112">
        <v>1</v>
      </c>
      <c r="AV1962" s="112">
        <v>49</v>
      </c>
      <c r="AW1962" s="112">
        <v>456900</v>
      </c>
    </row>
    <row r="1963" spans="38:49">
      <c r="AL1963" s="111" t="s">
        <v>178</v>
      </c>
      <c r="AM1963" s="112">
        <v>10</v>
      </c>
      <c r="AN1963" s="111" t="s">
        <v>38</v>
      </c>
      <c r="AO1963" s="112">
        <v>4</v>
      </c>
      <c r="AP1963" s="112">
        <v>16146000</v>
      </c>
      <c r="AQ1963" s="112">
        <v>0</v>
      </c>
      <c r="AR1963" s="112">
        <v>16146000</v>
      </c>
      <c r="AS1963" s="112">
        <v>72</v>
      </c>
      <c r="AT1963" s="112">
        <v>883671</v>
      </c>
      <c r="AU1963" s="112">
        <v>1</v>
      </c>
      <c r="AV1963" s="112">
        <v>49</v>
      </c>
      <c r="AW1963" s="112">
        <v>432999</v>
      </c>
    </row>
    <row r="1964" spans="38:49">
      <c r="AL1964" s="111" t="s">
        <v>178</v>
      </c>
      <c r="AM1964" s="112">
        <v>10</v>
      </c>
      <c r="AN1964" s="111" t="s">
        <v>38</v>
      </c>
      <c r="AO1964" s="112">
        <v>4</v>
      </c>
      <c r="AP1964" s="112">
        <v>16146000</v>
      </c>
      <c r="AQ1964" s="112">
        <v>0</v>
      </c>
      <c r="AR1964" s="112">
        <v>16146000</v>
      </c>
      <c r="AS1964" s="112">
        <v>73</v>
      </c>
      <c r="AT1964" s="112">
        <v>834624</v>
      </c>
      <c r="AU1964" s="112">
        <v>1</v>
      </c>
      <c r="AV1964" s="112">
        <v>48</v>
      </c>
      <c r="AW1964" s="112">
        <v>400620</v>
      </c>
    </row>
    <row r="1965" spans="38:49">
      <c r="AL1965" s="111" t="s">
        <v>178</v>
      </c>
      <c r="AM1965" s="112">
        <v>10</v>
      </c>
      <c r="AN1965" s="111" t="s">
        <v>38</v>
      </c>
      <c r="AO1965" s="112">
        <v>4</v>
      </c>
      <c r="AP1965" s="112">
        <v>16146000</v>
      </c>
      <c r="AQ1965" s="112">
        <v>0</v>
      </c>
      <c r="AR1965" s="112">
        <v>16146000</v>
      </c>
      <c r="AS1965" s="112">
        <v>74</v>
      </c>
      <c r="AT1965" s="112">
        <v>785322</v>
      </c>
      <c r="AU1965" s="112">
        <v>1</v>
      </c>
      <c r="AV1965" s="112">
        <v>47</v>
      </c>
      <c r="AW1965" s="112">
        <v>369101</v>
      </c>
    </row>
    <row r="1966" spans="38:49">
      <c r="AL1966" s="111" t="s">
        <v>178</v>
      </c>
      <c r="AM1966" s="112">
        <v>10</v>
      </c>
      <c r="AN1966" s="111" t="s">
        <v>38</v>
      </c>
      <c r="AO1966" s="112">
        <v>4</v>
      </c>
      <c r="AP1966" s="112">
        <v>16146000</v>
      </c>
      <c r="AQ1966" s="112">
        <v>0</v>
      </c>
      <c r="AR1966" s="112">
        <v>16146000</v>
      </c>
      <c r="AS1966" s="112">
        <v>75</v>
      </c>
      <c r="AT1966" s="112">
        <v>735781</v>
      </c>
      <c r="AU1966" s="112">
        <v>1</v>
      </c>
      <c r="AV1966" s="112">
        <v>47</v>
      </c>
      <c r="AW1966" s="112">
        <v>345817</v>
      </c>
    </row>
    <row r="1967" spans="38:49">
      <c r="AL1967" s="111" t="s">
        <v>178</v>
      </c>
      <c r="AM1967" s="112">
        <v>10</v>
      </c>
      <c r="AN1967" s="111" t="s">
        <v>38</v>
      </c>
      <c r="AO1967" s="112">
        <v>4</v>
      </c>
      <c r="AP1967" s="112">
        <v>16146000</v>
      </c>
      <c r="AQ1967" s="112">
        <v>0</v>
      </c>
      <c r="AR1967" s="112">
        <v>16146000</v>
      </c>
      <c r="AS1967" s="112">
        <v>76</v>
      </c>
      <c r="AT1967" s="112">
        <v>686016</v>
      </c>
      <c r="AU1967" s="112">
        <v>1</v>
      </c>
      <c r="AV1967" s="112">
        <v>46</v>
      </c>
      <c r="AW1967" s="112">
        <v>315567</v>
      </c>
    </row>
    <row r="1968" spans="38:49">
      <c r="AL1968" s="111" t="s">
        <v>178</v>
      </c>
      <c r="AM1968" s="112">
        <v>10</v>
      </c>
      <c r="AN1968" s="111" t="s">
        <v>38</v>
      </c>
      <c r="AO1968" s="112">
        <v>4</v>
      </c>
      <c r="AP1968" s="112">
        <v>16146000</v>
      </c>
      <c r="AQ1968" s="112">
        <v>0</v>
      </c>
      <c r="AR1968" s="112">
        <v>16146000</v>
      </c>
      <c r="AS1968" s="112">
        <v>77</v>
      </c>
      <c r="AT1968" s="112">
        <v>636042</v>
      </c>
      <c r="AU1968" s="112">
        <v>1</v>
      </c>
      <c r="AV1968" s="112">
        <v>45</v>
      </c>
      <c r="AW1968" s="112">
        <v>286219</v>
      </c>
    </row>
    <row r="1969" spans="38:49">
      <c r="AL1969" s="111" t="s">
        <v>178</v>
      </c>
      <c r="AM1969" s="112">
        <v>10</v>
      </c>
      <c r="AN1969" s="111" t="s">
        <v>38</v>
      </c>
      <c r="AO1969" s="112">
        <v>4</v>
      </c>
      <c r="AP1969" s="112">
        <v>16146000</v>
      </c>
      <c r="AQ1969" s="112">
        <v>0</v>
      </c>
      <c r="AR1969" s="112">
        <v>16146000</v>
      </c>
      <c r="AS1969" s="112">
        <v>78</v>
      </c>
      <c r="AT1969" s="112">
        <v>585874</v>
      </c>
      <c r="AU1969" s="112">
        <v>1</v>
      </c>
      <c r="AV1969" s="112">
        <v>45</v>
      </c>
      <c r="AW1969" s="112">
        <v>263643</v>
      </c>
    </row>
    <row r="1970" spans="38:49">
      <c r="AL1970" s="111" t="s">
        <v>178</v>
      </c>
      <c r="AM1970" s="112">
        <v>10</v>
      </c>
      <c r="AN1970" s="111" t="s">
        <v>38</v>
      </c>
      <c r="AO1970" s="112">
        <v>4</v>
      </c>
      <c r="AP1970" s="112">
        <v>16146000</v>
      </c>
      <c r="AQ1970" s="112">
        <v>0</v>
      </c>
      <c r="AR1970" s="112">
        <v>16146000</v>
      </c>
      <c r="AS1970" s="112">
        <v>79</v>
      </c>
      <c r="AT1970" s="112">
        <v>535528</v>
      </c>
      <c r="AU1970" s="112">
        <v>1</v>
      </c>
      <c r="AV1970" s="112">
        <v>44</v>
      </c>
      <c r="AW1970" s="112">
        <v>235632</v>
      </c>
    </row>
    <row r="1971" spans="38:49">
      <c r="AL1971" s="111" t="s">
        <v>178</v>
      </c>
      <c r="AM1971" s="112">
        <v>10</v>
      </c>
      <c r="AN1971" s="111" t="s">
        <v>38</v>
      </c>
      <c r="AO1971" s="112">
        <v>4</v>
      </c>
      <c r="AP1971" s="112">
        <v>16146000</v>
      </c>
      <c r="AQ1971" s="112">
        <v>0</v>
      </c>
      <c r="AR1971" s="112">
        <v>16146000</v>
      </c>
      <c r="AS1971" s="112">
        <v>80</v>
      </c>
      <c r="AT1971" s="112">
        <v>485018</v>
      </c>
      <c r="AU1971" s="112">
        <v>1</v>
      </c>
      <c r="AV1971" s="112">
        <v>44</v>
      </c>
      <c r="AW1971" s="112">
        <v>213408</v>
      </c>
    </row>
    <row r="1972" spans="38:49">
      <c r="AL1972" s="111" t="s">
        <v>178</v>
      </c>
      <c r="AM1972" s="112">
        <v>10</v>
      </c>
      <c r="AN1972" s="111" t="s">
        <v>38</v>
      </c>
      <c r="AO1972" s="112">
        <v>4</v>
      </c>
      <c r="AP1972" s="112">
        <v>16146000</v>
      </c>
      <c r="AQ1972" s="112">
        <v>0</v>
      </c>
      <c r="AR1972" s="112">
        <v>16146000</v>
      </c>
      <c r="AS1972" s="112">
        <v>81</v>
      </c>
      <c r="AT1972" s="112">
        <v>536611</v>
      </c>
      <c r="AU1972" s="112">
        <v>1</v>
      </c>
      <c r="AV1972" s="112">
        <v>43</v>
      </c>
      <c r="AW1972" s="112">
        <v>230743</v>
      </c>
    </row>
    <row r="1973" spans="38:49">
      <c r="AL1973" s="111" t="s">
        <v>178</v>
      </c>
      <c r="AM1973" s="112">
        <v>10</v>
      </c>
      <c r="AN1973" s="111" t="s">
        <v>38</v>
      </c>
      <c r="AO1973" s="112">
        <v>4</v>
      </c>
      <c r="AP1973" s="112">
        <v>16146000</v>
      </c>
      <c r="AQ1973" s="112">
        <v>0</v>
      </c>
      <c r="AR1973" s="112">
        <v>16146000</v>
      </c>
      <c r="AS1973" s="112">
        <v>82</v>
      </c>
      <c r="AT1973" s="112">
        <v>575358</v>
      </c>
      <c r="AU1973" s="112">
        <v>1</v>
      </c>
      <c r="AV1973" s="112">
        <v>43</v>
      </c>
      <c r="AW1973" s="112">
        <v>247404</v>
      </c>
    </row>
    <row r="1974" spans="38:49">
      <c r="AL1974" s="111" t="s">
        <v>178</v>
      </c>
      <c r="AM1974" s="112">
        <v>10</v>
      </c>
      <c r="AN1974" s="111" t="s">
        <v>38</v>
      </c>
      <c r="AO1974" s="112">
        <v>4</v>
      </c>
      <c r="AP1974" s="112">
        <v>16146000</v>
      </c>
      <c r="AQ1974" s="112">
        <v>0</v>
      </c>
      <c r="AR1974" s="112">
        <v>16146000</v>
      </c>
      <c r="AS1974" s="112">
        <v>83</v>
      </c>
      <c r="AT1974" s="112">
        <v>498998</v>
      </c>
      <c r="AU1974" s="112">
        <v>1</v>
      </c>
      <c r="AV1974" s="112">
        <v>43</v>
      </c>
      <c r="AW1974" s="112">
        <v>214569</v>
      </c>
    </row>
    <row r="1975" spans="38:49">
      <c r="AL1975" s="111" t="s">
        <v>178</v>
      </c>
      <c r="AM1975" s="112">
        <v>10</v>
      </c>
      <c r="AN1975" s="111" t="s">
        <v>38</v>
      </c>
      <c r="AO1975" s="112">
        <v>4</v>
      </c>
      <c r="AP1975" s="112">
        <v>16146000</v>
      </c>
      <c r="AQ1975" s="112">
        <v>0</v>
      </c>
      <c r="AR1975" s="112">
        <v>16146000</v>
      </c>
      <c r="AS1975" s="112">
        <v>84</v>
      </c>
      <c r="AT1975" s="112">
        <v>422487</v>
      </c>
      <c r="AU1975" s="112">
        <v>1</v>
      </c>
      <c r="AV1975" s="112">
        <v>43</v>
      </c>
      <c r="AW1975" s="112">
        <v>181669</v>
      </c>
    </row>
    <row r="1976" spans="38:49">
      <c r="AL1976" s="111" t="s">
        <v>178</v>
      </c>
      <c r="AM1976" s="112">
        <v>10</v>
      </c>
      <c r="AN1976" s="111" t="s">
        <v>38</v>
      </c>
      <c r="AO1976" s="112">
        <v>4</v>
      </c>
      <c r="AP1976" s="112">
        <v>16146000</v>
      </c>
      <c r="AQ1976" s="112">
        <v>0</v>
      </c>
      <c r="AR1976" s="112">
        <v>16146000</v>
      </c>
      <c r="AS1976" s="112">
        <v>85</v>
      </c>
      <c r="AT1976" s="112">
        <v>345847</v>
      </c>
      <c r="AU1976" s="112">
        <v>1</v>
      </c>
      <c r="AV1976" s="112">
        <v>44</v>
      </c>
      <c r="AW1976" s="112">
        <v>152173</v>
      </c>
    </row>
    <row r="1977" spans="38:49">
      <c r="AL1977" s="111" t="s">
        <v>178</v>
      </c>
      <c r="AM1977" s="112">
        <v>10</v>
      </c>
      <c r="AN1977" s="111" t="s">
        <v>38</v>
      </c>
      <c r="AO1977" s="112">
        <v>4</v>
      </c>
      <c r="AP1977" s="112">
        <v>16146000</v>
      </c>
      <c r="AQ1977" s="112">
        <v>0</v>
      </c>
      <c r="AR1977" s="112">
        <v>16146000</v>
      </c>
      <c r="AS1977" s="112">
        <v>86</v>
      </c>
      <c r="AT1977" s="112">
        <v>269101</v>
      </c>
      <c r="AU1977" s="112">
        <v>1</v>
      </c>
      <c r="AV1977" s="112">
        <v>44</v>
      </c>
      <c r="AW1977" s="112">
        <v>118404</v>
      </c>
    </row>
    <row r="1978" spans="38:49">
      <c r="AL1978" s="111" t="s">
        <v>178</v>
      </c>
      <c r="AM1978" s="112">
        <v>10</v>
      </c>
      <c r="AN1978" s="111" t="s">
        <v>38</v>
      </c>
      <c r="AO1978" s="112">
        <v>4</v>
      </c>
      <c r="AP1978" s="112">
        <v>16146000</v>
      </c>
      <c r="AQ1978" s="112">
        <v>0</v>
      </c>
      <c r="AR1978" s="112">
        <v>16146000</v>
      </c>
      <c r="AS1978" s="112">
        <v>87</v>
      </c>
      <c r="AT1978" s="112">
        <v>192274</v>
      </c>
      <c r="AU1978" s="112">
        <v>1</v>
      </c>
      <c r="AV1978" s="112">
        <v>44</v>
      </c>
      <c r="AW1978" s="112">
        <v>84601</v>
      </c>
    </row>
    <row r="1979" spans="38:49">
      <c r="AL1979" s="111" t="s">
        <v>178</v>
      </c>
      <c r="AM1979" s="112">
        <v>10</v>
      </c>
      <c r="AN1979" s="111" t="s">
        <v>38</v>
      </c>
      <c r="AO1979" s="112">
        <v>4</v>
      </c>
      <c r="AP1979" s="112">
        <v>16146000</v>
      </c>
      <c r="AQ1979" s="112">
        <v>0</v>
      </c>
      <c r="AR1979" s="112">
        <v>16146000</v>
      </c>
      <c r="AS1979" s="112">
        <v>88</v>
      </c>
      <c r="AT1979" s="112">
        <v>115388</v>
      </c>
      <c r="AU1979" s="112">
        <v>1</v>
      </c>
      <c r="AV1979" s="112">
        <v>45</v>
      </c>
      <c r="AW1979" s="112">
        <v>51925</v>
      </c>
    </row>
    <row r="1980" spans="38:49">
      <c r="AL1980" s="111" t="s">
        <v>178</v>
      </c>
      <c r="AM1980" s="112">
        <v>10</v>
      </c>
      <c r="AN1980" s="111" t="s">
        <v>38</v>
      </c>
      <c r="AO1980" s="112">
        <v>4</v>
      </c>
      <c r="AP1980" s="112">
        <v>16146000</v>
      </c>
      <c r="AQ1980" s="112">
        <v>0</v>
      </c>
      <c r="AR1980" s="112">
        <v>16146000</v>
      </c>
      <c r="AS1980" s="112">
        <v>89</v>
      </c>
      <c r="AT1980" s="112">
        <v>38466</v>
      </c>
      <c r="AU1980" s="112">
        <v>1</v>
      </c>
      <c r="AV1980" s="112">
        <v>45</v>
      </c>
      <c r="AW1980" s="112">
        <v>17310</v>
      </c>
    </row>
    <row r="1981" spans="38:49">
      <c r="AL1981" s="111" t="s">
        <v>178</v>
      </c>
      <c r="AM1981" s="112">
        <v>11</v>
      </c>
      <c r="AN1981" s="111" t="s">
        <v>38</v>
      </c>
      <c r="AO1981" s="112">
        <v>11</v>
      </c>
      <c r="AP1981" s="112">
        <v>16115000</v>
      </c>
      <c r="AQ1981" s="112">
        <v>0</v>
      </c>
      <c r="AR1981" s="112">
        <v>16115000</v>
      </c>
      <c r="AS1981" s="112">
        <v>65</v>
      </c>
      <c r="AT1981" s="112">
        <v>636680</v>
      </c>
      <c r="AU1981" s="112">
        <v>0.52200000000000002</v>
      </c>
      <c r="AV1981" s="112">
        <v>57</v>
      </c>
      <c r="AW1981" s="112">
        <v>362908</v>
      </c>
    </row>
    <row r="1982" spans="38:49">
      <c r="AL1982" s="111" t="s">
        <v>178</v>
      </c>
      <c r="AM1982" s="112">
        <v>11</v>
      </c>
      <c r="AN1982" s="111" t="s">
        <v>38</v>
      </c>
      <c r="AO1982" s="112">
        <v>11</v>
      </c>
      <c r="AP1982" s="112">
        <v>16115000</v>
      </c>
      <c r="AQ1982" s="112">
        <v>0</v>
      </c>
      <c r="AR1982" s="112">
        <v>16115000</v>
      </c>
      <c r="AS1982" s="112">
        <v>66</v>
      </c>
      <c r="AT1982" s="112">
        <v>1171787</v>
      </c>
      <c r="AU1982" s="112">
        <v>1</v>
      </c>
      <c r="AV1982" s="112">
        <v>57</v>
      </c>
      <c r="AW1982" s="112">
        <v>667919</v>
      </c>
    </row>
    <row r="1983" spans="38:49">
      <c r="AL1983" s="111" t="s">
        <v>178</v>
      </c>
      <c r="AM1983" s="112">
        <v>11</v>
      </c>
      <c r="AN1983" s="111" t="s">
        <v>38</v>
      </c>
      <c r="AO1983" s="112">
        <v>11</v>
      </c>
      <c r="AP1983" s="112">
        <v>16115000</v>
      </c>
      <c r="AQ1983" s="112">
        <v>0</v>
      </c>
      <c r="AR1983" s="112">
        <v>16115000</v>
      </c>
      <c r="AS1983" s="112">
        <v>67</v>
      </c>
      <c r="AT1983" s="112">
        <v>1124575</v>
      </c>
      <c r="AU1983" s="112">
        <v>1</v>
      </c>
      <c r="AV1983" s="112">
        <v>57</v>
      </c>
      <c r="AW1983" s="112">
        <v>641008</v>
      </c>
    </row>
    <row r="1984" spans="38:49">
      <c r="AL1984" s="111" t="s">
        <v>178</v>
      </c>
      <c r="AM1984" s="112">
        <v>11</v>
      </c>
      <c r="AN1984" s="111" t="s">
        <v>38</v>
      </c>
      <c r="AO1984" s="112">
        <v>11</v>
      </c>
      <c r="AP1984" s="112">
        <v>16115000</v>
      </c>
      <c r="AQ1984" s="112">
        <v>0</v>
      </c>
      <c r="AR1984" s="112">
        <v>16115000</v>
      </c>
      <c r="AS1984" s="112">
        <v>68</v>
      </c>
      <c r="AT1984" s="112">
        <v>1077021</v>
      </c>
      <c r="AU1984" s="112">
        <v>1</v>
      </c>
      <c r="AV1984" s="112">
        <v>56</v>
      </c>
      <c r="AW1984" s="112">
        <v>603132</v>
      </c>
    </row>
    <row r="1985" spans="38:49">
      <c r="AL1985" s="111" t="s">
        <v>178</v>
      </c>
      <c r="AM1985" s="112">
        <v>11</v>
      </c>
      <c r="AN1985" s="111" t="s">
        <v>38</v>
      </c>
      <c r="AO1985" s="112">
        <v>11</v>
      </c>
      <c r="AP1985" s="112">
        <v>16115000</v>
      </c>
      <c r="AQ1985" s="112">
        <v>0</v>
      </c>
      <c r="AR1985" s="112">
        <v>16115000</v>
      </c>
      <c r="AS1985" s="112">
        <v>69</v>
      </c>
      <c r="AT1985" s="112">
        <v>1029139</v>
      </c>
      <c r="AU1985" s="112">
        <v>1</v>
      </c>
      <c r="AV1985" s="112">
        <v>56</v>
      </c>
      <c r="AW1985" s="112">
        <v>576318</v>
      </c>
    </row>
    <row r="1986" spans="38:49">
      <c r="AL1986" s="111" t="s">
        <v>178</v>
      </c>
      <c r="AM1986" s="112">
        <v>11</v>
      </c>
      <c r="AN1986" s="111" t="s">
        <v>38</v>
      </c>
      <c r="AO1986" s="112">
        <v>11</v>
      </c>
      <c r="AP1986" s="112">
        <v>16115000</v>
      </c>
      <c r="AQ1986" s="112">
        <v>0</v>
      </c>
      <c r="AR1986" s="112">
        <v>16115000</v>
      </c>
      <c r="AS1986" s="112">
        <v>70</v>
      </c>
      <c r="AT1986" s="112">
        <v>980944</v>
      </c>
      <c r="AU1986" s="112">
        <v>1</v>
      </c>
      <c r="AV1986" s="112">
        <v>55</v>
      </c>
      <c r="AW1986" s="112">
        <v>539519</v>
      </c>
    </row>
    <row r="1987" spans="38:49">
      <c r="AL1987" s="111" t="s">
        <v>178</v>
      </c>
      <c r="AM1987" s="112">
        <v>11</v>
      </c>
      <c r="AN1987" s="111" t="s">
        <v>38</v>
      </c>
      <c r="AO1987" s="112">
        <v>11</v>
      </c>
      <c r="AP1987" s="112">
        <v>16115000</v>
      </c>
      <c r="AQ1987" s="112">
        <v>0</v>
      </c>
      <c r="AR1987" s="112">
        <v>16115000</v>
      </c>
      <c r="AS1987" s="112">
        <v>71</v>
      </c>
      <c r="AT1987" s="112">
        <v>932450</v>
      </c>
      <c r="AU1987" s="112">
        <v>1</v>
      </c>
      <c r="AV1987" s="112">
        <v>55</v>
      </c>
      <c r="AW1987" s="112">
        <v>512848</v>
      </c>
    </row>
    <row r="1988" spans="38:49">
      <c r="AL1988" s="111" t="s">
        <v>178</v>
      </c>
      <c r="AM1988" s="112">
        <v>11</v>
      </c>
      <c r="AN1988" s="111" t="s">
        <v>38</v>
      </c>
      <c r="AO1988" s="112">
        <v>11</v>
      </c>
      <c r="AP1988" s="112">
        <v>16115000</v>
      </c>
      <c r="AQ1988" s="112">
        <v>0</v>
      </c>
      <c r="AR1988" s="112">
        <v>16115000</v>
      </c>
      <c r="AS1988" s="112">
        <v>72</v>
      </c>
      <c r="AT1988" s="112">
        <v>883671</v>
      </c>
      <c r="AU1988" s="112">
        <v>1</v>
      </c>
      <c r="AV1988" s="112">
        <v>55</v>
      </c>
      <c r="AW1988" s="112">
        <v>486019</v>
      </c>
    </row>
    <row r="1989" spans="38:49">
      <c r="AL1989" s="111" t="s">
        <v>178</v>
      </c>
      <c r="AM1989" s="112">
        <v>11</v>
      </c>
      <c r="AN1989" s="111" t="s">
        <v>38</v>
      </c>
      <c r="AO1989" s="112">
        <v>11</v>
      </c>
      <c r="AP1989" s="112">
        <v>16115000</v>
      </c>
      <c r="AQ1989" s="112">
        <v>0</v>
      </c>
      <c r="AR1989" s="112">
        <v>16115000</v>
      </c>
      <c r="AS1989" s="112">
        <v>73</v>
      </c>
      <c r="AT1989" s="112">
        <v>834624</v>
      </c>
      <c r="AU1989" s="112">
        <v>1</v>
      </c>
      <c r="AV1989" s="112">
        <v>54</v>
      </c>
      <c r="AW1989" s="112">
        <v>450697</v>
      </c>
    </row>
    <row r="1990" spans="38:49">
      <c r="AL1990" s="111" t="s">
        <v>178</v>
      </c>
      <c r="AM1990" s="112">
        <v>11</v>
      </c>
      <c r="AN1990" s="111" t="s">
        <v>38</v>
      </c>
      <c r="AO1990" s="112">
        <v>11</v>
      </c>
      <c r="AP1990" s="112">
        <v>16115000</v>
      </c>
      <c r="AQ1990" s="112">
        <v>0</v>
      </c>
      <c r="AR1990" s="112">
        <v>16115000</v>
      </c>
      <c r="AS1990" s="112">
        <v>74</v>
      </c>
      <c r="AT1990" s="112">
        <v>785322</v>
      </c>
      <c r="AU1990" s="112">
        <v>1</v>
      </c>
      <c r="AV1990" s="112">
        <v>54</v>
      </c>
      <c r="AW1990" s="112">
        <v>424074</v>
      </c>
    </row>
    <row r="1991" spans="38:49">
      <c r="AL1991" s="111" t="s">
        <v>178</v>
      </c>
      <c r="AM1991" s="112">
        <v>11</v>
      </c>
      <c r="AN1991" s="111" t="s">
        <v>38</v>
      </c>
      <c r="AO1991" s="112">
        <v>11</v>
      </c>
      <c r="AP1991" s="112">
        <v>16115000</v>
      </c>
      <c r="AQ1991" s="112">
        <v>0</v>
      </c>
      <c r="AR1991" s="112">
        <v>16115000</v>
      </c>
      <c r="AS1991" s="112">
        <v>75</v>
      </c>
      <c r="AT1991" s="112">
        <v>735781</v>
      </c>
      <c r="AU1991" s="112">
        <v>1</v>
      </c>
      <c r="AV1991" s="112">
        <v>54</v>
      </c>
      <c r="AW1991" s="112">
        <v>397322</v>
      </c>
    </row>
    <row r="1992" spans="38:49">
      <c r="AL1992" s="111" t="s">
        <v>178</v>
      </c>
      <c r="AM1992" s="112">
        <v>11</v>
      </c>
      <c r="AN1992" s="111" t="s">
        <v>38</v>
      </c>
      <c r="AO1992" s="112">
        <v>11</v>
      </c>
      <c r="AP1992" s="112">
        <v>16115000</v>
      </c>
      <c r="AQ1992" s="112">
        <v>0</v>
      </c>
      <c r="AR1992" s="112">
        <v>16115000</v>
      </c>
      <c r="AS1992" s="112">
        <v>76</v>
      </c>
      <c r="AT1992" s="112">
        <v>686016</v>
      </c>
      <c r="AU1992" s="112">
        <v>1</v>
      </c>
      <c r="AV1992" s="112">
        <v>53</v>
      </c>
      <c r="AW1992" s="112">
        <v>363588</v>
      </c>
    </row>
    <row r="1993" spans="38:49">
      <c r="AL1993" s="111" t="s">
        <v>178</v>
      </c>
      <c r="AM1993" s="112">
        <v>11</v>
      </c>
      <c r="AN1993" s="111" t="s">
        <v>38</v>
      </c>
      <c r="AO1993" s="112">
        <v>11</v>
      </c>
      <c r="AP1993" s="112">
        <v>16115000</v>
      </c>
      <c r="AQ1993" s="112">
        <v>0</v>
      </c>
      <c r="AR1993" s="112">
        <v>16115000</v>
      </c>
      <c r="AS1993" s="112">
        <v>77</v>
      </c>
      <c r="AT1993" s="112">
        <v>636042</v>
      </c>
      <c r="AU1993" s="112">
        <v>1</v>
      </c>
      <c r="AV1993" s="112">
        <v>53</v>
      </c>
      <c r="AW1993" s="112">
        <v>337102</v>
      </c>
    </row>
    <row r="1994" spans="38:49">
      <c r="AL1994" s="111" t="s">
        <v>178</v>
      </c>
      <c r="AM1994" s="112">
        <v>11</v>
      </c>
      <c r="AN1994" s="111" t="s">
        <v>38</v>
      </c>
      <c r="AO1994" s="112">
        <v>11</v>
      </c>
      <c r="AP1994" s="112">
        <v>16115000</v>
      </c>
      <c r="AQ1994" s="112">
        <v>0</v>
      </c>
      <c r="AR1994" s="112">
        <v>16115000</v>
      </c>
      <c r="AS1994" s="112">
        <v>78</v>
      </c>
      <c r="AT1994" s="112">
        <v>585874</v>
      </c>
      <c r="AU1994" s="112">
        <v>1</v>
      </c>
      <c r="AV1994" s="112">
        <v>53</v>
      </c>
      <c r="AW1994" s="112">
        <v>310513</v>
      </c>
    </row>
    <row r="1995" spans="38:49">
      <c r="AL1995" s="111" t="s">
        <v>178</v>
      </c>
      <c r="AM1995" s="112">
        <v>11</v>
      </c>
      <c r="AN1995" s="111" t="s">
        <v>38</v>
      </c>
      <c r="AO1995" s="112">
        <v>11</v>
      </c>
      <c r="AP1995" s="112">
        <v>16115000</v>
      </c>
      <c r="AQ1995" s="112">
        <v>0</v>
      </c>
      <c r="AR1995" s="112">
        <v>16115000</v>
      </c>
      <c r="AS1995" s="112">
        <v>79</v>
      </c>
      <c r="AT1995" s="112">
        <v>535528</v>
      </c>
      <c r="AU1995" s="112">
        <v>1</v>
      </c>
      <c r="AV1995" s="112">
        <v>53</v>
      </c>
      <c r="AW1995" s="112">
        <v>283830</v>
      </c>
    </row>
    <row r="1996" spans="38:49">
      <c r="AL1996" s="111" t="s">
        <v>178</v>
      </c>
      <c r="AM1996" s="112">
        <v>11</v>
      </c>
      <c r="AN1996" s="111" t="s">
        <v>38</v>
      </c>
      <c r="AO1996" s="112">
        <v>11</v>
      </c>
      <c r="AP1996" s="112">
        <v>16115000</v>
      </c>
      <c r="AQ1996" s="112">
        <v>0</v>
      </c>
      <c r="AR1996" s="112">
        <v>16115000</v>
      </c>
      <c r="AS1996" s="112">
        <v>80</v>
      </c>
      <c r="AT1996" s="112">
        <v>485018</v>
      </c>
      <c r="AU1996" s="112">
        <v>1</v>
      </c>
      <c r="AV1996" s="112">
        <v>53</v>
      </c>
      <c r="AW1996" s="112">
        <v>257060</v>
      </c>
    </row>
    <row r="1997" spans="38:49">
      <c r="AL1997" s="111" t="s">
        <v>178</v>
      </c>
      <c r="AM1997" s="112">
        <v>11</v>
      </c>
      <c r="AN1997" s="111" t="s">
        <v>38</v>
      </c>
      <c r="AO1997" s="112">
        <v>11</v>
      </c>
      <c r="AP1997" s="112">
        <v>16115000</v>
      </c>
      <c r="AQ1997" s="112">
        <v>0</v>
      </c>
      <c r="AR1997" s="112">
        <v>16115000</v>
      </c>
      <c r="AS1997" s="112">
        <v>81</v>
      </c>
      <c r="AT1997" s="112">
        <v>536611</v>
      </c>
      <c r="AU1997" s="112">
        <v>1</v>
      </c>
      <c r="AV1997" s="112">
        <v>54</v>
      </c>
      <c r="AW1997" s="112">
        <v>289770</v>
      </c>
    </row>
    <row r="1998" spans="38:49">
      <c r="AL1998" s="111" t="s">
        <v>178</v>
      </c>
      <c r="AM1998" s="112">
        <v>11</v>
      </c>
      <c r="AN1998" s="111" t="s">
        <v>38</v>
      </c>
      <c r="AO1998" s="112">
        <v>11</v>
      </c>
      <c r="AP1998" s="112">
        <v>16115000</v>
      </c>
      <c r="AQ1998" s="112">
        <v>0</v>
      </c>
      <c r="AR1998" s="112">
        <v>16115000</v>
      </c>
      <c r="AS1998" s="112">
        <v>82</v>
      </c>
      <c r="AT1998" s="112">
        <v>575358</v>
      </c>
      <c r="AU1998" s="112">
        <v>1</v>
      </c>
      <c r="AV1998" s="112">
        <v>55</v>
      </c>
      <c r="AW1998" s="112">
        <v>316447</v>
      </c>
    </row>
    <row r="1999" spans="38:49">
      <c r="AL1999" s="111" t="s">
        <v>178</v>
      </c>
      <c r="AM1999" s="112">
        <v>11</v>
      </c>
      <c r="AN1999" s="111" t="s">
        <v>38</v>
      </c>
      <c r="AO1999" s="112">
        <v>11</v>
      </c>
      <c r="AP1999" s="112">
        <v>16115000</v>
      </c>
      <c r="AQ1999" s="112">
        <v>0</v>
      </c>
      <c r="AR1999" s="112">
        <v>16115000</v>
      </c>
      <c r="AS1999" s="112">
        <v>83</v>
      </c>
      <c r="AT1999" s="112">
        <v>498998</v>
      </c>
      <c r="AU1999" s="112">
        <v>1</v>
      </c>
      <c r="AV1999" s="112">
        <v>55</v>
      </c>
      <c r="AW1999" s="112">
        <v>274449</v>
      </c>
    </row>
    <row r="2000" spans="38:49">
      <c r="AL2000" s="111" t="s">
        <v>178</v>
      </c>
      <c r="AM2000" s="112">
        <v>11</v>
      </c>
      <c r="AN2000" s="111" t="s">
        <v>38</v>
      </c>
      <c r="AO2000" s="112">
        <v>11</v>
      </c>
      <c r="AP2000" s="112">
        <v>16115000</v>
      </c>
      <c r="AQ2000" s="112">
        <v>0</v>
      </c>
      <c r="AR2000" s="112">
        <v>16115000</v>
      </c>
      <c r="AS2000" s="112">
        <v>84</v>
      </c>
      <c r="AT2000" s="112">
        <v>422487</v>
      </c>
      <c r="AU2000" s="112">
        <v>1</v>
      </c>
      <c r="AV2000" s="112">
        <v>56</v>
      </c>
      <c r="AW2000" s="112">
        <v>236593</v>
      </c>
    </row>
    <row r="2001" spans="38:49">
      <c r="AL2001" s="111" t="s">
        <v>178</v>
      </c>
      <c r="AM2001" s="112">
        <v>11</v>
      </c>
      <c r="AN2001" s="111" t="s">
        <v>38</v>
      </c>
      <c r="AO2001" s="112">
        <v>11</v>
      </c>
      <c r="AP2001" s="112">
        <v>16115000</v>
      </c>
      <c r="AQ2001" s="112">
        <v>0</v>
      </c>
      <c r="AR2001" s="112">
        <v>16115000</v>
      </c>
      <c r="AS2001" s="112">
        <v>85</v>
      </c>
      <c r="AT2001" s="112">
        <v>345847</v>
      </c>
      <c r="AU2001" s="112">
        <v>1</v>
      </c>
      <c r="AV2001" s="112">
        <v>56</v>
      </c>
      <c r="AW2001" s="112">
        <v>193674</v>
      </c>
    </row>
    <row r="2002" spans="38:49">
      <c r="AL2002" s="111" t="s">
        <v>178</v>
      </c>
      <c r="AM2002" s="112">
        <v>11</v>
      </c>
      <c r="AN2002" s="111" t="s">
        <v>38</v>
      </c>
      <c r="AO2002" s="112">
        <v>11</v>
      </c>
      <c r="AP2002" s="112">
        <v>16115000</v>
      </c>
      <c r="AQ2002" s="112">
        <v>0</v>
      </c>
      <c r="AR2002" s="112">
        <v>16115000</v>
      </c>
      <c r="AS2002" s="112">
        <v>86</v>
      </c>
      <c r="AT2002" s="112">
        <v>269101</v>
      </c>
      <c r="AU2002" s="112">
        <v>1</v>
      </c>
      <c r="AV2002" s="112">
        <v>57</v>
      </c>
      <c r="AW2002" s="112">
        <v>153388</v>
      </c>
    </row>
    <row r="2003" spans="38:49">
      <c r="AL2003" s="111" t="s">
        <v>178</v>
      </c>
      <c r="AM2003" s="112">
        <v>11</v>
      </c>
      <c r="AN2003" s="111" t="s">
        <v>38</v>
      </c>
      <c r="AO2003" s="112">
        <v>11</v>
      </c>
      <c r="AP2003" s="112">
        <v>16115000</v>
      </c>
      <c r="AQ2003" s="112">
        <v>0</v>
      </c>
      <c r="AR2003" s="112">
        <v>16115000</v>
      </c>
      <c r="AS2003" s="112">
        <v>87</v>
      </c>
      <c r="AT2003" s="112">
        <v>192274</v>
      </c>
      <c r="AU2003" s="112">
        <v>1</v>
      </c>
      <c r="AV2003" s="112">
        <v>57</v>
      </c>
      <c r="AW2003" s="112">
        <v>109596</v>
      </c>
    </row>
    <row r="2004" spans="38:49">
      <c r="AL2004" s="111" t="s">
        <v>178</v>
      </c>
      <c r="AM2004" s="112">
        <v>11</v>
      </c>
      <c r="AN2004" s="111" t="s">
        <v>38</v>
      </c>
      <c r="AO2004" s="112">
        <v>11</v>
      </c>
      <c r="AP2004" s="112">
        <v>16115000</v>
      </c>
      <c r="AQ2004" s="112">
        <v>0</v>
      </c>
      <c r="AR2004" s="112">
        <v>16115000</v>
      </c>
      <c r="AS2004" s="112">
        <v>88</v>
      </c>
      <c r="AT2004" s="112">
        <v>115388</v>
      </c>
      <c r="AU2004" s="112">
        <v>1</v>
      </c>
      <c r="AV2004" s="112">
        <v>58</v>
      </c>
      <c r="AW2004" s="112">
        <v>66925</v>
      </c>
    </row>
    <row r="2005" spans="38:49">
      <c r="AL2005" s="111" t="s">
        <v>178</v>
      </c>
      <c r="AM2005" s="112">
        <v>11</v>
      </c>
      <c r="AN2005" s="111" t="s">
        <v>38</v>
      </c>
      <c r="AO2005" s="112">
        <v>11</v>
      </c>
      <c r="AP2005" s="112">
        <v>16115000</v>
      </c>
      <c r="AQ2005" s="112">
        <v>0</v>
      </c>
      <c r="AR2005" s="112">
        <v>16115000</v>
      </c>
      <c r="AS2005" s="112">
        <v>89</v>
      </c>
      <c r="AT2005" s="112">
        <v>38466</v>
      </c>
      <c r="AU2005" s="112">
        <v>1</v>
      </c>
      <c r="AV2005" s="112">
        <v>58</v>
      </c>
      <c r="AW2005" s="112">
        <v>22310</v>
      </c>
    </row>
    <row r="2006" spans="38:49">
      <c r="AL2006" s="111" t="s">
        <v>178</v>
      </c>
      <c r="AM2006" s="112">
        <v>12</v>
      </c>
      <c r="AN2006" s="111" t="s">
        <v>38</v>
      </c>
      <c r="AO2006" s="112">
        <v>18</v>
      </c>
      <c r="AP2006" s="112">
        <v>16041000</v>
      </c>
      <c r="AQ2006" s="112">
        <v>0</v>
      </c>
      <c r="AR2006" s="112">
        <v>16041000</v>
      </c>
      <c r="AS2006" s="112">
        <v>65</v>
      </c>
      <c r="AT2006" s="112">
        <v>562680</v>
      </c>
      <c r="AU2006" s="112">
        <v>0.46200000000000002</v>
      </c>
      <c r="AV2006" s="112">
        <v>61</v>
      </c>
      <c r="AW2006" s="112">
        <v>343235</v>
      </c>
    </row>
    <row r="2007" spans="38:49">
      <c r="AL2007" s="111" t="s">
        <v>178</v>
      </c>
      <c r="AM2007" s="112">
        <v>12</v>
      </c>
      <c r="AN2007" s="111" t="s">
        <v>38</v>
      </c>
      <c r="AO2007" s="112">
        <v>18</v>
      </c>
      <c r="AP2007" s="112">
        <v>16041000</v>
      </c>
      <c r="AQ2007" s="112">
        <v>0</v>
      </c>
      <c r="AR2007" s="112">
        <v>16041000</v>
      </c>
      <c r="AS2007" s="112">
        <v>66</v>
      </c>
      <c r="AT2007" s="112">
        <v>1171787</v>
      </c>
      <c r="AU2007" s="112">
        <v>1</v>
      </c>
      <c r="AV2007" s="112">
        <v>61</v>
      </c>
      <c r="AW2007" s="112">
        <v>714790</v>
      </c>
    </row>
    <row r="2008" spans="38:49">
      <c r="AL2008" s="111" t="s">
        <v>178</v>
      </c>
      <c r="AM2008" s="112">
        <v>12</v>
      </c>
      <c r="AN2008" s="111" t="s">
        <v>38</v>
      </c>
      <c r="AO2008" s="112">
        <v>18</v>
      </c>
      <c r="AP2008" s="112">
        <v>16041000</v>
      </c>
      <c r="AQ2008" s="112">
        <v>0</v>
      </c>
      <c r="AR2008" s="112">
        <v>16041000</v>
      </c>
      <c r="AS2008" s="112">
        <v>67</v>
      </c>
      <c r="AT2008" s="112">
        <v>1124575</v>
      </c>
      <c r="AU2008" s="112">
        <v>1</v>
      </c>
      <c r="AV2008" s="112">
        <v>61</v>
      </c>
      <c r="AW2008" s="112">
        <v>685991</v>
      </c>
    </row>
    <row r="2009" spans="38:49">
      <c r="AL2009" s="111" t="s">
        <v>178</v>
      </c>
      <c r="AM2009" s="112">
        <v>12</v>
      </c>
      <c r="AN2009" s="111" t="s">
        <v>38</v>
      </c>
      <c r="AO2009" s="112">
        <v>18</v>
      </c>
      <c r="AP2009" s="112">
        <v>16041000</v>
      </c>
      <c r="AQ2009" s="112">
        <v>0</v>
      </c>
      <c r="AR2009" s="112">
        <v>16041000</v>
      </c>
      <c r="AS2009" s="112">
        <v>68</v>
      </c>
      <c r="AT2009" s="112">
        <v>1077021</v>
      </c>
      <c r="AU2009" s="112">
        <v>1</v>
      </c>
      <c r="AV2009" s="112">
        <v>61</v>
      </c>
      <c r="AW2009" s="112">
        <v>656983</v>
      </c>
    </row>
    <row r="2010" spans="38:49">
      <c r="AL2010" s="111" t="s">
        <v>178</v>
      </c>
      <c r="AM2010" s="112">
        <v>12</v>
      </c>
      <c r="AN2010" s="111" t="s">
        <v>38</v>
      </c>
      <c r="AO2010" s="112">
        <v>18</v>
      </c>
      <c r="AP2010" s="112">
        <v>16041000</v>
      </c>
      <c r="AQ2010" s="112">
        <v>0</v>
      </c>
      <c r="AR2010" s="112">
        <v>16041000</v>
      </c>
      <c r="AS2010" s="112">
        <v>69</v>
      </c>
      <c r="AT2010" s="112">
        <v>1029139</v>
      </c>
      <c r="AU2010" s="112">
        <v>1</v>
      </c>
      <c r="AV2010" s="112">
        <v>61</v>
      </c>
      <c r="AW2010" s="112">
        <v>627775</v>
      </c>
    </row>
    <row r="2011" spans="38:49">
      <c r="AL2011" s="111" t="s">
        <v>178</v>
      </c>
      <c r="AM2011" s="112">
        <v>12</v>
      </c>
      <c r="AN2011" s="111" t="s">
        <v>38</v>
      </c>
      <c r="AO2011" s="112">
        <v>18</v>
      </c>
      <c r="AP2011" s="112">
        <v>16041000</v>
      </c>
      <c r="AQ2011" s="112">
        <v>0</v>
      </c>
      <c r="AR2011" s="112">
        <v>16041000</v>
      </c>
      <c r="AS2011" s="112">
        <v>70</v>
      </c>
      <c r="AT2011" s="112">
        <v>980944</v>
      </c>
      <c r="AU2011" s="112">
        <v>1</v>
      </c>
      <c r="AV2011" s="112">
        <v>60</v>
      </c>
      <c r="AW2011" s="112">
        <v>588566</v>
      </c>
    </row>
    <row r="2012" spans="38:49">
      <c r="AL2012" s="111" t="s">
        <v>178</v>
      </c>
      <c r="AM2012" s="112">
        <v>12</v>
      </c>
      <c r="AN2012" s="111" t="s">
        <v>38</v>
      </c>
      <c r="AO2012" s="112">
        <v>18</v>
      </c>
      <c r="AP2012" s="112">
        <v>16041000</v>
      </c>
      <c r="AQ2012" s="112">
        <v>0</v>
      </c>
      <c r="AR2012" s="112">
        <v>16041000</v>
      </c>
      <c r="AS2012" s="112">
        <v>71</v>
      </c>
      <c r="AT2012" s="112">
        <v>932450</v>
      </c>
      <c r="AU2012" s="112">
        <v>1</v>
      </c>
      <c r="AV2012" s="112">
        <v>60</v>
      </c>
      <c r="AW2012" s="112">
        <v>559470</v>
      </c>
    </row>
    <row r="2013" spans="38:49">
      <c r="AL2013" s="111" t="s">
        <v>178</v>
      </c>
      <c r="AM2013" s="112">
        <v>12</v>
      </c>
      <c r="AN2013" s="111" t="s">
        <v>38</v>
      </c>
      <c r="AO2013" s="112">
        <v>18</v>
      </c>
      <c r="AP2013" s="112">
        <v>16041000</v>
      </c>
      <c r="AQ2013" s="112">
        <v>0</v>
      </c>
      <c r="AR2013" s="112">
        <v>16041000</v>
      </c>
      <c r="AS2013" s="112">
        <v>72</v>
      </c>
      <c r="AT2013" s="112">
        <v>883671</v>
      </c>
      <c r="AU2013" s="112">
        <v>1</v>
      </c>
      <c r="AV2013" s="112">
        <v>60</v>
      </c>
      <c r="AW2013" s="112">
        <v>530203</v>
      </c>
    </row>
    <row r="2014" spans="38:49">
      <c r="AL2014" s="111" t="s">
        <v>178</v>
      </c>
      <c r="AM2014" s="112">
        <v>12</v>
      </c>
      <c r="AN2014" s="111" t="s">
        <v>38</v>
      </c>
      <c r="AO2014" s="112">
        <v>18</v>
      </c>
      <c r="AP2014" s="112">
        <v>16041000</v>
      </c>
      <c r="AQ2014" s="112">
        <v>0</v>
      </c>
      <c r="AR2014" s="112">
        <v>16041000</v>
      </c>
      <c r="AS2014" s="112">
        <v>73</v>
      </c>
      <c r="AT2014" s="112">
        <v>834624</v>
      </c>
      <c r="AU2014" s="112">
        <v>1</v>
      </c>
      <c r="AV2014" s="112">
        <v>60</v>
      </c>
      <c r="AW2014" s="112">
        <v>500774</v>
      </c>
    </row>
    <row r="2015" spans="38:49">
      <c r="AL2015" s="111" t="s">
        <v>178</v>
      </c>
      <c r="AM2015" s="112">
        <v>12</v>
      </c>
      <c r="AN2015" s="111" t="s">
        <v>38</v>
      </c>
      <c r="AO2015" s="112">
        <v>18</v>
      </c>
      <c r="AP2015" s="112">
        <v>16041000</v>
      </c>
      <c r="AQ2015" s="112">
        <v>0</v>
      </c>
      <c r="AR2015" s="112">
        <v>16041000</v>
      </c>
      <c r="AS2015" s="112">
        <v>74</v>
      </c>
      <c r="AT2015" s="112">
        <v>785322</v>
      </c>
      <c r="AU2015" s="112">
        <v>1</v>
      </c>
      <c r="AV2015" s="112">
        <v>60</v>
      </c>
      <c r="AW2015" s="112">
        <v>471193</v>
      </c>
    </row>
    <row r="2016" spans="38:49">
      <c r="AL2016" s="111" t="s">
        <v>178</v>
      </c>
      <c r="AM2016" s="112">
        <v>12</v>
      </c>
      <c r="AN2016" s="111" t="s">
        <v>38</v>
      </c>
      <c r="AO2016" s="112">
        <v>18</v>
      </c>
      <c r="AP2016" s="112">
        <v>16041000</v>
      </c>
      <c r="AQ2016" s="112">
        <v>0</v>
      </c>
      <c r="AR2016" s="112">
        <v>16041000</v>
      </c>
      <c r="AS2016" s="112">
        <v>75</v>
      </c>
      <c r="AT2016" s="112">
        <v>735781</v>
      </c>
      <c r="AU2016" s="112">
        <v>1</v>
      </c>
      <c r="AV2016" s="112">
        <v>60</v>
      </c>
      <c r="AW2016" s="112">
        <v>441469</v>
      </c>
    </row>
    <row r="2017" spans="38:49">
      <c r="AL2017" s="111" t="s">
        <v>178</v>
      </c>
      <c r="AM2017" s="112">
        <v>12</v>
      </c>
      <c r="AN2017" s="111" t="s">
        <v>38</v>
      </c>
      <c r="AO2017" s="112">
        <v>18</v>
      </c>
      <c r="AP2017" s="112">
        <v>16041000</v>
      </c>
      <c r="AQ2017" s="112">
        <v>0</v>
      </c>
      <c r="AR2017" s="112">
        <v>16041000</v>
      </c>
      <c r="AS2017" s="112">
        <v>76</v>
      </c>
      <c r="AT2017" s="112">
        <v>686016</v>
      </c>
      <c r="AU2017" s="112">
        <v>1</v>
      </c>
      <c r="AV2017" s="112">
        <v>60</v>
      </c>
      <c r="AW2017" s="112">
        <v>411610</v>
      </c>
    </row>
    <row r="2018" spans="38:49">
      <c r="AL2018" s="111" t="s">
        <v>178</v>
      </c>
      <c r="AM2018" s="112">
        <v>12</v>
      </c>
      <c r="AN2018" s="111" t="s">
        <v>38</v>
      </c>
      <c r="AO2018" s="112">
        <v>18</v>
      </c>
      <c r="AP2018" s="112">
        <v>16041000</v>
      </c>
      <c r="AQ2018" s="112">
        <v>0</v>
      </c>
      <c r="AR2018" s="112">
        <v>16041000</v>
      </c>
      <c r="AS2018" s="112">
        <v>77</v>
      </c>
      <c r="AT2018" s="112">
        <v>636042</v>
      </c>
      <c r="AU2018" s="112">
        <v>1</v>
      </c>
      <c r="AV2018" s="112">
        <v>61</v>
      </c>
      <c r="AW2018" s="112">
        <v>387986</v>
      </c>
    </row>
    <row r="2019" spans="38:49">
      <c r="AL2019" s="111" t="s">
        <v>178</v>
      </c>
      <c r="AM2019" s="112">
        <v>12</v>
      </c>
      <c r="AN2019" s="111" t="s">
        <v>38</v>
      </c>
      <c r="AO2019" s="112">
        <v>18</v>
      </c>
      <c r="AP2019" s="112">
        <v>16041000</v>
      </c>
      <c r="AQ2019" s="112">
        <v>0</v>
      </c>
      <c r="AR2019" s="112">
        <v>16041000</v>
      </c>
      <c r="AS2019" s="112">
        <v>78</v>
      </c>
      <c r="AT2019" s="112">
        <v>585874</v>
      </c>
      <c r="AU2019" s="112">
        <v>1</v>
      </c>
      <c r="AV2019" s="112">
        <v>61</v>
      </c>
      <c r="AW2019" s="112">
        <v>357383</v>
      </c>
    </row>
    <row r="2020" spans="38:49">
      <c r="AL2020" s="111" t="s">
        <v>178</v>
      </c>
      <c r="AM2020" s="112">
        <v>12</v>
      </c>
      <c r="AN2020" s="111" t="s">
        <v>38</v>
      </c>
      <c r="AO2020" s="112">
        <v>18</v>
      </c>
      <c r="AP2020" s="112">
        <v>16041000</v>
      </c>
      <c r="AQ2020" s="112">
        <v>0</v>
      </c>
      <c r="AR2020" s="112">
        <v>16041000</v>
      </c>
      <c r="AS2020" s="112">
        <v>79</v>
      </c>
      <c r="AT2020" s="112">
        <v>535528</v>
      </c>
      <c r="AU2020" s="112">
        <v>1</v>
      </c>
      <c r="AV2020" s="112">
        <v>62</v>
      </c>
      <c r="AW2020" s="112">
        <v>332027</v>
      </c>
    </row>
    <row r="2021" spans="38:49">
      <c r="AL2021" s="111" t="s">
        <v>178</v>
      </c>
      <c r="AM2021" s="112">
        <v>12</v>
      </c>
      <c r="AN2021" s="111" t="s">
        <v>38</v>
      </c>
      <c r="AO2021" s="112">
        <v>18</v>
      </c>
      <c r="AP2021" s="112">
        <v>16041000</v>
      </c>
      <c r="AQ2021" s="112">
        <v>0</v>
      </c>
      <c r="AR2021" s="112">
        <v>16041000</v>
      </c>
      <c r="AS2021" s="112">
        <v>80</v>
      </c>
      <c r="AT2021" s="112">
        <v>485018</v>
      </c>
      <c r="AU2021" s="112">
        <v>1</v>
      </c>
      <c r="AV2021" s="112">
        <v>63</v>
      </c>
      <c r="AW2021" s="112">
        <v>305561</v>
      </c>
    </row>
    <row r="2022" spans="38:49">
      <c r="AL2022" s="111" t="s">
        <v>178</v>
      </c>
      <c r="AM2022" s="112">
        <v>12</v>
      </c>
      <c r="AN2022" s="111" t="s">
        <v>38</v>
      </c>
      <c r="AO2022" s="112">
        <v>18</v>
      </c>
      <c r="AP2022" s="112">
        <v>16041000</v>
      </c>
      <c r="AQ2022" s="112">
        <v>0</v>
      </c>
      <c r="AR2022" s="112">
        <v>16041000</v>
      </c>
      <c r="AS2022" s="112">
        <v>81</v>
      </c>
      <c r="AT2022" s="112">
        <v>536611</v>
      </c>
      <c r="AU2022" s="112">
        <v>1</v>
      </c>
      <c r="AV2022" s="112">
        <v>64</v>
      </c>
      <c r="AW2022" s="112">
        <v>343431</v>
      </c>
    </row>
    <row r="2023" spans="38:49">
      <c r="AL2023" s="111" t="s">
        <v>178</v>
      </c>
      <c r="AM2023" s="112">
        <v>12</v>
      </c>
      <c r="AN2023" s="111" t="s">
        <v>38</v>
      </c>
      <c r="AO2023" s="112">
        <v>18</v>
      </c>
      <c r="AP2023" s="112">
        <v>16041000</v>
      </c>
      <c r="AQ2023" s="112">
        <v>0</v>
      </c>
      <c r="AR2023" s="112">
        <v>16041000</v>
      </c>
      <c r="AS2023" s="112">
        <v>82</v>
      </c>
      <c r="AT2023" s="112">
        <v>575358</v>
      </c>
      <c r="AU2023" s="112">
        <v>1</v>
      </c>
      <c r="AV2023" s="112">
        <v>65</v>
      </c>
      <c r="AW2023" s="112">
        <v>373983</v>
      </c>
    </row>
    <row r="2024" spans="38:49">
      <c r="AL2024" s="111" t="s">
        <v>178</v>
      </c>
      <c r="AM2024" s="112">
        <v>12</v>
      </c>
      <c r="AN2024" s="111" t="s">
        <v>38</v>
      </c>
      <c r="AO2024" s="112">
        <v>18</v>
      </c>
      <c r="AP2024" s="112">
        <v>16041000</v>
      </c>
      <c r="AQ2024" s="112">
        <v>0</v>
      </c>
      <c r="AR2024" s="112">
        <v>16041000</v>
      </c>
      <c r="AS2024" s="112">
        <v>83</v>
      </c>
      <c r="AT2024" s="112">
        <v>498998</v>
      </c>
      <c r="AU2024" s="112">
        <v>1</v>
      </c>
      <c r="AV2024" s="112">
        <v>66</v>
      </c>
      <c r="AW2024" s="112">
        <v>329339</v>
      </c>
    </row>
    <row r="2025" spans="38:49">
      <c r="AL2025" s="111" t="s">
        <v>178</v>
      </c>
      <c r="AM2025" s="112">
        <v>12</v>
      </c>
      <c r="AN2025" s="111" t="s">
        <v>38</v>
      </c>
      <c r="AO2025" s="112">
        <v>18</v>
      </c>
      <c r="AP2025" s="112">
        <v>16041000</v>
      </c>
      <c r="AQ2025" s="112">
        <v>0</v>
      </c>
      <c r="AR2025" s="112">
        <v>16041000</v>
      </c>
      <c r="AS2025" s="112">
        <v>84</v>
      </c>
      <c r="AT2025" s="112">
        <v>422487</v>
      </c>
      <c r="AU2025" s="112">
        <v>1</v>
      </c>
      <c r="AV2025" s="112">
        <v>67</v>
      </c>
      <c r="AW2025" s="112">
        <v>283066</v>
      </c>
    </row>
    <row r="2026" spans="38:49">
      <c r="AL2026" s="111" t="s">
        <v>178</v>
      </c>
      <c r="AM2026" s="112">
        <v>12</v>
      </c>
      <c r="AN2026" s="111" t="s">
        <v>38</v>
      </c>
      <c r="AO2026" s="112">
        <v>18</v>
      </c>
      <c r="AP2026" s="112">
        <v>16041000</v>
      </c>
      <c r="AQ2026" s="112">
        <v>0</v>
      </c>
      <c r="AR2026" s="112">
        <v>16041000</v>
      </c>
      <c r="AS2026" s="112">
        <v>85</v>
      </c>
      <c r="AT2026" s="112">
        <v>345847</v>
      </c>
      <c r="AU2026" s="112">
        <v>1</v>
      </c>
      <c r="AV2026" s="112">
        <v>67</v>
      </c>
      <c r="AW2026" s="112">
        <v>231717</v>
      </c>
    </row>
    <row r="2027" spans="38:49">
      <c r="AL2027" s="111" t="s">
        <v>178</v>
      </c>
      <c r="AM2027" s="112">
        <v>12</v>
      </c>
      <c r="AN2027" s="111" t="s">
        <v>38</v>
      </c>
      <c r="AO2027" s="112">
        <v>18</v>
      </c>
      <c r="AP2027" s="112">
        <v>16041000</v>
      </c>
      <c r="AQ2027" s="112">
        <v>0</v>
      </c>
      <c r="AR2027" s="112">
        <v>16041000</v>
      </c>
      <c r="AS2027" s="112">
        <v>86</v>
      </c>
      <c r="AT2027" s="112">
        <v>269101</v>
      </c>
      <c r="AU2027" s="112">
        <v>1</v>
      </c>
      <c r="AV2027" s="112">
        <v>68</v>
      </c>
      <c r="AW2027" s="112">
        <v>182989</v>
      </c>
    </row>
    <row r="2028" spans="38:49">
      <c r="AL2028" s="111" t="s">
        <v>178</v>
      </c>
      <c r="AM2028" s="112">
        <v>12</v>
      </c>
      <c r="AN2028" s="111" t="s">
        <v>38</v>
      </c>
      <c r="AO2028" s="112">
        <v>18</v>
      </c>
      <c r="AP2028" s="112">
        <v>16041000</v>
      </c>
      <c r="AQ2028" s="112">
        <v>0</v>
      </c>
      <c r="AR2028" s="112">
        <v>16041000</v>
      </c>
      <c r="AS2028" s="112">
        <v>87</v>
      </c>
      <c r="AT2028" s="112">
        <v>192274</v>
      </c>
      <c r="AU2028" s="112">
        <v>1</v>
      </c>
      <c r="AV2028" s="112">
        <v>68</v>
      </c>
      <c r="AW2028" s="112">
        <v>130746</v>
      </c>
    </row>
    <row r="2029" spans="38:49">
      <c r="AL2029" s="111" t="s">
        <v>178</v>
      </c>
      <c r="AM2029" s="112">
        <v>12</v>
      </c>
      <c r="AN2029" s="111" t="s">
        <v>38</v>
      </c>
      <c r="AO2029" s="112">
        <v>18</v>
      </c>
      <c r="AP2029" s="112">
        <v>16041000</v>
      </c>
      <c r="AQ2029" s="112">
        <v>0</v>
      </c>
      <c r="AR2029" s="112">
        <v>16041000</v>
      </c>
      <c r="AS2029" s="112">
        <v>88</v>
      </c>
      <c r="AT2029" s="112">
        <v>115388</v>
      </c>
      <c r="AU2029" s="112">
        <v>1</v>
      </c>
      <c r="AV2029" s="112">
        <v>69</v>
      </c>
      <c r="AW2029" s="112">
        <v>79618</v>
      </c>
    </row>
    <row r="2030" spans="38:49">
      <c r="AL2030" s="111" t="s">
        <v>178</v>
      </c>
      <c r="AM2030" s="112">
        <v>12</v>
      </c>
      <c r="AN2030" s="111" t="s">
        <v>38</v>
      </c>
      <c r="AO2030" s="112">
        <v>18</v>
      </c>
      <c r="AP2030" s="112">
        <v>16041000</v>
      </c>
      <c r="AQ2030" s="112">
        <v>0</v>
      </c>
      <c r="AR2030" s="112">
        <v>16041000</v>
      </c>
      <c r="AS2030" s="112">
        <v>89</v>
      </c>
      <c r="AT2030" s="112">
        <v>38466</v>
      </c>
      <c r="AU2030" s="112">
        <v>1</v>
      </c>
      <c r="AV2030" s="112">
        <v>69</v>
      </c>
      <c r="AW2030" s="112">
        <v>26542</v>
      </c>
    </row>
    <row r="2031" spans="38:49">
      <c r="AL2031" s="111" t="s">
        <v>178</v>
      </c>
      <c r="AM2031" s="112">
        <v>13</v>
      </c>
      <c r="AN2031" s="111" t="s">
        <v>38</v>
      </c>
      <c r="AO2031" s="112">
        <v>25</v>
      </c>
      <c r="AP2031" s="112">
        <v>15925000</v>
      </c>
      <c r="AQ2031" s="112">
        <v>0</v>
      </c>
      <c r="AR2031" s="112">
        <v>15925000</v>
      </c>
      <c r="AS2031" s="112">
        <v>65</v>
      </c>
      <c r="AT2031" s="112">
        <v>446680</v>
      </c>
      <c r="AU2031" s="112">
        <v>0.36699999999999999</v>
      </c>
      <c r="AV2031" s="112">
        <v>65</v>
      </c>
      <c r="AW2031" s="112">
        <v>290342</v>
      </c>
    </row>
    <row r="2032" spans="38:49">
      <c r="AL2032" s="111" t="s">
        <v>178</v>
      </c>
      <c r="AM2032" s="112">
        <v>13</v>
      </c>
      <c r="AN2032" s="111" t="s">
        <v>38</v>
      </c>
      <c r="AO2032" s="112">
        <v>25</v>
      </c>
      <c r="AP2032" s="112">
        <v>15925000</v>
      </c>
      <c r="AQ2032" s="112">
        <v>0</v>
      </c>
      <c r="AR2032" s="112">
        <v>15925000</v>
      </c>
      <c r="AS2032" s="112">
        <v>66</v>
      </c>
      <c r="AT2032" s="112">
        <v>1171787</v>
      </c>
      <c r="AU2032" s="112">
        <v>1</v>
      </c>
      <c r="AV2032" s="112">
        <v>65</v>
      </c>
      <c r="AW2032" s="112">
        <v>761662</v>
      </c>
    </row>
    <row r="2033" spans="38:49">
      <c r="AL2033" s="111" t="s">
        <v>178</v>
      </c>
      <c r="AM2033" s="112">
        <v>13</v>
      </c>
      <c r="AN2033" s="111" t="s">
        <v>38</v>
      </c>
      <c r="AO2033" s="112">
        <v>25</v>
      </c>
      <c r="AP2033" s="112">
        <v>15925000</v>
      </c>
      <c r="AQ2033" s="112">
        <v>0</v>
      </c>
      <c r="AR2033" s="112">
        <v>15925000</v>
      </c>
      <c r="AS2033" s="112">
        <v>67</v>
      </c>
      <c r="AT2033" s="112">
        <v>1124575</v>
      </c>
      <c r="AU2033" s="112">
        <v>1</v>
      </c>
      <c r="AV2033" s="112">
        <v>65</v>
      </c>
      <c r="AW2033" s="112">
        <v>730974</v>
      </c>
    </row>
    <row r="2034" spans="38:49">
      <c r="AL2034" s="111" t="s">
        <v>178</v>
      </c>
      <c r="AM2034" s="112">
        <v>13</v>
      </c>
      <c r="AN2034" s="111" t="s">
        <v>38</v>
      </c>
      <c r="AO2034" s="112">
        <v>25</v>
      </c>
      <c r="AP2034" s="112">
        <v>15925000</v>
      </c>
      <c r="AQ2034" s="112">
        <v>0</v>
      </c>
      <c r="AR2034" s="112">
        <v>15925000</v>
      </c>
      <c r="AS2034" s="112">
        <v>68</v>
      </c>
      <c r="AT2034" s="112">
        <v>1077021</v>
      </c>
      <c r="AU2034" s="112">
        <v>1</v>
      </c>
      <c r="AV2034" s="112">
        <v>65</v>
      </c>
      <c r="AW2034" s="112">
        <v>700064</v>
      </c>
    </row>
    <row r="2035" spans="38:49">
      <c r="AL2035" s="111" t="s">
        <v>178</v>
      </c>
      <c r="AM2035" s="112">
        <v>13</v>
      </c>
      <c r="AN2035" s="111" t="s">
        <v>38</v>
      </c>
      <c r="AO2035" s="112">
        <v>25</v>
      </c>
      <c r="AP2035" s="112">
        <v>15925000</v>
      </c>
      <c r="AQ2035" s="112">
        <v>0</v>
      </c>
      <c r="AR2035" s="112">
        <v>15925000</v>
      </c>
      <c r="AS2035" s="112">
        <v>69</v>
      </c>
      <c r="AT2035" s="112">
        <v>1029139</v>
      </c>
      <c r="AU2035" s="112">
        <v>1</v>
      </c>
      <c r="AV2035" s="112">
        <v>65</v>
      </c>
      <c r="AW2035" s="112">
        <v>668940</v>
      </c>
    </row>
    <row r="2036" spans="38:49">
      <c r="AL2036" s="111" t="s">
        <v>178</v>
      </c>
      <c r="AM2036" s="112">
        <v>13</v>
      </c>
      <c r="AN2036" s="111" t="s">
        <v>38</v>
      </c>
      <c r="AO2036" s="112">
        <v>25</v>
      </c>
      <c r="AP2036" s="112">
        <v>15925000</v>
      </c>
      <c r="AQ2036" s="112">
        <v>0</v>
      </c>
      <c r="AR2036" s="112">
        <v>15925000</v>
      </c>
      <c r="AS2036" s="112">
        <v>70</v>
      </c>
      <c r="AT2036" s="112">
        <v>980944</v>
      </c>
      <c r="AU2036" s="112">
        <v>1</v>
      </c>
      <c r="AV2036" s="112">
        <v>65</v>
      </c>
      <c r="AW2036" s="112">
        <v>637614</v>
      </c>
    </row>
    <row r="2037" spans="38:49">
      <c r="AL2037" s="111" t="s">
        <v>178</v>
      </c>
      <c r="AM2037" s="112">
        <v>13</v>
      </c>
      <c r="AN2037" s="111" t="s">
        <v>38</v>
      </c>
      <c r="AO2037" s="112">
        <v>25</v>
      </c>
      <c r="AP2037" s="112">
        <v>15925000</v>
      </c>
      <c r="AQ2037" s="112">
        <v>0</v>
      </c>
      <c r="AR2037" s="112">
        <v>15925000</v>
      </c>
      <c r="AS2037" s="112">
        <v>71</v>
      </c>
      <c r="AT2037" s="112">
        <v>932450</v>
      </c>
      <c r="AU2037" s="112">
        <v>1</v>
      </c>
      <c r="AV2037" s="112">
        <v>65</v>
      </c>
      <c r="AW2037" s="112">
        <v>606092</v>
      </c>
    </row>
    <row r="2038" spans="38:49">
      <c r="AL2038" s="111" t="s">
        <v>178</v>
      </c>
      <c r="AM2038" s="112">
        <v>13</v>
      </c>
      <c r="AN2038" s="111" t="s">
        <v>38</v>
      </c>
      <c r="AO2038" s="112">
        <v>25</v>
      </c>
      <c r="AP2038" s="112">
        <v>15925000</v>
      </c>
      <c r="AQ2038" s="112">
        <v>0</v>
      </c>
      <c r="AR2038" s="112">
        <v>15925000</v>
      </c>
      <c r="AS2038" s="112">
        <v>72</v>
      </c>
      <c r="AT2038" s="112">
        <v>883671</v>
      </c>
      <c r="AU2038" s="112">
        <v>1</v>
      </c>
      <c r="AV2038" s="112">
        <v>66</v>
      </c>
      <c r="AW2038" s="112">
        <v>583223</v>
      </c>
    </row>
    <row r="2039" spans="38:49">
      <c r="AL2039" s="111" t="s">
        <v>178</v>
      </c>
      <c r="AM2039" s="112">
        <v>13</v>
      </c>
      <c r="AN2039" s="111" t="s">
        <v>38</v>
      </c>
      <c r="AO2039" s="112">
        <v>25</v>
      </c>
      <c r="AP2039" s="112">
        <v>15925000</v>
      </c>
      <c r="AQ2039" s="112">
        <v>0</v>
      </c>
      <c r="AR2039" s="112">
        <v>15925000</v>
      </c>
      <c r="AS2039" s="112">
        <v>73</v>
      </c>
      <c r="AT2039" s="112">
        <v>834624</v>
      </c>
      <c r="AU2039" s="112">
        <v>1</v>
      </c>
      <c r="AV2039" s="112">
        <v>66</v>
      </c>
      <c r="AW2039" s="112">
        <v>550852</v>
      </c>
    </row>
    <row r="2040" spans="38:49">
      <c r="AL2040" s="111" t="s">
        <v>178</v>
      </c>
      <c r="AM2040" s="112">
        <v>13</v>
      </c>
      <c r="AN2040" s="111" t="s">
        <v>38</v>
      </c>
      <c r="AO2040" s="112">
        <v>25</v>
      </c>
      <c r="AP2040" s="112">
        <v>15925000</v>
      </c>
      <c r="AQ2040" s="112">
        <v>0</v>
      </c>
      <c r="AR2040" s="112">
        <v>15925000</v>
      </c>
      <c r="AS2040" s="112">
        <v>74</v>
      </c>
      <c r="AT2040" s="112">
        <v>785322</v>
      </c>
      <c r="AU2040" s="112">
        <v>1</v>
      </c>
      <c r="AV2040" s="112">
        <v>66</v>
      </c>
      <c r="AW2040" s="112">
        <v>518313</v>
      </c>
    </row>
    <row r="2041" spans="38:49">
      <c r="AL2041" s="111" t="s">
        <v>178</v>
      </c>
      <c r="AM2041" s="112">
        <v>13</v>
      </c>
      <c r="AN2041" s="111" t="s">
        <v>38</v>
      </c>
      <c r="AO2041" s="112">
        <v>25</v>
      </c>
      <c r="AP2041" s="112">
        <v>15925000</v>
      </c>
      <c r="AQ2041" s="112">
        <v>0</v>
      </c>
      <c r="AR2041" s="112">
        <v>15925000</v>
      </c>
      <c r="AS2041" s="112">
        <v>75</v>
      </c>
      <c r="AT2041" s="112">
        <v>735781</v>
      </c>
      <c r="AU2041" s="112">
        <v>1</v>
      </c>
      <c r="AV2041" s="112">
        <v>67</v>
      </c>
      <c r="AW2041" s="112">
        <v>492973</v>
      </c>
    </row>
    <row r="2042" spans="38:49">
      <c r="AL2042" s="111" t="s">
        <v>178</v>
      </c>
      <c r="AM2042" s="112">
        <v>13</v>
      </c>
      <c r="AN2042" s="111" t="s">
        <v>38</v>
      </c>
      <c r="AO2042" s="112">
        <v>25</v>
      </c>
      <c r="AP2042" s="112">
        <v>15925000</v>
      </c>
      <c r="AQ2042" s="112">
        <v>0</v>
      </c>
      <c r="AR2042" s="112">
        <v>15925000</v>
      </c>
      <c r="AS2042" s="112">
        <v>76</v>
      </c>
      <c r="AT2042" s="112">
        <v>686016</v>
      </c>
      <c r="AU2042" s="112">
        <v>1</v>
      </c>
      <c r="AV2042" s="112">
        <v>68</v>
      </c>
      <c r="AW2042" s="112">
        <v>466491</v>
      </c>
    </row>
    <row r="2043" spans="38:49">
      <c r="AL2043" s="111" t="s">
        <v>178</v>
      </c>
      <c r="AM2043" s="112">
        <v>13</v>
      </c>
      <c r="AN2043" s="111" t="s">
        <v>38</v>
      </c>
      <c r="AO2043" s="112">
        <v>25</v>
      </c>
      <c r="AP2043" s="112">
        <v>15925000</v>
      </c>
      <c r="AQ2043" s="112">
        <v>0</v>
      </c>
      <c r="AR2043" s="112">
        <v>15925000</v>
      </c>
      <c r="AS2043" s="112">
        <v>77</v>
      </c>
      <c r="AT2043" s="112">
        <v>636042</v>
      </c>
      <c r="AU2043" s="112">
        <v>1</v>
      </c>
      <c r="AV2043" s="112">
        <v>69</v>
      </c>
      <c r="AW2043" s="112">
        <v>438869</v>
      </c>
    </row>
    <row r="2044" spans="38:49">
      <c r="AL2044" s="111" t="s">
        <v>178</v>
      </c>
      <c r="AM2044" s="112">
        <v>13</v>
      </c>
      <c r="AN2044" s="111" t="s">
        <v>38</v>
      </c>
      <c r="AO2044" s="112">
        <v>25</v>
      </c>
      <c r="AP2044" s="112">
        <v>15925000</v>
      </c>
      <c r="AQ2044" s="112">
        <v>0</v>
      </c>
      <c r="AR2044" s="112">
        <v>15925000</v>
      </c>
      <c r="AS2044" s="112">
        <v>78</v>
      </c>
      <c r="AT2044" s="112">
        <v>585874</v>
      </c>
      <c r="AU2044" s="112">
        <v>1</v>
      </c>
      <c r="AV2044" s="112">
        <v>70</v>
      </c>
      <c r="AW2044" s="112">
        <v>410112</v>
      </c>
    </row>
    <row r="2045" spans="38:49">
      <c r="AL2045" s="111" t="s">
        <v>178</v>
      </c>
      <c r="AM2045" s="112">
        <v>13</v>
      </c>
      <c r="AN2045" s="111" t="s">
        <v>38</v>
      </c>
      <c r="AO2045" s="112">
        <v>25</v>
      </c>
      <c r="AP2045" s="112">
        <v>15925000</v>
      </c>
      <c r="AQ2045" s="112">
        <v>0</v>
      </c>
      <c r="AR2045" s="112">
        <v>15925000</v>
      </c>
      <c r="AS2045" s="112">
        <v>79</v>
      </c>
      <c r="AT2045" s="112">
        <v>535528</v>
      </c>
      <c r="AU2045" s="112">
        <v>1</v>
      </c>
      <c r="AV2045" s="112">
        <v>71</v>
      </c>
      <c r="AW2045" s="112">
        <v>380225</v>
      </c>
    </row>
    <row r="2046" spans="38:49">
      <c r="AL2046" s="111" t="s">
        <v>178</v>
      </c>
      <c r="AM2046" s="112">
        <v>13</v>
      </c>
      <c r="AN2046" s="111" t="s">
        <v>38</v>
      </c>
      <c r="AO2046" s="112">
        <v>25</v>
      </c>
      <c r="AP2046" s="112">
        <v>15925000</v>
      </c>
      <c r="AQ2046" s="112">
        <v>0</v>
      </c>
      <c r="AR2046" s="112">
        <v>15925000</v>
      </c>
      <c r="AS2046" s="112">
        <v>80</v>
      </c>
      <c r="AT2046" s="112">
        <v>485018</v>
      </c>
      <c r="AU2046" s="112">
        <v>1</v>
      </c>
      <c r="AV2046" s="112">
        <v>72</v>
      </c>
      <c r="AW2046" s="112">
        <v>349213</v>
      </c>
    </row>
    <row r="2047" spans="38:49">
      <c r="AL2047" s="111" t="s">
        <v>178</v>
      </c>
      <c r="AM2047" s="112">
        <v>13</v>
      </c>
      <c r="AN2047" s="111" t="s">
        <v>38</v>
      </c>
      <c r="AO2047" s="112">
        <v>25</v>
      </c>
      <c r="AP2047" s="112">
        <v>15925000</v>
      </c>
      <c r="AQ2047" s="112">
        <v>0</v>
      </c>
      <c r="AR2047" s="112">
        <v>15925000</v>
      </c>
      <c r="AS2047" s="112">
        <v>81</v>
      </c>
      <c r="AT2047" s="112">
        <v>536611</v>
      </c>
      <c r="AU2047" s="112">
        <v>1</v>
      </c>
      <c r="AV2047" s="112">
        <v>73</v>
      </c>
      <c r="AW2047" s="112">
        <v>391726</v>
      </c>
    </row>
    <row r="2048" spans="38:49">
      <c r="AL2048" s="111" t="s">
        <v>178</v>
      </c>
      <c r="AM2048" s="112">
        <v>13</v>
      </c>
      <c r="AN2048" s="111" t="s">
        <v>38</v>
      </c>
      <c r="AO2048" s="112">
        <v>25</v>
      </c>
      <c r="AP2048" s="112">
        <v>15925000</v>
      </c>
      <c r="AQ2048" s="112">
        <v>0</v>
      </c>
      <c r="AR2048" s="112">
        <v>15925000</v>
      </c>
      <c r="AS2048" s="112">
        <v>82</v>
      </c>
      <c r="AT2048" s="112">
        <v>575358</v>
      </c>
      <c r="AU2048" s="112">
        <v>1</v>
      </c>
      <c r="AV2048" s="112">
        <v>74</v>
      </c>
      <c r="AW2048" s="112">
        <v>425765</v>
      </c>
    </row>
    <row r="2049" spans="38:49">
      <c r="AL2049" s="111" t="s">
        <v>178</v>
      </c>
      <c r="AM2049" s="112">
        <v>13</v>
      </c>
      <c r="AN2049" s="111" t="s">
        <v>38</v>
      </c>
      <c r="AO2049" s="112">
        <v>25</v>
      </c>
      <c r="AP2049" s="112">
        <v>15925000</v>
      </c>
      <c r="AQ2049" s="112">
        <v>0</v>
      </c>
      <c r="AR2049" s="112">
        <v>15925000</v>
      </c>
      <c r="AS2049" s="112">
        <v>83</v>
      </c>
      <c r="AT2049" s="112">
        <v>498998</v>
      </c>
      <c r="AU2049" s="112">
        <v>1</v>
      </c>
      <c r="AV2049" s="112">
        <v>75</v>
      </c>
      <c r="AW2049" s="112">
        <v>374248</v>
      </c>
    </row>
    <row r="2050" spans="38:49">
      <c r="AL2050" s="111" t="s">
        <v>178</v>
      </c>
      <c r="AM2050" s="112">
        <v>13</v>
      </c>
      <c r="AN2050" s="111" t="s">
        <v>38</v>
      </c>
      <c r="AO2050" s="112">
        <v>25</v>
      </c>
      <c r="AP2050" s="112">
        <v>15925000</v>
      </c>
      <c r="AQ2050" s="112">
        <v>0</v>
      </c>
      <c r="AR2050" s="112">
        <v>15925000</v>
      </c>
      <c r="AS2050" s="112">
        <v>84</v>
      </c>
      <c r="AT2050" s="112">
        <v>422487</v>
      </c>
      <c r="AU2050" s="112">
        <v>1</v>
      </c>
      <c r="AV2050" s="112">
        <v>75</v>
      </c>
      <c r="AW2050" s="112">
        <v>316865</v>
      </c>
    </row>
    <row r="2051" spans="38:49">
      <c r="AL2051" s="111" t="s">
        <v>178</v>
      </c>
      <c r="AM2051" s="112">
        <v>13</v>
      </c>
      <c r="AN2051" s="111" t="s">
        <v>38</v>
      </c>
      <c r="AO2051" s="112">
        <v>25</v>
      </c>
      <c r="AP2051" s="112">
        <v>15925000</v>
      </c>
      <c r="AQ2051" s="112">
        <v>0</v>
      </c>
      <c r="AR2051" s="112">
        <v>15925000</v>
      </c>
      <c r="AS2051" s="112">
        <v>85</v>
      </c>
      <c r="AT2051" s="112">
        <v>345847</v>
      </c>
      <c r="AU2051" s="112">
        <v>1</v>
      </c>
      <c r="AV2051" s="112">
        <v>76</v>
      </c>
      <c r="AW2051" s="112">
        <v>262844</v>
      </c>
    </row>
    <row r="2052" spans="38:49">
      <c r="AL2052" s="111" t="s">
        <v>178</v>
      </c>
      <c r="AM2052" s="112">
        <v>13</v>
      </c>
      <c r="AN2052" s="111" t="s">
        <v>38</v>
      </c>
      <c r="AO2052" s="112">
        <v>25</v>
      </c>
      <c r="AP2052" s="112">
        <v>15925000</v>
      </c>
      <c r="AQ2052" s="112">
        <v>0</v>
      </c>
      <c r="AR2052" s="112">
        <v>15925000</v>
      </c>
      <c r="AS2052" s="112">
        <v>86</v>
      </c>
      <c r="AT2052" s="112">
        <v>269101</v>
      </c>
      <c r="AU2052" s="112">
        <v>1</v>
      </c>
      <c r="AV2052" s="112">
        <v>77</v>
      </c>
      <c r="AW2052" s="112">
        <v>207208</v>
      </c>
    </row>
    <row r="2053" spans="38:49">
      <c r="AL2053" s="111" t="s">
        <v>178</v>
      </c>
      <c r="AM2053" s="112">
        <v>13</v>
      </c>
      <c r="AN2053" s="111" t="s">
        <v>38</v>
      </c>
      <c r="AO2053" s="112">
        <v>25</v>
      </c>
      <c r="AP2053" s="112">
        <v>15925000</v>
      </c>
      <c r="AQ2053" s="112">
        <v>0</v>
      </c>
      <c r="AR2053" s="112">
        <v>15925000</v>
      </c>
      <c r="AS2053" s="112">
        <v>87</v>
      </c>
      <c r="AT2053" s="112">
        <v>192274</v>
      </c>
      <c r="AU2053" s="112">
        <v>1</v>
      </c>
      <c r="AV2053" s="112">
        <v>77</v>
      </c>
      <c r="AW2053" s="112">
        <v>148051</v>
      </c>
    </row>
    <row r="2054" spans="38:49">
      <c r="AL2054" s="111" t="s">
        <v>178</v>
      </c>
      <c r="AM2054" s="112">
        <v>13</v>
      </c>
      <c r="AN2054" s="111" t="s">
        <v>38</v>
      </c>
      <c r="AO2054" s="112">
        <v>25</v>
      </c>
      <c r="AP2054" s="112">
        <v>15925000</v>
      </c>
      <c r="AQ2054" s="112">
        <v>0</v>
      </c>
      <c r="AR2054" s="112">
        <v>15925000</v>
      </c>
      <c r="AS2054" s="112">
        <v>88</v>
      </c>
      <c r="AT2054" s="112">
        <v>115388</v>
      </c>
      <c r="AU2054" s="112">
        <v>1</v>
      </c>
      <c r="AV2054" s="112">
        <v>77</v>
      </c>
      <c r="AW2054" s="112">
        <v>88849</v>
      </c>
    </row>
    <row r="2055" spans="38:49">
      <c r="AL2055" s="111" t="s">
        <v>178</v>
      </c>
      <c r="AM2055" s="112">
        <v>13</v>
      </c>
      <c r="AN2055" s="111" t="s">
        <v>38</v>
      </c>
      <c r="AO2055" s="112">
        <v>25</v>
      </c>
      <c r="AP2055" s="112">
        <v>15925000</v>
      </c>
      <c r="AQ2055" s="112">
        <v>0</v>
      </c>
      <c r="AR2055" s="112">
        <v>15925000</v>
      </c>
      <c r="AS2055" s="112">
        <v>89</v>
      </c>
      <c r="AT2055" s="112">
        <v>38466</v>
      </c>
      <c r="AU2055" s="112">
        <v>1</v>
      </c>
      <c r="AV2055" s="112">
        <v>78</v>
      </c>
      <c r="AW2055" s="112">
        <v>30003</v>
      </c>
    </row>
    <row r="2056" spans="38:49">
      <c r="AL2056" s="111" t="s">
        <v>178</v>
      </c>
      <c r="AM2056" s="112">
        <v>14</v>
      </c>
      <c r="AN2056" s="111" t="s">
        <v>39</v>
      </c>
      <c r="AO2056" s="112">
        <v>1</v>
      </c>
      <c r="AP2056" s="112">
        <v>15771000</v>
      </c>
      <c r="AQ2056" s="112">
        <v>0</v>
      </c>
      <c r="AR2056" s="112">
        <v>15771000</v>
      </c>
      <c r="AS2056" s="112">
        <v>65</v>
      </c>
      <c r="AT2056" s="112">
        <v>292680</v>
      </c>
      <c r="AU2056" s="112">
        <v>0.24</v>
      </c>
      <c r="AV2056" s="112">
        <v>44</v>
      </c>
      <c r="AW2056" s="112">
        <v>128779</v>
      </c>
    </row>
    <row r="2057" spans="38:49">
      <c r="AL2057" s="111" t="s">
        <v>178</v>
      </c>
      <c r="AM2057" s="112">
        <v>14</v>
      </c>
      <c r="AN2057" s="111" t="s">
        <v>39</v>
      </c>
      <c r="AO2057" s="112">
        <v>1</v>
      </c>
      <c r="AP2057" s="112">
        <v>15771000</v>
      </c>
      <c r="AQ2057" s="112">
        <v>0</v>
      </c>
      <c r="AR2057" s="112">
        <v>15771000</v>
      </c>
      <c r="AS2057" s="112">
        <v>66</v>
      </c>
      <c r="AT2057" s="112">
        <v>1171787</v>
      </c>
      <c r="AU2057" s="112">
        <v>1</v>
      </c>
      <c r="AV2057" s="112">
        <v>43</v>
      </c>
      <c r="AW2057" s="112">
        <v>503868</v>
      </c>
    </row>
    <row r="2058" spans="38:49">
      <c r="AL2058" s="111" t="s">
        <v>178</v>
      </c>
      <c r="AM2058" s="112">
        <v>14</v>
      </c>
      <c r="AN2058" s="111" t="s">
        <v>39</v>
      </c>
      <c r="AO2058" s="112">
        <v>1</v>
      </c>
      <c r="AP2058" s="112">
        <v>15771000</v>
      </c>
      <c r="AQ2058" s="112">
        <v>0</v>
      </c>
      <c r="AR2058" s="112">
        <v>15771000</v>
      </c>
      <c r="AS2058" s="112">
        <v>67</v>
      </c>
      <c r="AT2058" s="112">
        <v>1124575</v>
      </c>
      <c r="AU2058" s="112">
        <v>1</v>
      </c>
      <c r="AV2058" s="112">
        <v>42</v>
      </c>
      <c r="AW2058" s="112">
        <v>472322</v>
      </c>
    </row>
    <row r="2059" spans="38:49">
      <c r="AL2059" s="111" t="s">
        <v>178</v>
      </c>
      <c r="AM2059" s="112">
        <v>14</v>
      </c>
      <c r="AN2059" s="111" t="s">
        <v>39</v>
      </c>
      <c r="AO2059" s="112">
        <v>1</v>
      </c>
      <c r="AP2059" s="112">
        <v>15771000</v>
      </c>
      <c r="AQ2059" s="112">
        <v>0</v>
      </c>
      <c r="AR2059" s="112">
        <v>15771000</v>
      </c>
      <c r="AS2059" s="112">
        <v>68</v>
      </c>
      <c r="AT2059" s="112">
        <v>1077021</v>
      </c>
      <c r="AU2059" s="112">
        <v>1</v>
      </c>
      <c r="AV2059" s="112">
        <v>41</v>
      </c>
      <c r="AW2059" s="112">
        <v>441579</v>
      </c>
    </row>
    <row r="2060" spans="38:49">
      <c r="AL2060" s="111" t="s">
        <v>178</v>
      </c>
      <c r="AM2060" s="112">
        <v>14</v>
      </c>
      <c r="AN2060" s="111" t="s">
        <v>39</v>
      </c>
      <c r="AO2060" s="112">
        <v>1</v>
      </c>
      <c r="AP2060" s="112">
        <v>15771000</v>
      </c>
      <c r="AQ2060" s="112">
        <v>0</v>
      </c>
      <c r="AR2060" s="112">
        <v>15771000</v>
      </c>
      <c r="AS2060" s="112">
        <v>69</v>
      </c>
      <c r="AT2060" s="112">
        <v>1029139</v>
      </c>
      <c r="AU2060" s="112">
        <v>1</v>
      </c>
      <c r="AV2060" s="112">
        <v>40</v>
      </c>
      <c r="AW2060" s="112">
        <v>411656</v>
      </c>
    </row>
    <row r="2061" spans="38:49">
      <c r="AL2061" s="111" t="s">
        <v>178</v>
      </c>
      <c r="AM2061" s="112">
        <v>14</v>
      </c>
      <c r="AN2061" s="111" t="s">
        <v>39</v>
      </c>
      <c r="AO2061" s="112">
        <v>1</v>
      </c>
      <c r="AP2061" s="112">
        <v>15771000</v>
      </c>
      <c r="AQ2061" s="112">
        <v>0</v>
      </c>
      <c r="AR2061" s="112">
        <v>15771000</v>
      </c>
      <c r="AS2061" s="112">
        <v>70</v>
      </c>
      <c r="AT2061" s="112">
        <v>980944</v>
      </c>
      <c r="AU2061" s="112">
        <v>1</v>
      </c>
      <c r="AV2061" s="112">
        <v>39</v>
      </c>
      <c r="AW2061" s="112">
        <v>382568</v>
      </c>
    </row>
    <row r="2062" spans="38:49">
      <c r="AL2062" s="111" t="s">
        <v>178</v>
      </c>
      <c r="AM2062" s="112">
        <v>14</v>
      </c>
      <c r="AN2062" s="111" t="s">
        <v>39</v>
      </c>
      <c r="AO2062" s="112">
        <v>1</v>
      </c>
      <c r="AP2062" s="112">
        <v>15771000</v>
      </c>
      <c r="AQ2062" s="112">
        <v>0</v>
      </c>
      <c r="AR2062" s="112">
        <v>15771000</v>
      </c>
      <c r="AS2062" s="112">
        <v>71</v>
      </c>
      <c r="AT2062" s="112">
        <v>932450</v>
      </c>
      <c r="AU2062" s="112">
        <v>1</v>
      </c>
      <c r="AV2062" s="112">
        <v>38</v>
      </c>
      <c r="AW2062" s="112">
        <v>354331</v>
      </c>
    </row>
    <row r="2063" spans="38:49">
      <c r="AL2063" s="111" t="s">
        <v>178</v>
      </c>
      <c r="AM2063" s="112">
        <v>14</v>
      </c>
      <c r="AN2063" s="111" t="s">
        <v>39</v>
      </c>
      <c r="AO2063" s="112">
        <v>1</v>
      </c>
      <c r="AP2063" s="112">
        <v>15771000</v>
      </c>
      <c r="AQ2063" s="112">
        <v>0</v>
      </c>
      <c r="AR2063" s="112">
        <v>15771000</v>
      </c>
      <c r="AS2063" s="112">
        <v>72</v>
      </c>
      <c r="AT2063" s="112">
        <v>883671</v>
      </c>
      <c r="AU2063" s="112">
        <v>1</v>
      </c>
      <c r="AV2063" s="112">
        <v>37</v>
      </c>
      <c r="AW2063" s="112">
        <v>326958</v>
      </c>
    </row>
    <row r="2064" spans="38:49">
      <c r="AL2064" s="111" t="s">
        <v>178</v>
      </c>
      <c r="AM2064" s="112">
        <v>14</v>
      </c>
      <c r="AN2064" s="111" t="s">
        <v>39</v>
      </c>
      <c r="AO2064" s="112">
        <v>1</v>
      </c>
      <c r="AP2064" s="112">
        <v>15771000</v>
      </c>
      <c r="AQ2064" s="112">
        <v>0</v>
      </c>
      <c r="AR2064" s="112">
        <v>15771000</v>
      </c>
      <c r="AS2064" s="112">
        <v>73</v>
      </c>
      <c r="AT2064" s="112">
        <v>834624</v>
      </c>
      <c r="AU2064" s="112">
        <v>1</v>
      </c>
      <c r="AV2064" s="112">
        <v>35</v>
      </c>
      <c r="AW2064" s="112">
        <v>292118</v>
      </c>
    </row>
    <row r="2065" spans="38:49">
      <c r="AL2065" s="111" t="s">
        <v>178</v>
      </c>
      <c r="AM2065" s="112">
        <v>14</v>
      </c>
      <c r="AN2065" s="111" t="s">
        <v>39</v>
      </c>
      <c r="AO2065" s="112">
        <v>1</v>
      </c>
      <c r="AP2065" s="112">
        <v>15771000</v>
      </c>
      <c r="AQ2065" s="112">
        <v>0</v>
      </c>
      <c r="AR2065" s="112">
        <v>15771000</v>
      </c>
      <c r="AS2065" s="112">
        <v>74</v>
      </c>
      <c r="AT2065" s="112">
        <v>785322</v>
      </c>
      <c r="AU2065" s="112">
        <v>1</v>
      </c>
      <c r="AV2065" s="112">
        <v>34</v>
      </c>
      <c r="AW2065" s="112">
        <v>267009</v>
      </c>
    </row>
    <row r="2066" spans="38:49">
      <c r="AL2066" s="111" t="s">
        <v>178</v>
      </c>
      <c r="AM2066" s="112">
        <v>14</v>
      </c>
      <c r="AN2066" s="111" t="s">
        <v>39</v>
      </c>
      <c r="AO2066" s="112">
        <v>1</v>
      </c>
      <c r="AP2066" s="112">
        <v>15771000</v>
      </c>
      <c r="AQ2066" s="112">
        <v>0</v>
      </c>
      <c r="AR2066" s="112">
        <v>15771000</v>
      </c>
      <c r="AS2066" s="112">
        <v>75</v>
      </c>
      <c r="AT2066" s="112">
        <v>735781</v>
      </c>
      <c r="AU2066" s="112">
        <v>1</v>
      </c>
      <c r="AV2066" s="112">
        <v>33</v>
      </c>
      <c r="AW2066" s="112">
        <v>242808</v>
      </c>
    </row>
    <row r="2067" spans="38:49">
      <c r="AL2067" s="111" t="s">
        <v>178</v>
      </c>
      <c r="AM2067" s="112">
        <v>14</v>
      </c>
      <c r="AN2067" s="111" t="s">
        <v>39</v>
      </c>
      <c r="AO2067" s="112">
        <v>1</v>
      </c>
      <c r="AP2067" s="112">
        <v>15771000</v>
      </c>
      <c r="AQ2067" s="112">
        <v>0</v>
      </c>
      <c r="AR2067" s="112">
        <v>15771000</v>
      </c>
      <c r="AS2067" s="112">
        <v>76</v>
      </c>
      <c r="AT2067" s="112">
        <v>686016</v>
      </c>
      <c r="AU2067" s="112">
        <v>1</v>
      </c>
      <c r="AV2067" s="112">
        <v>32</v>
      </c>
      <c r="AW2067" s="112">
        <v>219525</v>
      </c>
    </row>
    <row r="2068" spans="38:49">
      <c r="AL2068" s="111" t="s">
        <v>178</v>
      </c>
      <c r="AM2068" s="112">
        <v>14</v>
      </c>
      <c r="AN2068" s="111" t="s">
        <v>39</v>
      </c>
      <c r="AO2068" s="112">
        <v>1</v>
      </c>
      <c r="AP2068" s="112">
        <v>15771000</v>
      </c>
      <c r="AQ2068" s="112">
        <v>0</v>
      </c>
      <c r="AR2068" s="112">
        <v>15771000</v>
      </c>
      <c r="AS2068" s="112">
        <v>77</v>
      </c>
      <c r="AT2068" s="112">
        <v>636042</v>
      </c>
      <c r="AU2068" s="112">
        <v>1</v>
      </c>
      <c r="AV2068" s="112">
        <v>30</v>
      </c>
      <c r="AW2068" s="112">
        <v>190813</v>
      </c>
    </row>
    <row r="2069" spans="38:49">
      <c r="AL2069" s="111" t="s">
        <v>178</v>
      </c>
      <c r="AM2069" s="112">
        <v>14</v>
      </c>
      <c r="AN2069" s="111" t="s">
        <v>39</v>
      </c>
      <c r="AO2069" s="112">
        <v>1</v>
      </c>
      <c r="AP2069" s="112">
        <v>15771000</v>
      </c>
      <c r="AQ2069" s="112">
        <v>0</v>
      </c>
      <c r="AR2069" s="112">
        <v>15771000</v>
      </c>
      <c r="AS2069" s="112">
        <v>78</v>
      </c>
      <c r="AT2069" s="112">
        <v>585874</v>
      </c>
      <c r="AU2069" s="112">
        <v>1</v>
      </c>
      <c r="AV2069" s="112">
        <v>29</v>
      </c>
      <c r="AW2069" s="112">
        <v>169903</v>
      </c>
    </row>
    <row r="2070" spans="38:49">
      <c r="AL2070" s="111" t="s">
        <v>178</v>
      </c>
      <c r="AM2070" s="112">
        <v>14</v>
      </c>
      <c r="AN2070" s="111" t="s">
        <v>39</v>
      </c>
      <c r="AO2070" s="112">
        <v>1</v>
      </c>
      <c r="AP2070" s="112">
        <v>15771000</v>
      </c>
      <c r="AQ2070" s="112">
        <v>0</v>
      </c>
      <c r="AR2070" s="112">
        <v>15771000</v>
      </c>
      <c r="AS2070" s="112">
        <v>79</v>
      </c>
      <c r="AT2070" s="112">
        <v>535528</v>
      </c>
      <c r="AU2070" s="112">
        <v>1</v>
      </c>
      <c r="AV2070" s="112">
        <v>28</v>
      </c>
      <c r="AW2070" s="112">
        <v>149948</v>
      </c>
    </row>
    <row r="2071" spans="38:49">
      <c r="AL2071" s="111" t="s">
        <v>178</v>
      </c>
      <c r="AM2071" s="112">
        <v>14</v>
      </c>
      <c r="AN2071" s="111" t="s">
        <v>39</v>
      </c>
      <c r="AO2071" s="112">
        <v>1</v>
      </c>
      <c r="AP2071" s="112">
        <v>15771000</v>
      </c>
      <c r="AQ2071" s="112">
        <v>0</v>
      </c>
      <c r="AR2071" s="112">
        <v>15771000</v>
      </c>
      <c r="AS2071" s="112">
        <v>80</v>
      </c>
      <c r="AT2071" s="112">
        <v>485018</v>
      </c>
      <c r="AU2071" s="112">
        <v>1</v>
      </c>
      <c r="AV2071" s="112">
        <v>26</v>
      </c>
      <c r="AW2071" s="112">
        <v>126105</v>
      </c>
    </row>
    <row r="2072" spans="38:49">
      <c r="AL2072" s="111" t="s">
        <v>178</v>
      </c>
      <c r="AM2072" s="112">
        <v>14</v>
      </c>
      <c r="AN2072" s="111" t="s">
        <v>39</v>
      </c>
      <c r="AO2072" s="112">
        <v>1</v>
      </c>
      <c r="AP2072" s="112">
        <v>15771000</v>
      </c>
      <c r="AQ2072" s="112">
        <v>0</v>
      </c>
      <c r="AR2072" s="112">
        <v>15771000</v>
      </c>
      <c r="AS2072" s="112">
        <v>81</v>
      </c>
      <c r="AT2072" s="112">
        <v>536611</v>
      </c>
      <c r="AU2072" s="112">
        <v>1</v>
      </c>
      <c r="AV2072" s="112">
        <v>25</v>
      </c>
      <c r="AW2072" s="112">
        <v>134153</v>
      </c>
    </row>
    <row r="2073" spans="38:49">
      <c r="AL2073" s="111" t="s">
        <v>178</v>
      </c>
      <c r="AM2073" s="112">
        <v>14</v>
      </c>
      <c r="AN2073" s="111" t="s">
        <v>39</v>
      </c>
      <c r="AO2073" s="112">
        <v>1</v>
      </c>
      <c r="AP2073" s="112">
        <v>15771000</v>
      </c>
      <c r="AQ2073" s="112">
        <v>0</v>
      </c>
      <c r="AR2073" s="112">
        <v>15771000</v>
      </c>
      <c r="AS2073" s="112">
        <v>82</v>
      </c>
      <c r="AT2073" s="112">
        <v>575358</v>
      </c>
      <c r="AU2073" s="112">
        <v>1</v>
      </c>
      <c r="AV2073" s="112">
        <v>23</v>
      </c>
      <c r="AW2073" s="112">
        <v>132332</v>
      </c>
    </row>
    <row r="2074" spans="38:49">
      <c r="AL2074" s="111" t="s">
        <v>178</v>
      </c>
      <c r="AM2074" s="112">
        <v>14</v>
      </c>
      <c r="AN2074" s="111" t="s">
        <v>39</v>
      </c>
      <c r="AO2074" s="112">
        <v>1</v>
      </c>
      <c r="AP2074" s="112">
        <v>15771000</v>
      </c>
      <c r="AQ2074" s="112">
        <v>0</v>
      </c>
      <c r="AR2074" s="112">
        <v>15771000</v>
      </c>
      <c r="AS2074" s="112">
        <v>83</v>
      </c>
      <c r="AT2074" s="112">
        <v>498998</v>
      </c>
      <c r="AU2074" s="112">
        <v>1</v>
      </c>
      <c r="AV2074" s="112">
        <v>21</v>
      </c>
      <c r="AW2074" s="112">
        <v>104790</v>
      </c>
    </row>
    <row r="2075" spans="38:49">
      <c r="AL2075" s="111" t="s">
        <v>178</v>
      </c>
      <c r="AM2075" s="112">
        <v>14</v>
      </c>
      <c r="AN2075" s="111" t="s">
        <v>39</v>
      </c>
      <c r="AO2075" s="112">
        <v>1</v>
      </c>
      <c r="AP2075" s="112">
        <v>15771000</v>
      </c>
      <c r="AQ2075" s="112">
        <v>0</v>
      </c>
      <c r="AR2075" s="112">
        <v>15771000</v>
      </c>
      <c r="AS2075" s="112">
        <v>84</v>
      </c>
      <c r="AT2075" s="112">
        <v>422487</v>
      </c>
      <c r="AU2075" s="112">
        <v>1</v>
      </c>
      <c r="AV2075" s="112">
        <v>20</v>
      </c>
      <c r="AW2075" s="112">
        <v>84497</v>
      </c>
    </row>
    <row r="2076" spans="38:49">
      <c r="AL2076" s="111" t="s">
        <v>178</v>
      </c>
      <c r="AM2076" s="112">
        <v>14</v>
      </c>
      <c r="AN2076" s="111" t="s">
        <v>39</v>
      </c>
      <c r="AO2076" s="112">
        <v>1</v>
      </c>
      <c r="AP2076" s="112">
        <v>15771000</v>
      </c>
      <c r="AQ2076" s="112">
        <v>0</v>
      </c>
      <c r="AR2076" s="112">
        <v>15771000</v>
      </c>
      <c r="AS2076" s="112">
        <v>85</v>
      </c>
      <c r="AT2076" s="112">
        <v>345847</v>
      </c>
      <c r="AU2076" s="112">
        <v>1</v>
      </c>
      <c r="AV2076" s="112">
        <v>18</v>
      </c>
      <c r="AW2076" s="112">
        <v>62252</v>
      </c>
    </row>
    <row r="2077" spans="38:49">
      <c r="AL2077" s="111" t="s">
        <v>178</v>
      </c>
      <c r="AM2077" s="112">
        <v>14</v>
      </c>
      <c r="AN2077" s="111" t="s">
        <v>39</v>
      </c>
      <c r="AO2077" s="112">
        <v>1</v>
      </c>
      <c r="AP2077" s="112">
        <v>15771000</v>
      </c>
      <c r="AQ2077" s="112">
        <v>0</v>
      </c>
      <c r="AR2077" s="112">
        <v>15771000</v>
      </c>
      <c r="AS2077" s="112">
        <v>86</v>
      </c>
      <c r="AT2077" s="112">
        <v>269101</v>
      </c>
      <c r="AU2077" s="112">
        <v>1</v>
      </c>
      <c r="AV2077" s="112">
        <v>17</v>
      </c>
      <c r="AW2077" s="112">
        <v>45747</v>
      </c>
    </row>
    <row r="2078" spans="38:49">
      <c r="AL2078" s="111" t="s">
        <v>178</v>
      </c>
      <c r="AM2078" s="112">
        <v>14</v>
      </c>
      <c r="AN2078" s="111" t="s">
        <v>39</v>
      </c>
      <c r="AO2078" s="112">
        <v>1</v>
      </c>
      <c r="AP2078" s="112">
        <v>15771000</v>
      </c>
      <c r="AQ2078" s="112">
        <v>0</v>
      </c>
      <c r="AR2078" s="112">
        <v>15771000</v>
      </c>
      <c r="AS2078" s="112">
        <v>87</v>
      </c>
      <c r="AT2078" s="112">
        <v>192274</v>
      </c>
      <c r="AU2078" s="112">
        <v>1</v>
      </c>
      <c r="AV2078" s="112">
        <v>16</v>
      </c>
      <c r="AW2078" s="112">
        <v>30764</v>
      </c>
    </row>
    <row r="2079" spans="38:49">
      <c r="AL2079" s="111" t="s">
        <v>178</v>
      </c>
      <c r="AM2079" s="112">
        <v>14</v>
      </c>
      <c r="AN2079" s="111" t="s">
        <v>39</v>
      </c>
      <c r="AO2079" s="112">
        <v>1</v>
      </c>
      <c r="AP2079" s="112">
        <v>15771000</v>
      </c>
      <c r="AQ2079" s="112">
        <v>0</v>
      </c>
      <c r="AR2079" s="112">
        <v>15771000</v>
      </c>
      <c r="AS2079" s="112">
        <v>88</v>
      </c>
      <c r="AT2079" s="112">
        <v>115388</v>
      </c>
      <c r="AU2079" s="112">
        <v>1</v>
      </c>
      <c r="AV2079" s="112">
        <v>15</v>
      </c>
      <c r="AW2079" s="112">
        <v>17308</v>
      </c>
    </row>
    <row r="2080" spans="38:49">
      <c r="AL2080" s="111" t="s">
        <v>178</v>
      </c>
      <c r="AM2080" s="112">
        <v>14</v>
      </c>
      <c r="AN2080" s="111" t="s">
        <v>39</v>
      </c>
      <c r="AO2080" s="112">
        <v>1</v>
      </c>
      <c r="AP2080" s="112">
        <v>15771000</v>
      </c>
      <c r="AQ2080" s="112">
        <v>0</v>
      </c>
      <c r="AR2080" s="112">
        <v>15771000</v>
      </c>
      <c r="AS2080" s="112">
        <v>89</v>
      </c>
      <c r="AT2080" s="112">
        <v>38466</v>
      </c>
      <c r="AU2080" s="112">
        <v>1</v>
      </c>
      <c r="AV2080" s="112">
        <v>14</v>
      </c>
      <c r="AW2080" s="112">
        <v>5385</v>
      </c>
    </row>
    <row r="2081" spans="38:49">
      <c r="AL2081" s="111" t="s">
        <v>178</v>
      </c>
      <c r="AM2081" s="112">
        <v>15</v>
      </c>
      <c r="AN2081" s="111" t="s">
        <v>39</v>
      </c>
      <c r="AO2081" s="112">
        <v>8</v>
      </c>
      <c r="AP2081" s="112">
        <v>15580000</v>
      </c>
      <c r="AQ2081" s="112">
        <v>0</v>
      </c>
      <c r="AR2081" s="112">
        <v>15580000</v>
      </c>
      <c r="AS2081" s="112">
        <v>65</v>
      </c>
      <c r="AT2081" s="112">
        <v>101680</v>
      </c>
      <c r="AU2081" s="112">
        <v>8.3000000000000004E-2</v>
      </c>
      <c r="AV2081" s="112">
        <v>48</v>
      </c>
      <c r="AW2081" s="112">
        <v>48806</v>
      </c>
    </row>
    <row r="2082" spans="38:49">
      <c r="AL2082" s="111" t="s">
        <v>178</v>
      </c>
      <c r="AM2082" s="112">
        <v>15</v>
      </c>
      <c r="AN2082" s="111" t="s">
        <v>39</v>
      </c>
      <c r="AO2082" s="112">
        <v>8</v>
      </c>
      <c r="AP2082" s="112">
        <v>15580000</v>
      </c>
      <c r="AQ2082" s="112">
        <v>0</v>
      </c>
      <c r="AR2082" s="112">
        <v>15580000</v>
      </c>
      <c r="AS2082" s="112">
        <v>66</v>
      </c>
      <c r="AT2082" s="112">
        <v>1171787</v>
      </c>
      <c r="AU2082" s="112">
        <v>1</v>
      </c>
      <c r="AV2082" s="112">
        <v>48</v>
      </c>
      <c r="AW2082" s="112">
        <v>562458</v>
      </c>
    </row>
    <row r="2083" spans="38:49">
      <c r="AL2083" s="111" t="s">
        <v>178</v>
      </c>
      <c r="AM2083" s="112">
        <v>15</v>
      </c>
      <c r="AN2083" s="111" t="s">
        <v>39</v>
      </c>
      <c r="AO2083" s="112">
        <v>8</v>
      </c>
      <c r="AP2083" s="112">
        <v>15580000</v>
      </c>
      <c r="AQ2083" s="112">
        <v>0</v>
      </c>
      <c r="AR2083" s="112">
        <v>15580000</v>
      </c>
      <c r="AS2083" s="112">
        <v>67</v>
      </c>
      <c r="AT2083" s="112">
        <v>1124575</v>
      </c>
      <c r="AU2083" s="112">
        <v>1</v>
      </c>
      <c r="AV2083" s="112">
        <v>47</v>
      </c>
      <c r="AW2083" s="112">
        <v>528550</v>
      </c>
    </row>
    <row r="2084" spans="38:49">
      <c r="AL2084" s="111" t="s">
        <v>178</v>
      </c>
      <c r="AM2084" s="112">
        <v>15</v>
      </c>
      <c r="AN2084" s="111" t="s">
        <v>39</v>
      </c>
      <c r="AO2084" s="112">
        <v>8</v>
      </c>
      <c r="AP2084" s="112">
        <v>15580000</v>
      </c>
      <c r="AQ2084" s="112">
        <v>0</v>
      </c>
      <c r="AR2084" s="112">
        <v>15580000</v>
      </c>
      <c r="AS2084" s="112">
        <v>68</v>
      </c>
      <c r="AT2084" s="112">
        <v>1077021</v>
      </c>
      <c r="AU2084" s="112">
        <v>1</v>
      </c>
      <c r="AV2084" s="112">
        <v>46</v>
      </c>
      <c r="AW2084" s="112">
        <v>495430</v>
      </c>
    </row>
    <row r="2085" spans="38:49">
      <c r="AL2085" s="111" t="s">
        <v>178</v>
      </c>
      <c r="AM2085" s="112">
        <v>15</v>
      </c>
      <c r="AN2085" s="111" t="s">
        <v>39</v>
      </c>
      <c r="AO2085" s="112">
        <v>8</v>
      </c>
      <c r="AP2085" s="112">
        <v>15580000</v>
      </c>
      <c r="AQ2085" s="112">
        <v>0</v>
      </c>
      <c r="AR2085" s="112">
        <v>15580000</v>
      </c>
      <c r="AS2085" s="112">
        <v>69</v>
      </c>
      <c r="AT2085" s="112">
        <v>1029139</v>
      </c>
      <c r="AU2085" s="112">
        <v>1</v>
      </c>
      <c r="AV2085" s="112">
        <v>45</v>
      </c>
      <c r="AW2085" s="112">
        <v>463113</v>
      </c>
    </row>
    <row r="2086" spans="38:49">
      <c r="AL2086" s="111" t="s">
        <v>178</v>
      </c>
      <c r="AM2086" s="112">
        <v>15</v>
      </c>
      <c r="AN2086" s="111" t="s">
        <v>39</v>
      </c>
      <c r="AO2086" s="112">
        <v>8</v>
      </c>
      <c r="AP2086" s="112">
        <v>15580000</v>
      </c>
      <c r="AQ2086" s="112">
        <v>0</v>
      </c>
      <c r="AR2086" s="112">
        <v>15580000</v>
      </c>
      <c r="AS2086" s="112">
        <v>70</v>
      </c>
      <c r="AT2086" s="112">
        <v>980944</v>
      </c>
      <c r="AU2086" s="112">
        <v>1</v>
      </c>
      <c r="AV2086" s="112">
        <v>45</v>
      </c>
      <c r="AW2086" s="112">
        <v>441425</v>
      </c>
    </row>
    <row r="2087" spans="38:49">
      <c r="AL2087" s="111" t="s">
        <v>178</v>
      </c>
      <c r="AM2087" s="112">
        <v>15</v>
      </c>
      <c r="AN2087" s="111" t="s">
        <v>39</v>
      </c>
      <c r="AO2087" s="112">
        <v>8</v>
      </c>
      <c r="AP2087" s="112">
        <v>15580000</v>
      </c>
      <c r="AQ2087" s="112">
        <v>0</v>
      </c>
      <c r="AR2087" s="112">
        <v>15580000</v>
      </c>
      <c r="AS2087" s="112">
        <v>71</v>
      </c>
      <c r="AT2087" s="112">
        <v>932450</v>
      </c>
      <c r="AU2087" s="112">
        <v>1</v>
      </c>
      <c r="AV2087" s="112">
        <v>44</v>
      </c>
      <c r="AW2087" s="112">
        <v>410278</v>
      </c>
    </row>
    <row r="2088" spans="38:49">
      <c r="AL2088" s="111" t="s">
        <v>178</v>
      </c>
      <c r="AM2088" s="112">
        <v>15</v>
      </c>
      <c r="AN2088" s="111" t="s">
        <v>39</v>
      </c>
      <c r="AO2088" s="112">
        <v>8</v>
      </c>
      <c r="AP2088" s="112">
        <v>15580000</v>
      </c>
      <c r="AQ2088" s="112">
        <v>0</v>
      </c>
      <c r="AR2088" s="112">
        <v>15580000</v>
      </c>
      <c r="AS2088" s="112">
        <v>72</v>
      </c>
      <c r="AT2088" s="112">
        <v>883671</v>
      </c>
      <c r="AU2088" s="112">
        <v>1</v>
      </c>
      <c r="AV2088" s="112">
        <v>43</v>
      </c>
      <c r="AW2088" s="112">
        <v>379979</v>
      </c>
    </row>
    <row r="2089" spans="38:49">
      <c r="AL2089" s="111" t="s">
        <v>178</v>
      </c>
      <c r="AM2089" s="112">
        <v>15</v>
      </c>
      <c r="AN2089" s="111" t="s">
        <v>39</v>
      </c>
      <c r="AO2089" s="112">
        <v>8</v>
      </c>
      <c r="AP2089" s="112">
        <v>15580000</v>
      </c>
      <c r="AQ2089" s="112">
        <v>0</v>
      </c>
      <c r="AR2089" s="112">
        <v>15580000</v>
      </c>
      <c r="AS2089" s="112">
        <v>73</v>
      </c>
      <c r="AT2089" s="112">
        <v>834624</v>
      </c>
      <c r="AU2089" s="112">
        <v>1</v>
      </c>
      <c r="AV2089" s="112">
        <v>42</v>
      </c>
      <c r="AW2089" s="112">
        <v>350542</v>
      </c>
    </row>
    <row r="2090" spans="38:49">
      <c r="AL2090" s="111" t="s">
        <v>178</v>
      </c>
      <c r="AM2090" s="112">
        <v>15</v>
      </c>
      <c r="AN2090" s="111" t="s">
        <v>39</v>
      </c>
      <c r="AO2090" s="112">
        <v>8</v>
      </c>
      <c r="AP2090" s="112">
        <v>15580000</v>
      </c>
      <c r="AQ2090" s="112">
        <v>0</v>
      </c>
      <c r="AR2090" s="112">
        <v>15580000</v>
      </c>
      <c r="AS2090" s="112">
        <v>74</v>
      </c>
      <c r="AT2090" s="112">
        <v>785322</v>
      </c>
      <c r="AU2090" s="112">
        <v>1</v>
      </c>
      <c r="AV2090" s="112">
        <v>41</v>
      </c>
      <c r="AW2090" s="112">
        <v>321982</v>
      </c>
    </row>
    <row r="2091" spans="38:49">
      <c r="AL2091" s="111" t="s">
        <v>178</v>
      </c>
      <c r="AM2091" s="112">
        <v>15</v>
      </c>
      <c r="AN2091" s="111" t="s">
        <v>39</v>
      </c>
      <c r="AO2091" s="112">
        <v>8</v>
      </c>
      <c r="AP2091" s="112">
        <v>15580000</v>
      </c>
      <c r="AQ2091" s="112">
        <v>0</v>
      </c>
      <c r="AR2091" s="112">
        <v>15580000</v>
      </c>
      <c r="AS2091" s="112">
        <v>75</v>
      </c>
      <c r="AT2091" s="112">
        <v>735781</v>
      </c>
      <c r="AU2091" s="112">
        <v>1</v>
      </c>
      <c r="AV2091" s="112">
        <v>40</v>
      </c>
      <c r="AW2091" s="112">
        <v>294312</v>
      </c>
    </row>
    <row r="2092" spans="38:49">
      <c r="AL2092" s="111" t="s">
        <v>178</v>
      </c>
      <c r="AM2092" s="112">
        <v>15</v>
      </c>
      <c r="AN2092" s="111" t="s">
        <v>39</v>
      </c>
      <c r="AO2092" s="112">
        <v>8</v>
      </c>
      <c r="AP2092" s="112">
        <v>15580000</v>
      </c>
      <c r="AQ2092" s="112">
        <v>0</v>
      </c>
      <c r="AR2092" s="112">
        <v>15580000</v>
      </c>
      <c r="AS2092" s="112">
        <v>76</v>
      </c>
      <c r="AT2092" s="112">
        <v>686016</v>
      </c>
      <c r="AU2092" s="112">
        <v>1</v>
      </c>
      <c r="AV2092" s="112">
        <v>39</v>
      </c>
      <c r="AW2092" s="112">
        <v>267546</v>
      </c>
    </row>
    <row r="2093" spans="38:49">
      <c r="AL2093" s="111" t="s">
        <v>178</v>
      </c>
      <c r="AM2093" s="112">
        <v>15</v>
      </c>
      <c r="AN2093" s="111" t="s">
        <v>39</v>
      </c>
      <c r="AO2093" s="112">
        <v>8</v>
      </c>
      <c r="AP2093" s="112">
        <v>15580000</v>
      </c>
      <c r="AQ2093" s="112">
        <v>0</v>
      </c>
      <c r="AR2093" s="112">
        <v>15580000</v>
      </c>
      <c r="AS2093" s="112">
        <v>77</v>
      </c>
      <c r="AT2093" s="112">
        <v>636042</v>
      </c>
      <c r="AU2093" s="112">
        <v>1</v>
      </c>
      <c r="AV2093" s="112">
        <v>38</v>
      </c>
      <c r="AW2093" s="112">
        <v>241696</v>
      </c>
    </row>
    <row r="2094" spans="38:49">
      <c r="AL2094" s="111" t="s">
        <v>178</v>
      </c>
      <c r="AM2094" s="112">
        <v>15</v>
      </c>
      <c r="AN2094" s="111" t="s">
        <v>39</v>
      </c>
      <c r="AO2094" s="112">
        <v>8</v>
      </c>
      <c r="AP2094" s="112">
        <v>15580000</v>
      </c>
      <c r="AQ2094" s="112">
        <v>0</v>
      </c>
      <c r="AR2094" s="112">
        <v>15580000</v>
      </c>
      <c r="AS2094" s="112">
        <v>78</v>
      </c>
      <c r="AT2094" s="112">
        <v>585874</v>
      </c>
      <c r="AU2094" s="112">
        <v>1</v>
      </c>
      <c r="AV2094" s="112">
        <v>37</v>
      </c>
      <c r="AW2094" s="112">
        <v>216773</v>
      </c>
    </row>
    <row r="2095" spans="38:49">
      <c r="AL2095" s="111" t="s">
        <v>178</v>
      </c>
      <c r="AM2095" s="112">
        <v>15</v>
      </c>
      <c r="AN2095" s="111" t="s">
        <v>39</v>
      </c>
      <c r="AO2095" s="112">
        <v>8</v>
      </c>
      <c r="AP2095" s="112">
        <v>15580000</v>
      </c>
      <c r="AQ2095" s="112">
        <v>0</v>
      </c>
      <c r="AR2095" s="112">
        <v>15580000</v>
      </c>
      <c r="AS2095" s="112">
        <v>79</v>
      </c>
      <c r="AT2095" s="112">
        <v>535528</v>
      </c>
      <c r="AU2095" s="112">
        <v>1</v>
      </c>
      <c r="AV2095" s="112">
        <v>36</v>
      </c>
      <c r="AW2095" s="112">
        <v>192790</v>
      </c>
    </row>
    <row r="2096" spans="38:49">
      <c r="AL2096" s="111" t="s">
        <v>178</v>
      </c>
      <c r="AM2096" s="112">
        <v>15</v>
      </c>
      <c r="AN2096" s="111" t="s">
        <v>39</v>
      </c>
      <c r="AO2096" s="112">
        <v>8</v>
      </c>
      <c r="AP2096" s="112">
        <v>15580000</v>
      </c>
      <c r="AQ2096" s="112">
        <v>0</v>
      </c>
      <c r="AR2096" s="112">
        <v>15580000</v>
      </c>
      <c r="AS2096" s="112">
        <v>80</v>
      </c>
      <c r="AT2096" s="112">
        <v>485018</v>
      </c>
      <c r="AU2096" s="112">
        <v>1</v>
      </c>
      <c r="AV2096" s="112">
        <v>35</v>
      </c>
      <c r="AW2096" s="112">
        <v>169756</v>
      </c>
    </row>
    <row r="2097" spans="38:49">
      <c r="AL2097" s="111" t="s">
        <v>178</v>
      </c>
      <c r="AM2097" s="112">
        <v>15</v>
      </c>
      <c r="AN2097" s="111" t="s">
        <v>39</v>
      </c>
      <c r="AO2097" s="112">
        <v>8</v>
      </c>
      <c r="AP2097" s="112">
        <v>15580000</v>
      </c>
      <c r="AQ2097" s="112">
        <v>0</v>
      </c>
      <c r="AR2097" s="112">
        <v>15580000</v>
      </c>
      <c r="AS2097" s="112">
        <v>81</v>
      </c>
      <c r="AT2097" s="112">
        <v>536611</v>
      </c>
      <c r="AU2097" s="112">
        <v>1</v>
      </c>
      <c r="AV2097" s="112">
        <v>33</v>
      </c>
      <c r="AW2097" s="112">
        <v>177082</v>
      </c>
    </row>
    <row r="2098" spans="38:49">
      <c r="AL2098" s="111" t="s">
        <v>178</v>
      </c>
      <c r="AM2098" s="112">
        <v>15</v>
      </c>
      <c r="AN2098" s="111" t="s">
        <v>39</v>
      </c>
      <c r="AO2098" s="112">
        <v>8</v>
      </c>
      <c r="AP2098" s="112">
        <v>15580000</v>
      </c>
      <c r="AQ2098" s="112">
        <v>0</v>
      </c>
      <c r="AR2098" s="112">
        <v>15580000</v>
      </c>
      <c r="AS2098" s="112">
        <v>82</v>
      </c>
      <c r="AT2098" s="112">
        <v>575358</v>
      </c>
      <c r="AU2098" s="112">
        <v>1</v>
      </c>
      <c r="AV2098" s="112">
        <v>32</v>
      </c>
      <c r="AW2098" s="112">
        <v>184115</v>
      </c>
    </row>
    <row r="2099" spans="38:49">
      <c r="AL2099" s="111" t="s">
        <v>178</v>
      </c>
      <c r="AM2099" s="112">
        <v>15</v>
      </c>
      <c r="AN2099" s="111" t="s">
        <v>39</v>
      </c>
      <c r="AO2099" s="112">
        <v>8</v>
      </c>
      <c r="AP2099" s="112">
        <v>15580000</v>
      </c>
      <c r="AQ2099" s="112">
        <v>0</v>
      </c>
      <c r="AR2099" s="112">
        <v>15580000</v>
      </c>
      <c r="AS2099" s="112">
        <v>83</v>
      </c>
      <c r="AT2099" s="112">
        <v>498998</v>
      </c>
      <c r="AU2099" s="112">
        <v>1</v>
      </c>
      <c r="AV2099" s="112">
        <v>32</v>
      </c>
      <c r="AW2099" s="112">
        <v>159679</v>
      </c>
    </row>
    <row r="2100" spans="38:49">
      <c r="AL2100" s="111" t="s">
        <v>178</v>
      </c>
      <c r="AM2100" s="112">
        <v>15</v>
      </c>
      <c r="AN2100" s="111" t="s">
        <v>39</v>
      </c>
      <c r="AO2100" s="112">
        <v>8</v>
      </c>
      <c r="AP2100" s="112">
        <v>15580000</v>
      </c>
      <c r="AQ2100" s="112">
        <v>0</v>
      </c>
      <c r="AR2100" s="112">
        <v>15580000</v>
      </c>
      <c r="AS2100" s="112">
        <v>84</v>
      </c>
      <c r="AT2100" s="112">
        <v>422487</v>
      </c>
      <c r="AU2100" s="112">
        <v>1</v>
      </c>
      <c r="AV2100" s="112">
        <v>31</v>
      </c>
      <c r="AW2100" s="112">
        <v>130971</v>
      </c>
    </row>
    <row r="2101" spans="38:49">
      <c r="AL2101" s="111" t="s">
        <v>178</v>
      </c>
      <c r="AM2101" s="112">
        <v>15</v>
      </c>
      <c r="AN2101" s="111" t="s">
        <v>39</v>
      </c>
      <c r="AO2101" s="112">
        <v>8</v>
      </c>
      <c r="AP2101" s="112">
        <v>15580000</v>
      </c>
      <c r="AQ2101" s="112">
        <v>0</v>
      </c>
      <c r="AR2101" s="112">
        <v>15580000</v>
      </c>
      <c r="AS2101" s="112">
        <v>85</v>
      </c>
      <c r="AT2101" s="112">
        <v>345847</v>
      </c>
      <c r="AU2101" s="112">
        <v>1</v>
      </c>
      <c r="AV2101" s="112">
        <v>30</v>
      </c>
      <c r="AW2101" s="112">
        <v>103754</v>
      </c>
    </row>
    <row r="2102" spans="38:49">
      <c r="AL2102" s="111" t="s">
        <v>178</v>
      </c>
      <c r="AM2102" s="112">
        <v>15</v>
      </c>
      <c r="AN2102" s="111" t="s">
        <v>39</v>
      </c>
      <c r="AO2102" s="112">
        <v>8</v>
      </c>
      <c r="AP2102" s="112">
        <v>15580000</v>
      </c>
      <c r="AQ2102" s="112">
        <v>0</v>
      </c>
      <c r="AR2102" s="112">
        <v>15580000</v>
      </c>
      <c r="AS2102" s="112">
        <v>86</v>
      </c>
      <c r="AT2102" s="112">
        <v>269101</v>
      </c>
      <c r="AU2102" s="112">
        <v>1</v>
      </c>
      <c r="AV2102" s="112">
        <v>30</v>
      </c>
      <c r="AW2102" s="112">
        <v>80730</v>
      </c>
    </row>
    <row r="2103" spans="38:49">
      <c r="AL2103" s="111" t="s">
        <v>178</v>
      </c>
      <c r="AM2103" s="112">
        <v>15</v>
      </c>
      <c r="AN2103" s="111" t="s">
        <v>39</v>
      </c>
      <c r="AO2103" s="112">
        <v>8</v>
      </c>
      <c r="AP2103" s="112">
        <v>15580000</v>
      </c>
      <c r="AQ2103" s="112">
        <v>0</v>
      </c>
      <c r="AR2103" s="112">
        <v>15580000</v>
      </c>
      <c r="AS2103" s="112">
        <v>87</v>
      </c>
      <c r="AT2103" s="112">
        <v>192274</v>
      </c>
      <c r="AU2103" s="112">
        <v>1</v>
      </c>
      <c r="AV2103" s="112">
        <v>30</v>
      </c>
      <c r="AW2103" s="112">
        <v>57682</v>
      </c>
    </row>
    <row r="2104" spans="38:49">
      <c r="AL2104" s="111" t="s">
        <v>178</v>
      </c>
      <c r="AM2104" s="112">
        <v>15</v>
      </c>
      <c r="AN2104" s="111" t="s">
        <v>39</v>
      </c>
      <c r="AO2104" s="112">
        <v>8</v>
      </c>
      <c r="AP2104" s="112">
        <v>15580000</v>
      </c>
      <c r="AQ2104" s="112">
        <v>0</v>
      </c>
      <c r="AR2104" s="112">
        <v>15580000</v>
      </c>
      <c r="AS2104" s="112">
        <v>88</v>
      </c>
      <c r="AT2104" s="112">
        <v>115388</v>
      </c>
      <c r="AU2104" s="112">
        <v>1</v>
      </c>
      <c r="AV2104" s="112">
        <v>30</v>
      </c>
      <c r="AW2104" s="112">
        <v>34616</v>
      </c>
    </row>
    <row r="2105" spans="38:49">
      <c r="AL2105" s="111" t="s">
        <v>178</v>
      </c>
      <c r="AM2105" s="112">
        <v>15</v>
      </c>
      <c r="AN2105" s="111" t="s">
        <v>39</v>
      </c>
      <c r="AO2105" s="112">
        <v>8</v>
      </c>
      <c r="AP2105" s="112">
        <v>15580000</v>
      </c>
      <c r="AQ2105" s="112">
        <v>0</v>
      </c>
      <c r="AR2105" s="112">
        <v>15580000</v>
      </c>
      <c r="AS2105" s="112">
        <v>89</v>
      </c>
      <c r="AT2105" s="112">
        <v>38466</v>
      </c>
      <c r="AU2105" s="112">
        <v>1</v>
      </c>
      <c r="AV2105" s="112">
        <v>30</v>
      </c>
      <c r="AW2105" s="112">
        <v>11540</v>
      </c>
    </row>
    <row r="2106" spans="38:49">
      <c r="AL2106" s="111" t="s">
        <v>178</v>
      </c>
      <c r="AM2106" s="112">
        <v>16</v>
      </c>
      <c r="AN2106" s="111" t="s">
        <v>39</v>
      </c>
      <c r="AO2106" s="112">
        <v>15</v>
      </c>
      <c r="AP2106" s="112">
        <v>15356000</v>
      </c>
      <c r="AQ2106" s="112">
        <v>0</v>
      </c>
      <c r="AR2106" s="112">
        <v>15356000</v>
      </c>
      <c r="AS2106" s="112">
        <v>66</v>
      </c>
      <c r="AT2106" s="112">
        <v>1049467</v>
      </c>
      <c r="AU2106" s="112">
        <v>0.89600000000000002</v>
      </c>
      <c r="AV2106" s="112">
        <v>52</v>
      </c>
      <c r="AW2106" s="112">
        <v>545723</v>
      </c>
    </row>
    <row r="2107" spans="38:49">
      <c r="AL2107" s="111" t="s">
        <v>178</v>
      </c>
      <c r="AM2107" s="112">
        <v>16</v>
      </c>
      <c r="AN2107" s="111" t="s">
        <v>39</v>
      </c>
      <c r="AO2107" s="112">
        <v>15</v>
      </c>
      <c r="AP2107" s="112">
        <v>15356000</v>
      </c>
      <c r="AQ2107" s="112">
        <v>0</v>
      </c>
      <c r="AR2107" s="112">
        <v>15356000</v>
      </c>
      <c r="AS2107" s="112">
        <v>67</v>
      </c>
      <c r="AT2107" s="112">
        <v>1124575</v>
      </c>
      <c r="AU2107" s="112">
        <v>1</v>
      </c>
      <c r="AV2107" s="112">
        <v>52</v>
      </c>
      <c r="AW2107" s="112">
        <v>584779</v>
      </c>
    </row>
    <row r="2108" spans="38:49">
      <c r="AL2108" s="111" t="s">
        <v>178</v>
      </c>
      <c r="AM2108" s="112">
        <v>16</v>
      </c>
      <c r="AN2108" s="111" t="s">
        <v>39</v>
      </c>
      <c r="AO2108" s="112">
        <v>15</v>
      </c>
      <c r="AP2108" s="112">
        <v>15356000</v>
      </c>
      <c r="AQ2108" s="112">
        <v>0</v>
      </c>
      <c r="AR2108" s="112">
        <v>15356000</v>
      </c>
      <c r="AS2108" s="112">
        <v>68</v>
      </c>
      <c r="AT2108" s="112">
        <v>1077021</v>
      </c>
      <c r="AU2108" s="112">
        <v>1</v>
      </c>
      <c r="AV2108" s="112">
        <v>51</v>
      </c>
      <c r="AW2108" s="112">
        <v>549281</v>
      </c>
    </row>
    <row r="2109" spans="38:49">
      <c r="AL2109" s="111" t="s">
        <v>178</v>
      </c>
      <c r="AM2109" s="112">
        <v>16</v>
      </c>
      <c r="AN2109" s="111" t="s">
        <v>39</v>
      </c>
      <c r="AO2109" s="112">
        <v>15</v>
      </c>
      <c r="AP2109" s="112">
        <v>15356000</v>
      </c>
      <c r="AQ2109" s="112">
        <v>0</v>
      </c>
      <c r="AR2109" s="112">
        <v>15356000</v>
      </c>
      <c r="AS2109" s="112">
        <v>69</v>
      </c>
      <c r="AT2109" s="112">
        <v>1029139</v>
      </c>
      <c r="AU2109" s="112">
        <v>1</v>
      </c>
      <c r="AV2109" s="112">
        <v>51</v>
      </c>
      <c r="AW2109" s="112">
        <v>524861</v>
      </c>
    </row>
    <row r="2110" spans="38:49">
      <c r="AL2110" s="111" t="s">
        <v>178</v>
      </c>
      <c r="AM2110" s="112">
        <v>16</v>
      </c>
      <c r="AN2110" s="111" t="s">
        <v>39</v>
      </c>
      <c r="AO2110" s="112">
        <v>15</v>
      </c>
      <c r="AP2110" s="112">
        <v>15356000</v>
      </c>
      <c r="AQ2110" s="112">
        <v>0</v>
      </c>
      <c r="AR2110" s="112">
        <v>15356000</v>
      </c>
      <c r="AS2110" s="112">
        <v>70</v>
      </c>
      <c r="AT2110" s="112">
        <v>980944</v>
      </c>
      <c r="AU2110" s="112">
        <v>1</v>
      </c>
      <c r="AV2110" s="112">
        <v>50</v>
      </c>
      <c r="AW2110" s="112">
        <v>490472</v>
      </c>
    </row>
    <row r="2111" spans="38:49">
      <c r="AL2111" s="111" t="s">
        <v>178</v>
      </c>
      <c r="AM2111" s="112">
        <v>16</v>
      </c>
      <c r="AN2111" s="111" t="s">
        <v>39</v>
      </c>
      <c r="AO2111" s="112">
        <v>15</v>
      </c>
      <c r="AP2111" s="112">
        <v>15356000</v>
      </c>
      <c r="AQ2111" s="112">
        <v>0</v>
      </c>
      <c r="AR2111" s="112">
        <v>15356000</v>
      </c>
      <c r="AS2111" s="112">
        <v>71</v>
      </c>
      <c r="AT2111" s="112">
        <v>932450</v>
      </c>
      <c r="AU2111" s="112">
        <v>1</v>
      </c>
      <c r="AV2111" s="112">
        <v>49</v>
      </c>
      <c r="AW2111" s="112">
        <v>456900</v>
      </c>
    </row>
    <row r="2112" spans="38:49">
      <c r="AL2112" s="111" t="s">
        <v>178</v>
      </c>
      <c r="AM2112" s="112">
        <v>16</v>
      </c>
      <c r="AN2112" s="111" t="s">
        <v>39</v>
      </c>
      <c r="AO2112" s="112">
        <v>15</v>
      </c>
      <c r="AP2112" s="112">
        <v>15356000</v>
      </c>
      <c r="AQ2112" s="112">
        <v>0</v>
      </c>
      <c r="AR2112" s="112">
        <v>15356000</v>
      </c>
      <c r="AS2112" s="112">
        <v>72</v>
      </c>
      <c r="AT2112" s="112">
        <v>883671</v>
      </c>
      <c r="AU2112" s="112">
        <v>1</v>
      </c>
      <c r="AV2112" s="112">
        <v>49</v>
      </c>
      <c r="AW2112" s="112">
        <v>432999</v>
      </c>
    </row>
    <row r="2113" spans="38:49">
      <c r="AL2113" s="111" t="s">
        <v>178</v>
      </c>
      <c r="AM2113" s="112">
        <v>16</v>
      </c>
      <c r="AN2113" s="111" t="s">
        <v>39</v>
      </c>
      <c r="AO2113" s="112">
        <v>15</v>
      </c>
      <c r="AP2113" s="112">
        <v>15356000</v>
      </c>
      <c r="AQ2113" s="112">
        <v>0</v>
      </c>
      <c r="AR2113" s="112">
        <v>15356000</v>
      </c>
      <c r="AS2113" s="112">
        <v>73</v>
      </c>
      <c r="AT2113" s="112">
        <v>834624</v>
      </c>
      <c r="AU2113" s="112">
        <v>1</v>
      </c>
      <c r="AV2113" s="112">
        <v>48</v>
      </c>
      <c r="AW2113" s="112">
        <v>400620</v>
      </c>
    </row>
    <row r="2114" spans="38:49">
      <c r="AL2114" s="111" t="s">
        <v>178</v>
      </c>
      <c r="AM2114" s="112">
        <v>16</v>
      </c>
      <c r="AN2114" s="111" t="s">
        <v>39</v>
      </c>
      <c r="AO2114" s="112">
        <v>15</v>
      </c>
      <c r="AP2114" s="112">
        <v>15356000</v>
      </c>
      <c r="AQ2114" s="112">
        <v>0</v>
      </c>
      <c r="AR2114" s="112">
        <v>15356000</v>
      </c>
      <c r="AS2114" s="112">
        <v>74</v>
      </c>
      <c r="AT2114" s="112">
        <v>785322</v>
      </c>
      <c r="AU2114" s="112">
        <v>1</v>
      </c>
      <c r="AV2114" s="112">
        <v>47</v>
      </c>
      <c r="AW2114" s="112">
        <v>369101</v>
      </c>
    </row>
    <row r="2115" spans="38:49">
      <c r="AL2115" s="111" t="s">
        <v>178</v>
      </c>
      <c r="AM2115" s="112">
        <v>16</v>
      </c>
      <c r="AN2115" s="111" t="s">
        <v>39</v>
      </c>
      <c r="AO2115" s="112">
        <v>15</v>
      </c>
      <c r="AP2115" s="112">
        <v>15356000</v>
      </c>
      <c r="AQ2115" s="112">
        <v>0</v>
      </c>
      <c r="AR2115" s="112">
        <v>15356000</v>
      </c>
      <c r="AS2115" s="112">
        <v>75</v>
      </c>
      <c r="AT2115" s="112">
        <v>735781</v>
      </c>
      <c r="AU2115" s="112">
        <v>1</v>
      </c>
      <c r="AV2115" s="112">
        <v>47</v>
      </c>
      <c r="AW2115" s="112">
        <v>345817</v>
      </c>
    </row>
    <row r="2116" spans="38:49">
      <c r="AL2116" s="111" t="s">
        <v>178</v>
      </c>
      <c r="AM2116" s="112">
        <v>16</v>
      </c>
      <c r="AN2116" s="111" t="s">
        <v>39</v>
      </c>
      <c r="AO2116" s="112">
        <v>15</v>
      </c>
      <c r="AP2116" s="112">
        <v>15356000</v>
      </c>
      <c r="AQ2116" s="112">
        <v>0</v>
      </c>
      <c r="AR2116" s="112">
        <v>15356000</v>
      </c>
      <c r="AS2116" s="112">
        <v>76</v>
      </c>
      <c r="AT2116" s="112">
        <v>686016</v>
      </c>
      <c r="AU2116" s="112">
        <v>1</v>
      </c>
      <c r="AV2116" s="112">
        <v>46</v>
      </c>
      <c r="AW2116" s="112">
        <v>315567</v>
      </c>
    </row>
    <row r="2117" spans="38:49">
      <c r="AL2117" s="111" t="s">
        <v>178</v>
      </c>
      <c r="AM2117" s="112">
        <v>16</v>
      </c>
      <c r="AN2117" s="111" t="s">
        <v>39</v>
      </c>
      <c r="AO2117" s="112">
        <v>15</v>
      </c>
      <c r="AP2117" s="112">
        <v>15356000</v>
      </c>
      <c r="AQ2117" s="112">
        <v>0</v>
      </c>
      <c r="AR2117" s="112">
        <v>15356000</v>
      </c>
      <c r="AS2117" s="112">
        <v>77</v>
      </c>
      <c r="AT2117" s="112">
        <v>636042</v>
      </c>
      <c r="AU2117" s="112">
        <v>1</v>
      </c>
      <c r="AV2117" s="112">
        <v>45</v>
      </c>
      <c r="AW2117" s="112">
        <v>286219</v>
      </c>
    </row>
    <row r="2118" spans="38:49">
      <c r="AL2118" s="111" t="s">
        <v>178</v>
      </c>
      <c r="AM2118" s="112">
        <v>16</v>
      </c>
      <c r="AN2118" s="111" t="s">
        <v>39</v>
      </c>
      <c r="AO2118" s="112">
        <v>15</v>
      </c>
      <c r="AP2118" s="112">
        <v>15356000</v>
      </c>
      <c r="AQ2118" s="112">
        <v>0</v>
      </c>
      <c r="AR2118" s="112">
        <v>15356000</v>
      </c>
      <c r="AS2118" s="112">
        <v>78</v>
      </c>
      <c r="AT2118" s="112">
        <v>585874</v>
      </c>
      <c r="AU2118" s="112">
        <v>1</v>
      </c>
      <c r="AV2118" s="112">
        <v>45</v>
      </c>
      <c r="AW2118" s="112">
        <v>263643</v>
      </c>
    </row>
    <row r="2119" spans="38:49">
      <c r="AL2119" s="111" t="s">
        <v>178</v>
      </c>
      <c r="AM2119" s="112">
        <v>16</v>
      </c>
      <c r="AN2119" s="111" t="s">
        <v>39</v>
      </c>
      <c r="AO2119" s="112">
        <v>15</v>
      </c>
      <c r="AP2119" s="112">
        <v>15356000</v>
      </c>
      <c r="AQ2119" s="112">
        <v>0</v>
      </c>
      <c r="AR2119" s="112">
        <v>15356000</v>
      </c>
      <c r="AS2119" s="112">
        <v>79</v>
      </c>
      <c r="AT2119" s="112">
        <v>535528</v>
      </c>
      <c r="AU2119" s="112">
        <v>1</v>
      </c>
      <c r="AV2119" s="112">
        <v>44</v>
      </c>
      <c r="AW2119" s="112">
        <v>235632</v>
      </c>
    </row>
    <row r="2120" spans="38:49">
      <c r="AL2120" s="111" t="s">
        <v>178</v>
      </c>
      <c r="AM2120" s="112">
        <v>16</v>
      </c>
      <c r="AN2120" s="111" t="s">
        <v>39</v>
      </c>
      <c r="AO2120" s="112">
        <v>15</v>
      </c>
      <c r="AP2120" s="112">
        <v>15356000</v>
      </c>
      <c r="AQ2120" s="112">
        <v>0</v>
      </c>
      <c r="AR2120" s="112">
        <v>15356000</v>
      </c>
      <c r="AS2120" s="112">
        <v>80</v>
      </c>
      <c r="AT2120" s="112">
        <v>485018</v>
      </c>
      <c r="AU2120" s="112">
        <v>1</v>
      </c>
      <c r="AV2120" s="112">
        <v>44</v>
      </c>
      <c r="AW2120" s="112">
        <v>213408</v>
      </c>
    </row>
    <row r="2121" spans="38:49">
      <c r="AL2121" s="111" t="s">
        <v>178</v>
      </c>
      <c r="AM2121" s="112">
        <v>16</v>
      </c>
      <c r="AN2121" s="111" t="s">
        <v>39</v>
      </c>
      <c r="AO2121" s="112">
        <v>15</v>
      </c>
      <c r="AP2121" s="112">
        <v>15356000</v>
      </c>
      <c r="AQ2121" s="112">
        <v>0</v>
      </c>
      <c r="AR2121" s="112">
        <v>15356000</v>
      </c>
      <c r="AS2121" s="112">
        <v>81</v>
      </c>
      <c r="AT2121" s="112">
        <v>536611</v>
      </c>
      <c r="AU2121" s="112">
        <v>1</v>
      </c>
      <c r="AV2121" s="112">
        <v>43</v>
      </c>
      <c r="AW2121" s="112">
        <v>230743</v>
      </c>
    </row>
    <row r="2122" spans="38:49">
      <c r="AL2122" s="111" t="s">
        <v>178</v>
      </c>
      <c r="AM2122" s="112">
        <v>16</v>
      </c>
      <c r="AN2122" s="111" t="s">
        <v>39</v>
      </c>
      <c r="AO2122" s="112">
        <v>15</v>
      </c>
      <c r="AP2122" s="112">
        <v>15356000</v>
      </c>
      <c r="AQ2122" s="112">
        <v>0</v>
      </c>
      <c r="AR2122" s="112">
        <v>15356000</v>
      </c>
      <c r="AS2122" s="112">
        <v>82</v>
      </c>
      <c r="AT2122" s="112">
        <v>575358</v>
      </c>
      <c r="AU2122" s="112">
        <v>1</v>
      </c>
      <c r="AV2122" s="112">
        <v>43</v>
      </c>
      <c r="AW2122" s="112">
        <v>247404</v>
      </c>
    </row>
    <row r="2123" spans="38:49">
      <c r="AL2123" s="111" t="s">
        <v>178</v>
      </c>
      <c r="AM2123" s="112">
        <v>16</v>
      </c>
      <c r="AN2123" s="111" t="s">
        <v>39</v>
      </c>
      <c r="AO2123" s="112">
        <v>15</v>
      </c>
      <c r="AP2123" s="112">
        <v>15356000</v>
      </c>
      <c r="AQ2123" s="112">
        <v>0</v>
      </c>
      <c r="AR2123" s="112">
        <v>15356000</v>
      </c>
      <c r="AS2123" s="112">
        <v>83</v>
      </c>
      <c r="AT2123" s="112">
        <v>498998</v>
      </c>
      <c r="AU2123" s="112">
        <v>1</v>
      </c>
      <c r="AV2123" s="112">
        <v>43</v>
      </c>
      <c r="AW2123" s="112">
        <v>214569</v>
      </c>
    </row>
    <row r="2124" spans="38:49">
      <c r="AL2124" s="111" t="s">
        <v>178</v>
      </c>
      <c r="AM2124" s="112">
        <v>16</v>
      </c>
      <c r="AN2124" s="111" t="s">
        <v>39</v>
      </c>
      <c r="AO2124" s="112">
        <v>15</v>
      </c>
      <c r="AP2124" s="112">
        <v>15356000</v>
      </c>
      <c r="AQ2124" s="112">
        <v>0</v>
      </c>
      <c r="AR2124" s="112">
        <v>15356000</v>
      </c>
      <c r="AS2124" s="112">
        <v>84</v>
      </c>
      <c r="AT2124" s="112">
        <v>422487</v>
      </c>
      <c r="AU2124" s="112">
        <v>1</v>
      </c>
      <c r="AV2124" s="112">
        <v>43</v>
      </c>
      <c r="AW2124" s="112">
        <v>181669</v>
      </c>
    </row>
    <row r="2125" spans="38:49">
      <c r="AL2125" s="111" t="s">
        <v>178</v>
      </c>
      <c r="AM2125" s="112">
        <v>16</v>
      </c>
      <c r="AN2125" s="111" t="s">
        <v>39</v>
      </c>
      <c r="AO2125" s="112">
        <v>15</v>
      </c>
      <c r="AP2125" s="112">
        <v>15356000</v>
      </c>
      <c r="AQ2125" s="112">
        <v>0</v>
      </c>
      <c r="AR2125" s="112">
        <v>15356000</v>
      </c>
      <c r="AS2125" s="112">
        <v>85</v>
      </c>
      <c r="AT2125" s="112">
        <v>345847</v>
      </c>
      <c r="AU2125" s="112">
        <v>1</v>
      </c>
      <c r="AV2125" s="112">
        <v>44</v>
      </c>
      <c r="AW2125" s="112">
        <v>152173</v>
      </c>
    </row>
    <row r="2126" spans="38:49">
      <c r="AL2126" s="111" t="s">
        <v>178</v>
      </c>
      <c r="AM2126" s="112">
        <v>16</v>
      </c>
      <c r="AN2126" s="111" t="s">
        <v>39</v>
      </c>
      <c r="AO2126" s="112">
        <v>15</v>
      </c>
      <c r="AP2126" s="112">
        <v>15356000</v>
      </c>
      <c r="AQ2126" s="112">
        <v>0</v>
      </c>
      <c r="AR2126" s="112">
        <v>15356000</v>
      </c>
      <c r="AS2126" s="112">
        <v>86</v>
      </c>
      <c r="AT2126" s="112">
        <v>269101</v>
      </c>
      <c r="AU2126" s="112">
        <v>1</v>
      </c>
      <c r="AV2126" s="112">
        <v>44</v>
      </c>
      <c r="AW2126" s="112">
        <v>118404</v>
      </c>
    </row>
    <row r="2127" spans="38:49">
      <c r="AL2127" s="111" t="s">
        <v>178</v>
      </c>
      <c r="AM2127" s="112">
        <v>16</v>
      </c>
      <c r="AN2127" s="111" t="s">
        <v>39</v>
      </c>
      <c r="AO2127" s="112">
        <v>15</v>
      </c>
      <c r="AP2127" s="112">
        <v>15356000</v>
      </c>
      <c r="AQ2127" s="112">
        <v>0</v>
      </c>
      <c r="AR2127" s="112">
        <v>15356000</v>
      </c>
      <c r="AS2127" s="112">
        <v>87</v>
      </c>
      <c r="AT2127" s="112">
        <v>192274</v>
      </c>
      <c r="AU2127" s="112">
        <v>1</v>
      </c>
      <c r="AV2127" s="112">
        <v>44</v>
      </c>
      <c r="AW2127" s="112">
        <v>84601</v>
      </c>
    </row>
    <row r="2128" spans="38:49">
      <c r="AL2128" s="111" t="s">
        <v>178</v>
      </c>
      <c r="AM2128" s="112">
        <v>16</v>
      </c>
      <c r="AN2128" s="111" t="s">
        <v>39</v>
      </c>
      <c r="AO2128" s="112">
        <v>15</v>
      </c>
      <c r="AP2128" s="112">
        <v>15356000</v>
      </c>
      <c r="AQ2128" s="112">
        <v>0</v>
      </c>
      <c r="AR2128" s="112">
        <v>15356000</v>
      </c>
      <c r="AS2128" s="112">
        <v>88</v>
      </c>
      <c r="AT2128" s="112">
        <v>115388</v>
      </c>
      <c r="AU2128" s="112">
        <v>1</v>
      </c>
      <c r="AV2128" s="112">
        <v>45</v>
      </c>
      <c r="AW2128" s="112">
        <v>51925</v>
      </c>
    </row>
    <row r="2129" spans="38:49">
      <c r="AL2129" s="111" t="s">
        <v>178</v>
      </c>
      <c r="AM2129" s="112">
        <v>16</v>
      </c>
      <c r="AN2129" s="111" t="s">
        <v>39</v>
      </c>
      <c r="AO2129" s="112">
        <v>15</v>
      </c>
      <c r="AP2129" s="112">
        <v>15356000</v>
      </c>
      <c r="AQ2129" s="112">
        <v>0</v>
      </c>
      <c r="AR2129" s="112">
        <v>15356000</v>
      </c>
      <c r="AS2129" s="112">
        <v>89</v>
      </c>
      <c r="AT2129" s="112">
        <v>38466</v>
      </c>
      <c r="AU2129" s="112">
        <v>1</v>
      </c>
      <c r="AV2129" s="112">
        <v>45</v>
      </c>
      <c r="AW2129" s="112">
        <v>17310</v>
      </c>
    </row>
    <row r="2130" spans="38:49">
      <c r="AL2130" s="111" t="s">
        <v>178</v>
      </c>
      <c r="AM2130" s="112">
        <v>17</v>
      </c>
      <c r="AN2130" s="111" t="s">
        <v>39</v>
      </c>
      <c r="AO2130" s="112">
        <v>22</v>
      </c>
      <c r="AP2130" s="112">
        <v>15100000</v>
      </c>
      <c r="AQ2130" s="112">
        <v>0</v>
      </c>
      <c r="AR2130" s="112">
        <v>15100000</v>
      </c>
      <c r="AS2130" s="112">
        <v>66</v>
      </c>
      <c r="AT2130" s="112">
        <v>793467</v>
      </c>
      <c r="AU2130" s="112">
        <v>0.67700000000000005</v>
      </c>
      <c r="AV2130" s="112">
        <v>57</v>
      </c>
      <c r="AW2130" s="112">
        <v>452276</v>
      </c>
    </row>
    <row r="2131" spans="38:49">
      <c r="AL2131" s="111" t="s">
        <v>178</v>
      </c>
      <c r="AM2131" s="112">
        <v>17</v>
      </c>
      <c r="AN2131" s="111" t="s">
        <v>39</v>
      </c>
      <c r="AO2131" s="112">
        <v>22</v>
      </c>
      <c r="AP2131" s="112">
        <v>15100000</v>
      </c>
      <c r="AQ2131" s="112">
        <v>0</v>
      </c>
      <c r="AR2131" s="112">
        <v>15100000</v>
      </c>
      <c r="AS2131" s="112">
        <v>67</v>
      </c>
      <c r="AT2131" s="112">
        <v>1124575</v>
      </c>
      <c r="AU2131" s="112">
        <v>1</v>
      </c>
      <c r="AV2131" s="112">
        <v>57</v>
      </c>
      <c r="AW2131" s="112">
        <v>641008</v>
      </c>
    </row>
    <row r="2132" spans="38:49">
      <c r="AL2132" s="111" t="s">
        <v>178</v>
      </c>
      <c r="AM2132" s="112">
        <v>17</v>
      </c>
      <c r="AN2132" s="111" t="s">
        <v>39</v>
      </c>
      <c r="AO2132" s="112">
        <v>22</v>
      </c>
      <c r="AP2132" s="112">
        <v>15100000</v>
      </c>
      <c r="AQ2132" s="112">
        <v>0</v>
      </c>
      <c r="AR2132" s="112">
        <v>15100000</v>
      </c>
      <c r="AS2132" s="112">
        <v>68</v>
      </c>
      <c r="AT2132" s="112">
        <v>1077021</v>
      </c>
      <c r="AU2132" s="112">
        <v>1</v>
      </c>
      <c r="AV2132" s="112">
        <v>56</v>
      </c>
      <c r="AW2132" s="112">
        <v>603132</v>
      </c>
    </row>
    <row r="2133" spans="38:49">
      <c r="AL2133" s="111" t="s">
        <v>178</v>
      </c>
      <c r="AM2133" s="112">
        <v>17</v>
      </c>
      <c r="AN2133" s="111" t="s">
        <v>39</v>
      </c>
      <c r="AO2133" s="112">
        <v>22</v>
      </c>
      <c r="AP2133" s="112">
        <v>15100000</v>
      </c>
      <c r="AQ2133" s="112">
        <v>0</v>
      </c>
      <c r="AR2133" s="112">
        <v>15100000</v>
      </c>
      <c r="AS2133" s="112">
        <v>69</v>
      </c>
      <c r="AT2133" s="112">
        <v>1029139</v>
      </c>
      <c r="AU2133" s="112">
        <v>1</v>
      </c>
      <c r="AV2133" s="112">
        <v>56</v>
      </c>
      <c r="AW2133" s="112">
        <v>576318</v>
      </c>
    </row>
    <row r="2134" spans="38:49">
      <c r="AL2134" s="111" t="s">
        <v>178</v>
      </c>
      <c r="AM2134" s="112">
        <v>17</v>
      </c>
      <c r="AN2134" s="111" t="s">
        <v>39</v>
      </c>
      <c r="AO2134" s="112">
        <v>22</v>
      </c>
      <c r="AP2134" s="112">
        <v>15100000</v>
      </c>
      <c r="AQ2134" s="112">
        <v>0</v>
      </c>
      <c r="AR2134" s="112">
        <v>15100000</v>
      </c>
      <c r="AS2134" s="112">
        <v>70</v>
      </c>
      <c r="AT2134" s="112">
        <v>980944</v>
      </c>
      <c r="AU2134" s="112">
        <v>1</v>
      </c>
      <c r="AV2134" s="112">
        <v>55</v>
      </c>
      <c r="AW2134" s="112">
        <v>539519</v>
      </c>
    </row>
    <row r="2135" spans="38:49">
      <c r="AL2135" s="111" t="s">
        <v>178</v>
      </c>
      <c r="AM2135" s="112">
        <v>17</v>
      </c>
      <c r="AN2135" s="111" t="s">
        <v>39</v>
      </c>
      <c r="AO2135" s="112">
        <v>22</v>
      </c>
      <c r="AP2135" s="112">
        <v>15100000</v>
      </c>
      <c r="AQ2135" s="112">
        <v>0</v>
      </c>
      <c r="AR2135" s="112">
        <v>15100000</v>
      </c>
      <c r="AS2135" s="112">
        <v>71</v>
      </c>
      <c r="AT2135" s="112">
        <v>932450</v>
      </c>
      <c r="AU2135" s="112">
        <v>1</v>
      </c>
      <c r="AV2135" s="112">
        <v>55</v>
      </c>
      <c r="AW2135" s="112">
        <v>512848</v>
      </c>
    </row>
    <row r="2136" spans="38:49">
      <c r="AL2136" s="111" t="s">
        <v>178</v>
      </c>
      <c r="AM2136" s="112">
        <v>17</v>
      </c>
      <c r="AN2136" s="111" t="s">
        <v>39</v>
      </c>
      <c r="AO2136" s="112">
        <v>22</v>
      </c>
      <c r="AP2136" s="112">
        <v>15100000</v>
      </c>
      <c r="AQ2136" s="112">
        <v>0</v>
      </c>
      <c r="AR2136" s="112">
        <v>15100000</v>
      </c>
      <c r="AS2136" s="112">
        <v>72</v>
      </c>
      <c r="AT2136" s="112">
        <v>883671</v>
      </c>
      <c r="AU2136" s="112">
        <v>1</v>
      </c>
      <c r="AV2136" s="112">
        <v>55</v>
      </c>
      <c r="AW2136" s="112">
        <v>486019</v>
      </c>
    </row>
    <row r="2137" spans="38:49">
      <c r="AL2137" s="111" t="s">
        <v>178</v>
      </c>
      <c r="AM2137" s="112">
        <v>17</v>
      </c>
      <c r="AN2137" s="111" t="s">
        <v>39</v>
      </c>
      <c r="AO2137" s="112">
        <v>22</v>
      </c>
      <c r="AP2137" s="112">
        <v>15100000</v>
      </c>
      <c r="AQ2137" s="112">
        <v>0</v>
      </c>
      <c r="AR2137" s="112">
        <v>15100000</v>
      </c>
      <c r="AS2137" s="112">
        <v>73</v>
      </c>
      <c r="AT2137" s="112">
        <v>834624</v>
      </c>
      <c r="AU2137" s="112">
        <v>1</v>
      </c>
      <c r="AV2137" s="112">
        <v>54</v>
      </c>
      <c r="AW2137" s="112">
        <v>450697</v>
      </c>
    </row>
    <row r="2138" spans="38:49">
      <c r="AL2138" s="111" t="s">
        <v>178</v>
      </c>
      <c r="AM2138" s="112">
        <v>17</v>
      </c>
      <c r="AN2138" s="111" t="s">
        <v>39</v>
      </c>
      <c r="AO2138" s="112">
        <v>22</v>
      </c>
      <c r="AP2138" s="112">
        <v>15100000</v>
      </c>
      <c r="AQ2138" s="112">
        <v>0</v>
      </c>
      <c r="AR2138" s="112">
        <v>15100000</v>
      </c>
      <c r="AS2138" s="112">
        <v>74</v>
      </c>
      <c r="AT2138" s="112">
        <v>785322</v>
      </c>
      <c r="AU2138" s="112">
        <v>1</v>
      </c>
      <c r="AV2138" s="112">
        <v>54</v>
      </c>
      <c r="AW2138" s="112">
        <v>424074</v>
      </c>
    </row>
    <row r="2139" spans="38:49">
      <c r="AL2139" s="111" t="s">
        <v>178</v>
      </c>
      <c r="AM2139" s="112">
        <v>17</v>
      </c>
      <c r="AN2139" s="111" t="s">
        <v>39</v>
      </c>
      <c r="AO2139" s="112">
        <v>22</v>
      </c>
      <c r="AP2139" s="112">
        <v>15100000</v>
      </c>
      <c r="AQ2139" s="112">
        <v>0</v>
      </c>
      <c r="AR2139" s="112">
        <v>15100000</v>
      </c>
      <c r="AS2139" s="112">
        <v>75</v>
      </c>
      <c r="AT2139" s="112">
        <v>735781</v>
      </c>
      <c r="AU2139" s="112">
        <v>1</v>
      </c>
      <c r="AV2139" s="112">
        <v>54</v>
      </c>
      <c r="AW2139" s="112">
        <v>397322</v>
      </c>
    </row>
    <row r="2140" spans="38:49">
      <c r="AL2140" s="111" t="s">
        <v>178</v>
      </c>
      <c r="AM2140" s="112">
        <v>17</v>
      </c>
      <c r="AN2140" s="111" t="s">
        <v>39</v>
      </c>
      <c r="AO2140" s="112">
        <v>22</v>
      </c>
      <c r="AP2140" s="112">
        <v>15100000</v>
      </c>
      <c r="AQ2140" s="112">
        <v>0</v>
      </c>
      <c r="AR2140" s="112">
        <v>15100000</v>
      </c>
      <c r="AS2140" s="112">
        <v>76</v>
      </c>
      <c r="AT2140" s="112">
        <v>686016</v>
      </c>
      <c r="AU2140" s="112">
        <v>1</v>
      </c>
      <c r="AV2140" s="112">
        <v>53</v>
      </c>
      <c r="AW2140" s="112">
        <v>363588</v>
      </c>
    </row>
    <row r="2141" spans="38:49">
      <c r="AL2141" s="111" t="s">
        <v>178</v>
      </c>
      <c r="AM2141" s="112">
        <v>17</v>
      </c>
      <c r="AN2141" s="111" t="s">
        <v>39</v>
      </c>
      <c r="AO2141" s="112">
        <v>22</v>
      </c>
      <c r="AP2141" s="112">
        <v>15100000</v>
      </c>
      <c r="AQ2141" s="112">
        <v>0</v>
      </c>
      <c r="AR2141" s="112">
        <v>15100000</v>
      </c>
      <c r="AS2141" s="112">
        <v>77</v>
      </c>
      <c r="AT2141" s="112">
        <v>636042</v>
      </c>
      <c r="AU2141" s="112">
        <v>1</v>
      </c>
      <c r="AV2141" s="112">
        <v>53</v>
      </c>
      <c r="AW2141" s="112">
        <v>337102</v>
      </c>
    </row>
    <row r="2142" spans="38:49">
      <c r="AL2142" s="111" t="s">
        <v>178</v>
      </c>
      <c r="AM2142" s="112">
        <v>17</v>
      </c>
      <c r="AN2142" s="111" t="s">
        <v>39</v>
      </c>
      <c r="AO2142" s="112">
        <v>22</v>
      </c>
      <c r="AP2142" s="112">
        <v>15100000</v>
      </c>
      <c r="AQ2142" s="112">
        <v>0</v>
      </c>
      <c r="AR2142" s="112">
        <v>15100000</v>
      </c>
      <c r="AS2142" s="112">
        <v>78</v>
      </c>
      <c r="AT2142" s="112">
        <v>585874</v>
      </c>
      <c r="AU2142" s="112">
        <v>1</v>
      </c>
      <c r="AV2142" s="112">
        <v>53</v>
      </c>
      <c r="AW2142" s="112">
        <v>310513</v>
      </c>
    </row>
    <row r="2143" spans="38:49">
      <c r="AL2143" s="111" t="s">
        <v>178</v>
      </c>
      <c r="AM2143" s="112">
        <v>17</v>
      </c>
      <c r="AN2143" s="111" t="s">
        <v>39</v>
      </c>
      <c r="AO2143" s="112">
        <v>22</v>
      </c>
      <c r="AP2143" s="112">
        <v>15100000</v>
      </c>
      <c r="AQ2143" s="112">
        <v>0</v>
      </c>
      <c r="AR2143" s="112">
        <v>15100000</v>
      </c>
      <c r="AS2143" s="112">
        <v>79</v>
      </c>
      <c r="AT2143" s="112">
        <v>535528</v>
      </c>
      <c r="AU2143" s="112">
        <v>1</v>
      </c>
      <c r="AV2143" s="112">
        <v>53</v>
      </c>
      <c r="AW2143" s="112">
        <v>283830</v>
      </c>
    </row>
    <row r="2144" spans="38:49">
      <c r="AL2144" s="111" t="s">
        <v>178</v>
      </c>
      <c r="AM2144" s="112">
        <v>17</v>
      </c>
      <c r="AN2144" s="111" t="s">
        <v>39</v>
      </c>
      <c r="AO2144" s="112">
        <v>22</v>
      </c>
      <c r="AP2144" s="112">
        <v>15100000</v>
      </c>
      <c r="AQ2144" s="112">
        <v>0</v>
      </c>
      <c r="AR2144" s="112">
        <v>15100000</v>
      </c>
      <c r="AS2144" s="112">
        <v>80</v>
      </c>
      <c r="AT2144" s="112">
        <v>485018</v>
      </c>
      <c r="AU2144" s="112">
        <v>1</v>
      </c>
      <c r="AV2144" s="112">
        <v>53</v>
      </c>
      <c r="AW2144" s="112">
        <v>257060</v>
      </c>
    </row>
    <row r="2145" spans="38:49">
      <c r="AL2145" s="111" t="s">
        <v>178</v>
      </c>
      <c r="AM2145" s="112">
        <v>17</v>
      </c>
      <c r="AN2145" s="111" t="s">
        <v>39</v>
      </c>
      <c r="AO2145" s="112">
        <v>22</v>
      </c>
      <c r="AP2145" s="112">
        <v>15100000</v>
      </c>
      <c r="AQ2145" s="112">
        <v>0</v>
      </c>
      <c r="AR2145" s="112">
        <v>15100000</v>
      </c>
      <c r="AS2145" s="112">
        <v>81</v>
      </c>
      <c r="AT2145" s="112">
        <v>536611</v>
      </c>
      <c r="AU2145" s="112">
        <v>1</v>
      </c>
      <c r="AV2145" s="112">
        <v>54</v>
      </c>
      <c r="AW2145" s="112">
        <v>289770</v>
      </c>
    </row>
    <row r="2146" spans="38:49">
      <c r="AL2146" s="111" t="s">
        <v>178</v>
      </c>
      <c r="AM2146" s="112">
        <v>17</v>
      </c>
      <c r="AN2146" s="111" t="s">
        <v>39</v>
      </c>
      <c r="AO2146" s="112">
        <v>22</v>
      </c>
      <c r="AP2146" s="112">
        <v>15100000</v>
      </c>
      <c r="AQ2146" s="112">
        <v>0</v>
      </c>
      <c r="AR2146" s="112">
        <v>15100000</v>
      </c>
      <c r="AS2146" s="112">
        <v>82</v>
      </c>
      <c r="AT2146" s="112">
        <v>575358</v>
      </c>
      <c r="AU2146" s="112">
        <v>1</v>
      </c>
      <c r="AV2146" s="112">
        <v>55</v>
      </c>
      <c r="AW2146" s="112">
        <v>316447</v>
      </c>
    </row>
    <row r="2147" spans="38:49">
      <c r="AL2147" s="111" t="s">
        <v>178</v>
      </c>
      <c r="AM2147" s="112">
        <v>17</v>
      </c>
      <c r="AN2147" s="111" t="s">
        <v>39</v>
      </c>
      <c r="AO2147" s="112">
        <v>22</v>
      </c>
      <c r="AP2147" s="112">
        <v>15100000</v>
      </c>
      <c r="AQ2147" s="112">
        <v>0</v>
      </c>
      <c r="AR2147" s="112">
        <v>15100000</v>
      </c>
      <c r="AS2147" s="112">
        <v>83</v>
      </c>
      <c r="AT2147" s="112">
        <v>498998</v>
      </c>
      <c r="AU2147" s="112">
        <v>1</v>
      </c>
      <c r="AV2147" s="112">
        <v>55</v>
      </c>
      <c r="AW2147" s="112">
        <v>274449</v>
      </c>
    </row>
    <row r="2148" spans="38:49">
      <c r="AL2148" s="111" t="s">
        <v>178</v>
      </c>
      <c r="AM2148" s="112">
        <v>17</v>
      </c>
      <c r="AN2148" s="111" t="s">
        <v>39</v>
      </c>
      <c r="AO2148" s="112">
        <v>22</v>
      </c>
      <c r="AP2148" s="112">
        <v>15100000</v>
      </c>
      <c r="AQ2148" s="112">
        <v>0</v>
      </c>
      <c r="AR2148" s="112">
        <v>15100000</v>
      </c>
      <c r="AS2148" s="112">
        <v>84</v>
      </c>
      <c r="AT2148" s="112">
        <v>422487</v>
      </c>
      <c r="AU2148" s="112">
        <v>1</v>
      </c>
      <c r="AV2148" s="112">
        <v>56</v>
      </c>
      <c r="AW2148" s="112">
        <v>236593</v>
      </c>
    </row>
    <row r="2149" spans="38:49">
      <c r="AL2149" s="111" t="s">
        <v>178</v>
      </c>
      <c r="AM2149" s="112">
        <v>17</v>
      </c>
      <c r="AN2149" s="111" t="s">
        <v>39</v>
      </c>
      <c r="AO2149" s="112">
        <v>22</v>
      </c>
      <c r="AP2149" s="112">
        <v>15100000</v>
      </c>
      <c r="AQ2149" s="112">
        <v>0</v>
      </c>
      <c r="AR2149" s="112">
        <v>15100000</v>
      </c>
      <c r="AS2149" s="112">
        <v>85</v>
      </c>
      <c r="AT2149" s="112">
        <v>345847</v>
      </c>
      <c r="AU2149" s="112">
        <v>1</v>
      </c>
      <c r="AV2149" s="112">
        <v>56</v>
      </c>
      <c r="AW2149" s="112">
        <v>193674</v>
      </c>
    </row>
    <row r="2150" spans="38:49">
      <c r="AL2150" s="111" t="s">
        <v>178</v>
      </c>
      <c r="AM2150" s="112">
        <v>17</v>
      </c>
      <c r="AN2150" s="111" t="s">
        <v>39</v>
      </c>
      <c r="AO2150" s="112">
        <v>22</v>
      </c>
      <c r="AP2150" s="112">
        <v>15100000</v>
      </c>
      <c r="AQ2150" s="112">
        <v>0</v>
      </c>
      <c r="AR2150" s="112">
        <v>15100000</v>
      </c>
      <c r="AS2150" s="112">
        <v>86</v>
      </c>
      <c r="AT2150" s="112">
        <v>269101</v>
      </c>
      <c r="AU2150" s="112">
        <v>1</v>
      </c>
      <c r="AV2150" s="112">
        <v>57</v>
      </c>
      <c r="AW2150" s="112">
        <v>153388</v>
      </c>
    </row>
    <row r="2151" spans="38:49">
      <c r="AL2151" s="111" t="s">
        <v>178</v>
      </c>
      <c r="AM2151" s="112">
        <v>17</v>
      </c>
      <c r="AN2151" s="111" t="s">
        <v>39</v>
      </c>
      <c r="AO2151" s="112">
        <v>22</v>
      </c>
      <c r="AP2151" s="112">
        <v>15100000</v>
      </c>
      <c r="AQ2151" s="112">
        <v>0</v>
      </c>
      <c r="AR2151" s="112">
        <v>15100000</v>
      </c>
      <c r="AS2151" s="112">
        <v>87</v>
      </c>
      <c r="AT2151" s="112">
        <v>192274</v>
      </c>
      <c r="AU2151" s="112">
        <v>1</v>
      </c>
      <c r="AV2151" s="112">
        <v>57</v>
      </c>
      <c r="AW2151" s="112">
        <v>109596</v>
      </c>
    </row>
    <row r="2152" spans="38:49">
      <c r="AL2152" s="111" t="s">
        <v>178</v>
      </c>
      <c r="AM2152" s="112">
        <v>17</v>
      </c>
      <c r="AN2152" s="111" t="s">
        <v>39</v>
      </c>
      <c r="AO2152" s="112">
        <v>22</v>
      </c>
      <c r="AP2152" s="112">
        <v>15100000</v>
      </c>
      <c r="AQ2152" s="112">
        <v>0</v>
      </c>
      <c r="AR2152" s="112">
        <v>15100000</v>
      </c>
      <c r="AS2152" s="112">
        <v>88</v>
      </c>
      <c r="AT2152" s="112">
        <v>115388</v>
      </c>
      <c r="AU2152" s="112">
        <v>1</v>
      </c>
      <c r="AV2152" s="112">
        <v>58</v>
      </c>
      <c r="AW2152" s="112">
        <v>66925</v>
      </c>
    </row>
    <row r="2153" spans="38:49">
      <c r="AL2153" s="111" t="s">
        <v>178</v>
      </c>
      <c r="AM2153" s="112">
        <v>17</v>
      </c>
      <c r="AN2153" s="111" t="s">
        <v>39</v>
      </c>
      <c r="AO2153" s="112">
        <v>22</v>
      </c>
      <c r="AP2153" s="112">
        <v>15100000</v>
      </c>
      <c r="AQ2153" s="112">
        <v>0</v>
      </c>
      <c r="AR2153" s="112">
        <v>15100000</v>
      </c>
      <c r="AS2153" s="112">
        <v>89</v>
      </c>
      <c r="AT2153" s="112">
        <v>38466</v>
      </c>
      <c r="AU2153" s="112">
        <v>1</v>
      </c>
      <c r="AV2153" s="112">
        <v>58</v>
      </c>
      <c r="AW2153" s="112">
        <v>22310</v>
      </c>
    </row>
    <row r="2154" spans="38:49">
      <c r="AL2154" s="111" t="s">
        <v>178</v>
      </c>
      <c r="AM2154" s="112">
        <v>18</v>
      </c>
      <c r="AN2154" s="111" t="s">
        <v>39</v>
      </c>
      <c r="AO2154" s="112">
        <v>29</v>
      </c>
      <c r="AP2154" s="112">
        <v>14816000</v>
      </c>
      <c r="AQ2154" s="112">
        <v>0</v>
      </c>
      <c r="AR2154" s="112">
        <v>14816000</v>
      </c>
      <c r="AS2154" s="112">
        <v>66</v>
      </c>
      <c r="AT2154" s="112">
        <v>509467</v>
      </c>
      <c r="AU2154" s="112">
        <v>0.435</v>
      </c>
      <c r="AV2154" s="112">
        <v>61</v>
      </c>
      <c r="AW2154" s="112">
        <v>310775</v>
      </c>
    </row>
    <row r="2155" spans="38:49">
      <c r="AL2155" s="111" t="s">
        <v>178</v>
      </c>
      <c r="AM2155" s="112">
        <v>18</v>
      </c>
      <c r="AN2155" s="111" t="s">
        <v>39</v>
      </c>
      <c r="AO2155" s="112">
        <v>29</v>
      </c>
      <c r="AP2155" s="112">
        <v>14816000</v>
      </c>
      <c r="AQ2155" s="112">
        <v>0</v>
      </c>
      <c r="AR2155" s="112">
        <v>14816000</v>
      </c>
      <c r="AS2155" s="112">
        <v>67</v>
      </c>
      <c r="AT2155" s="112">
        <v>1124575</v>
      </c>
      <c r="AU2155" s="112">
        <v>1</v>
      </c>
      <c r="AV2155" s="112">
        <v>61</v>
      </c>
      <c r="AW2155" s="112">
        <v>685991</v>
      </c>
    </row>
    <row r="2156" spans="38:49">
      <c r="AL2156" s="111" t="s">
        <v>178</v>
      </c>
      <c r="AM2156" s="112">
        <v>18</v>
      </c>
      <c r="AN2156" s="111" t="s">
        <v>39</v>
      </c>
      <c r="AO2156" s="112">
        <v>29</v>
      </c>
      <c r="AP2156" s="112">
        <v>14816000</v>
      </c>
      <c r="AQ2156" s="112">
        <v>0</v>
      </c>
      <c r="AR2156" s="112">
        <v>14816000</v>
      </c>
      <c r="AS2156" s="112">
        <v>68</v>
      </c>
      <c r="AT2156" s="112">
        <v>1077021</v>
      </c>
      <c r="AU2156" s="112">
        <v>1</v>
      </c>
      <c r="AV2156" s="112">
        <v>61</v>
      </c>
      <c r="AW2156" s="112">
        <v>656983</v>
      </c>
    </row>
    <row r="2157" spans="38:49">
      <c r="AL2157" s="111" t="s">
        <v>178</v>
      </c>
      <c r="AM2157" s="112">
        <v>18</v>
      </c>
      <c r="AN2157" s="111" t="s">
        <v>39</v>
      </c>
      <c r="AO2157" s="112">
        <v>29</v>
      </c>
      <c r="AP2157" s="112">
        <v>14816000</v>
      </c>
      <c r="AQ2157" s="112">
        <v>0</v>
      </c>
      <c r="AR2157" s="112">
        <v>14816000</v>
      </c>
      <c r="AS2157" s="112">
        <v>69</v>
      </c>
      <c r="AT2157" s="112">
        <v>1029139</v>
      </c>
      <c r="AU2157" s="112">
        <v>1</v>
      </c>
      <c r="AV2157" s="112">
        <v>61</v>
      </c>
      <c r="AW2157" s="112">
        <v>627775</v>
      </c>
    </row>
    <row r="2158" spans="38:49">
      <c r="AL2158" s="111" t="s">
        <v>178</v>
      </c>
      <c r="AM2158" s="112">
        <v>18</v>
      </c>
      <c r="AN2158" s="111" t="s">
        <v>39</v>
      </c>
      <c r="AO2158" s="112">
        <v>29</v>
      </c>
      <c r="AP2158" s="112">
        <v>14816000</v>
      </c>
      <c r="AQ2158" s="112">
        <v>0</v>
      </c>
      <c r="AR2158" s="112">
        <v>14816000</v>
      </c>
      <c r="AS2158" s="112">
        <v>70</v>
      </c>
      <c r="AT2158" s="112">
        <v>980944</v>
      </c>
      <c r="AU2158" s="112">
        <v>1</v>
      </c>
      <c r="AV2158" s="112">
        <v>60</v>
      </c>
      <c r="AW2158" s="112">
        <v>588566</v>
      </c>
    </row>
    <row r="2159" spans="38:49">
      <c r="AL2159" s="111" t="s">
        <v>178</v>
      </c>
      <c r="AM2159" s="112">
        <v>18</v>
      </c>
      <c r="AN2159" s="111" t="s">
        <v>39</v>
      </c>
      <c r="AO2159" s="112">
        <v>29</v>
      </c>
      <c r="AP2159" s="112">
        <v>14816000</v>
      </c>
      <c r="AQ2159" s="112">
        <v>0</v>
      </c>
      <c r="AR2159" s="112">
        <v>14816000</v>
      </c>
      <c r="AS2159" s="112">
        <v>71</v>
      </c>
      <c r="AT2159" s="112">
        <v>932450</v>
      </c>
      <c r="AU2159" s="112">
        <v>1</v>
      </c>
      <c r="AV2159" s="112">
        <v>60</v>
      </c>
      <c r="AW2159" s="112">
        <v>559470</v>
      </c>
    </row>
    <row r="2160" spans="38:49">
      <c r="AL2160" s="111" t="s">
        <v>178</v>
      </c>
      <c r="AM2160" s="112">
        <v>18</v>
      </c>
      <c r="AN2160" s="111" t="s">
        <v>39</v>
      </c>
      <c r="AO2160" s="112">
        <v>29</v>
      </c>
      <c r="AP2160" s="112">
        <v>14816000</v>
      </c>
      <c r="AQ2160" s="112">
        <v>0</v>
      </c>
      <c r="AR2160" s="112">
        <v>14816000</v>
      </c>
      <c r="AS2160" s="112">
        <v>72</v>
      </c>
      <c r="AT2160" s="112">
        <v>883671</v>
      </c>
      <c r="AU2160" s="112">
        <v>1</v>
      </c>
      <c r="AV2160" s="112">
        <v>60</v>
      </c>
      <c r="AW2160" s="112">
        <v>530203</v>
      </c>
    </row>
    <row r="2161" spans="38:49">
      <c r="AL2161" s="111" t="s">
        <v>178</v>
      </c>
      <c r="AM2161" s="112">
        <v>18</v>
      </c>
      <c r="AN2161" s="111" t="s">
        <v>39</v>
      </c>
      <c r="AO2161" s="112">
        <v>29</v>
      </c>
      <c r="AP2161" s="112">
        <v>14816000</v>
      </c>
      <c r="AQ2161" s="112">
        <v>0</v>
      </c>
      <c r="AR2161" s="112">
        <v>14816000</v>
      </c>
      <c r="AS2161" s="112">
        <v>73</v>
      </c>
      <c r="AT2161" s="112">
        <v>834624</v>
      </c>
      <c r="AU2161" s="112">
        <v>1</v>
      </c>
      <c r="AV2161" s="112">
        <v>60</v>
      </c>
      <c r="AW2161" s="112">
        <v>500774</v>
      </c>
    </row>
    <row r="2162" spans="38:49">
      <c r="AL2162" s="111" t="s">
        <v>178</v>
      </c>
      <c r="AM2162" s="112">
        <v>18</v>
      </c>
      <c r="AN2162" s="111" t="s">
        <v>39</v>
      </c>
      <c r="AO2162" s="112">
        <v>29</v>
      </c>
      <c r="AP2162" s="112">
        <v>14816000</v>
      </c>
      <c r="AQ2162" s="112">
        <v>0</v>
      </c>
      <c r="AR2162" s="112">
        <v>14816000</v>
      </c>
      <c r="AS2162" s="112">
        <v>74</v>
      </c>
      <c r="AT2162" s="112">
        <v>785322</v>
      </c>
      <c r="AU2162" s="112">
        <v>1</v>
      </c>
      <c r="AV2162" s="112">
        <v>60</v>
      </c>
      <c r="AW2162" s="112">
        <v>471193</v>
      </c>
    </row>
    <row r="2163" spans="38:49">
      <c r="AL2163" s="111" t="s">
        <v>178</v>
      </c>
      <c r="AM2163" s="112">
        <v>18</v>
      </c>
      <c r="AN2163" s="111" t="s">
        <v>39</v>
      </c>
      <c r="AO2163" s="112">
        <v>29</v>
      </c>
      <c r="AP2163" s="112">
        <v>14816000</v>
      </c>
      <c r="AQ2163" s="112">
        <v>0</v>
      </c>
      <c r="AR2163" s="112">
        <v>14816000</v>
      </c>
      <c r="AS2163" s="112">
        <v>75</v>
      </c>
      <c r="AT2163" s="112">
        <v>735781</v>
      </c>
      <c r="AU2163" s="112">
        <v>1</v>
      </c>
      <c r="AV2163" s="112">
        <v>60</v>
      </c>
      <c r="AW2163" s="112">
        <v>441469</v>
      </c>
    </row>
    <row r="2164" spans="38:49">
      <c r="AL2164" s="111" t="s">
        <v>178</v>
      </c>
      <c r="AM2164" s="112">
        <v>18</v>
      </c>
      <c r="AN2164" s="111" t="s">
        <v>39</v>
      </c>
      <c r="AO2164" s="112">
        <v>29</v>
      </c>
      <c r="AP2164" s="112">
        <v>14816000</v>
      </c>
      <c r="AQ2164" s="112">
        <v>0</v>
      </c>
      <c r="AR2164" s="112">
        <v>14816000</v>
      </c>
      <c r="AS2164" s="112">
        <v>76</v>
      </c>
      <c r="AT2164" s="112">
        <v>686016</v>
      </c>
      <c r="AU2164" s="112">
        <v>1</v>
      </c>
      <c r="AV2164" s="112">
        <v>60</v>
      </c>
      <c r="AW2164" s="112">
        <v>411610</v>
      </c>
    </row>
    <row r="2165" spans="38:49">
      <c r="AL2165" s="111" t="s">
        <v>178</v>
      </c>
      <c r="AM2165" s="112">
        <v>18</v>
      </c>
      <c r="AN2165" s="111" t="s">
        <v>39</v>
      </c>
      <c r="AO2165" s="112">
        <v>29</v>
      </c>
      <c r="AP2165" s="112">
        <v>14816000</v>
      </c>
      <c r="AQ2165" s="112">
        <v>0</v>
      </c>
      <c r="AR2165" s="112">
        <v>14816000</v>
      </c>
      <c r="AS2165" s="112">
        <v>77</v>
      </c>
      <c r="AT2165" s="112">
        <v>636042</v>
      </c>
      <c r="AU2165" s="112">
        <v>1</v>
      </c>
      <c r="AV2165" s="112">
        <v>61</v>
      </c>
      <c r="AW2165" s="112">
        <v>387986</v>
      </c>
    </row>
    <row r="2166" spans="38:49">
      <c r="AL2166" s="111" t="s">
        <v>178</v>
      </c>
      <c r="AM2166" s="112">
        <v>18</v>
      </c>
      <c r="AN2166" s="111" t="s">
        <v>39</v>
      </c>
      <c r="AO2166" s="112">
        <v>29</v>
      </c>
      <c r="AP2166" s="112">
        <v>14816000</v>
      </c>
      <c r="AQ2166" s="112">
        <v>0</v>
      </c>
      <c r="AR2166" s="112">
        <v>14816000</v>
      </c>
      <c r="AS2166" s="112">
        <v>78</v>
      </c>
      <c r="AT2166" s="112">
        <v>585874</v>
      </c>
      <c r="AU2166" s="112">
        <v>1</v>
      </c>
      <c r="AV2166" s="112">
        <v>61</v>
      </c>
      <c r="AW2166" s="112">
        <v>357383</v>
      </c>
    </row>
    <row r="2167" spans="38:49">
      <c r="AL2167" s="111" t="s">
        <v>178</v>
      </c>
      <c r="AM2167" s="112">
        <v>18</v>
      </c>
      <c r="AN2167" s="111" t="s">
        <v>39</v>
      </c>
      <c r="AO2167" s="112">
        <v>29</v>
      </c>
      <c r="AP2167" s="112">
        <v>14816000</v>
      </c>
      <c r="AQ2167" s="112">
        <v>0</v>
      </c>
      <c r="AR2167" s="112">
        <v>14816000</v>
      </c>
      <c r="AS2167" s="112">
        <v>79</v>
      </c>
      <c r="AT2167" s="112">
        <v>535528</v>
      </c>
      <c r="AU2167" s="112">
        <v>1</v>
      </c>
      <c r="AV2167" s="112">
        <v>62</v>
      </c>
      <c r="AW2167" s="112">
        <v>332027</v>
      </c>
    </row>
    <row r="2168" spans="38:49">
      <c r="AL2168" s="111" t="s">
        <v>178</v>
      </c>
      <c r="AM2168" s="112">
        <v>18</v>
      </c>
      <c r="AN2168" s="111" t="s">
        <v>39</v>
      </c>
      <c r="AO2168" s="112">
        <v>29</v>
      </c>
      <c r="AP2168" s="112">
        <v>14816000</v>
      </c>
      <c r="AQ2168" s="112">
        <v>0</v>
      </c>
      <c r="AR2168" s="112">
        <v>14816000</v>
      </c>
      <c r="AS2168" s="112">
        <v>80</v>
      </c>
      <c r="AT2168" s="112">
        <v>485018</v>
      </c>
      <c r="AU2168" s="112">
        <v>1</v>
      </c>
      <c r="AV2168" s="112">
        <v>63</v>
      </c>
      <c r="AW2168" s="112">
        <v>305561</v>
      </c>
    </row>
    <row r="2169" spans="38:49">
      <c r="AL2169" s="111" t="s">
        <v>178</v>
      </c>
      <c r="AM2169" s="112">
        <v>18</v>
      </c>
      <c r="AN2169" s="111" t="s">
        <v>39</v>
      </c>
      <c r="AO2169" s="112">
        <v>29</v>
      </c>
      <c r="AP2169" s="112">
        <v>14816000</v>
      </c>
      <c r="AQ2169" s="112">
        <v>0</v>
      </c>
      <c r="AR2169" s="112">
        <v>14816000</v>
      </c>
      <c r="AS2169" s="112">
        <v>81</v>
      </c>
      <c r="AT2169" s="112">
        <v>536611</v>
      </c>
      <c r="AU2169" s="112">
        <v>1</v>
      </c>
      <c r="AV2169" s="112">
        <v>64</v>
      </c>
      <c r="AW2169" s="112">
        <v>343431</v>
      </c>
    </row>
    <row r="2170" spans="38:49">
      <c r="AL2170" s="111" t="s">
        <v>178</v>
      </c>
      <c r="AM2170" s="112">
        <v>18</v>
      </c>
      <c r="AN2170" s="111" t="s">
        <v>39</v>
      </c>
      <c r="AO2170" s="112">
        <v>29</v>
      </c>
      <c r="AP2170" s="112">
        <v>14816000</v>
      </c>
      <c r="AQ2170" s="112">
        <v>0</v>
      </c>
      <c r="AR2170" s="112">
        <v>14816000</v>
      </c>
      <c r="AS2170" s="112">
        <v>82</v>
      </c>
      <c r="AT2170" s="112">
        <v>575358</v>
      </c>
      <c r="AU2170" s="112">
        <v>1</v>
      </c>
      <c r="AV2170" s="112">
        <v>65</v>
      </c>
      <c r="AW2170" s="112">
        <v>373983</v>
      </c>
    </row>
    <row r="2171" spans="38:49">
      <c r="AL2171" s="111" t="s">
        <v>178</v>
      </c>
      <c r="AM2171" s="112">
        <v>18</v>
      </c>
      <c r="AN2171" s="111" t="s">
        <v>39</v>
      </c>
      <c r="AO2171" s="112">
        <v>29</v>
      </c>
      <c r="AP2171" s="112">
        <v>14816000</v>
      </c>
      <c r="AQ2171" s="112">
        <v>0</v>
      </c>
      <c r="AR2171" s="112">
        <v>14816000</v>
      </c>
      <c r="AS2171" s="112">
        <v>83</v>
      </c>
      <c r="AT2171" s="112">
        <v>498998</v>
      </c>
      <c r="AU2171" s="112">
        <v>1</v>
      </c>
      <c r="AV2171" s="112">
        <v>66</v>
      </c>
      <c r="AW2171" s="112">
        <v>329339</v>
      </c>
    </row>
    <row r="2172" spans="38:49">
      <c r="AL2172" s="111" t="s">
        <v>178</v>
      </c>
      <c r="AM2172" s="112">
        <v>18</v>
      </c>
      <c r="AN2172" s="111" t="s">
        <v>39</v>
      </c>
      <c r="AO2172" s="112">
        <v>29</v>
      </c>
      <c r="AP2172" s="112">
        <v>14816000</v>
      </c>
      <c r="AQ2172" s="112">
        <v>0</v>
      </c>
      <c r="AR2172" s="112">
        <v>14816000</v>
      </c>
      <c r="AS2172" s="112">
        <v>84</v>
      </c>
      <c r="AT2172" s="112">
        <v>422487</v>
      </c>
      <c r="AU2172" s="112">
        <v>1</v>
      </c>
      <c r="AV2172" s="112">
        <v>67</v>
      </c>
      <c r="AW2172" s="112">
        <v>283066</v>
      </c>
    </row>
    <row r="2173" spans="38:49">
      <c r="AL2173" s="111" t="s">
        <v>178</v>
      </c>
      <c r="AM2173" s="112">
        <v>18</v>
      </c>
      <c r="AN2173" s="111" t="s">
        <v>39</v>
      </c>
      <c r="AO2173" s="112">
        <v>29</v>
      </c>
      <c r="AP2173" s="112">
        <v>14816000</v>
      </c>
      <c r="AQ2173" s="112">
        <v>0</v>
      </c>
      <c r="AR2173" s="112">
        <v>14816000</v>
      </c>
      <c r="AS2173" s="112">
        <v>85</v>
      </c>
      <c r="AT2173" s="112">
        <v>345847</v>
      </c>
      <c r="AU2173" s="112">
        <v>1</v>
      </c>
      <c r="AV2173" s="112">
        <v>67</v>
      </c>
      <c r="AW2173" s="112">
        <v>231717</v>
      </c>
    </row>
    <row r="2174" spans="38:49">
      <c r="AL2174" s="111" t="s">
        <v>178</v>
      </c>
      <c r="AM2174" s="112">
        <v>18</v>
      </c>
      <c r="AN2174" s="111" t="s">
        <v>39</v>
      </c>
      <c r="AO2174" s="112">
        <v>29</v>
      </c>
      <c r="AP2174" s="112">
        <v>14816000</v>
      </c>
      <c r="AQ2174" s="112">
        <v>0</v>
      </c>
      <c r="AR2174" s="112">
        <v>14816000</v>
      </c>
      <c r="AS2174" s="112">
        <v>86</v>
      </c>
      <c r="AT2174" s="112">
        <v>269101</v>
      </c>
      <c r="AU2174" s="112">
        <v>1</v>
      </c>
      <c r="AV2174" s="112">
        <v>68</v>
      </c>
      <c r="AW2174" s="112">
        <v>182989</v>
      </c>
    </row>
    <row r="2175" spans="38:49">
      <c r="AL2175" s="111" t="s">
        <v>178</v>
      </c>
      <c r="AM2175" s="112">
        <v>18</v>
      </c>
      <c r="AN2175" s="111" t="s">
        <v>39</v>
      </c>
      <c r="AO2175" s="112">
        <v>29</v>
      </c>
      <c r="AP2175" s="112">
        <v>14816000</v>
      </c>
      <c r="AQ2175" s="112">
        <v>0</v>
      </c>
      <c r="AR2175" s="112">
        <v>14816000</v>
      </c>
      <c r="AS2175" s="112">
        <v>87</v>
      </c>
      <c r="AT2175" s="112">
        <v>192274</v>
      </c>
      <c r="AU2175" s="112">
        <v>1</v>
      </c>
      <c r="AV2175" s="112">
        <v>68</v>
      </c>
      <c r="AW2175" s="112">
        <v>130746</v>
      </c>
    </row>
    <row r="2176" spans="38:49">
      <c r="AL2176" s="111" t="s">
        <v>178</v>
      </c>
      <c r="AM2176" s="112">
        <v>18</v>
      </c>
      <c r="AN2176" s="111" t="s">
        <v>39</v>
      </c>
      <c r="AO2176" s="112">
        <v>29</v>
      </c>
      <c r="AP2176" s="112">
        <v>14816000</v>
      </c>
      <c r="AQ2176" s="112">
        <v>0</v>
      </c>
      <c r="AR2176" s="112">
        <v>14816000</v>
      </c>
      <c r="AS2176" s="112">
        <v>88</v>
      </c>
      <c r="AT2176" s="112">
        <v>115388</v>
      </c>
      <c r="AU2176" s="112">
        <v>1</v>
      </c>
      <c r="AV2176" s="112">
        <v>69</v>
      </c>
      <c r="AW2176" s="112">
        <v>79618</v>
      </c>
    </row>
    <row r="2177" spans="38:49">
      <c r="AL2177" s="111" t="s">
        <v>178</v>
      </c>
      <c r="AM2177" s="112">
        <v>18</v>
      </c>
      <c r="AN2177" s="111" t="s">
        <v>39</v>
      </c>
      <c r="AO2177" s="112">
        <v>29</v>
      </c>
      <c r="AP2177" s="112">
        <v>14816000</v>
      </c>
      <c r="AQ2177" s="112">
        <v>0</v>
      </c>
      <c r="AR2177" s="112">
        <v>14816000</v>
      </c>
      <c r="AS2177" s="112">
        <v>89</v>
      </c>
      <c r="AT2177" s="112">
        <v>38466</v>
      </c>
      <c r="AU2177" s="112">
        <v>1</v>
      </c>
      <c r="AV2177" s="112">
        <v>69</v>
      </c>
      <c r="AW2177" s="112">
        <v>26542</v>
      </c>
    </row>
    <row r="2178" spans="38:49">
      <c r="AL2178" s="111" t="s">
        <v>178</v>
      </c>
      <c r="AM2178" s="112">
        <v>19</v>
      </c>
      <c r="AN2178" s="111" t="s">
        <v>40</v>
      </c>
      <c r="AO2178" s="112">
        <v>6</v>
      </c>
      <c r="AP2178" s="112">
        <v>14505000</v>
      </c>
      <c r="AQ2178" s="112">
        <v>0</v>
      </c>
      <c r="AR2178" s="112">
        <v>14505000</v>
      </c>
      <c r="AS2178" s="112">
        <v>66</v>
      </c>
      <c r="AT2178" s="112">
        <v>198467</v>
      </c>
      <c r="AU2178" s="112">
        <v>0.16900000000000001</v>
      </c>
      <c r="AV2178" s="112">
        <v>65</v>
      </c>
      <c r="AW2178" s="112">
        <v>129004</v>
      </c>
    </row>
    <row r="2179" spans="38:49">
      <c r="AL2179" s="111" t="s">
        <v>178</v>
      </c>
      <c r="AM2179" s="112">
        <v>19</v>
      </c>
      <c r="AN2179" s="111" t="s">
        <v>40</v>
      </c>
      <c r="AO2179" s="112">
        <v>6</v>
      </c>
      <c r="AP2179" s="112">
        <v>14505000</v>
      </c>
      <c r="AQ2179" s="112">
        <v>0</v>
      </c>
      <c r="AR2179" s="112">
        <v>14505000</v>
      </c>
      <c r="AS2179" s="112">
        <v>67</v>
      </c>
      <c r="AT2179" s="112">
        <v>1124575</v>
      </c>
      <c r="AU2179" s="112">
        <v>1</v>
      </c>
      <c r="AV2179" s="112">
        <v>65</v>
      </c>
      <c r="AW2179" s="112">
        <v>730974</v>
      </c>
    </row>
    <row r="2180" spans="38:49">
      <c r="AL2180" s="111" t="s">
        <v>178</v>
      </c>
      <c r="AM2180" s="112">
        <v>19</v>
      </c>
      <c r="AN2180" s="111" t="s">
        <v>40</v>
      </c>
      <c r="AO2180" s="112">
        <v>6</v>
      </c>
      <c r="AP2180" s="112">
        <v>14505000</v>
      </c>
      <c r="AQ2180" s="112">
        <v>0</v>
      </c>
      <c r="AR2180" s="112">
        <v>14505000</v>
      </c>
      <c r="AS2180" s="112">
        <v>68</v>
      </c>
      <c r="AT2180" s="112">
        <v>1077021</v>
      </c>
      <c r="AU2180" s="112">
        <v>1</v>
      </c>
      <c r="AV2180" s="112">
        <v>65</v>
      </c>
      <c r="AW2180" s="112">
        <v>700064</v>
      </c>
    </row>
    <row r="2181" spans="38:49">
      <c r="AL2181" s="111" t="s">
        <v>178</v>
      </c>
      <c r="AM2181" s="112">
        <v>19</v>
      </c>
      <c r="AN2181" s="111" t="s">
        <v>40</v>
      </c>
      <c r="AO2181" s="112">
        <v>6</v>
      </c>
      <c r="AP2181" s="112">
        <v>14505000</v>
      </c>
      <c r="AQ2181" s="112">
        <v>0</v>
      </c>
      <c r="AR2181" s="112">
        <v>14505000</v>
      </c>
      <c r="AS2181" s="112">
        <v>69</v>
      </c>
      <c r="AT2181" s="112">
        <v>1029139</v>
      </c>
      <c r="AU2181" s="112">
        <v>1</v>
      </c>
      <c r="AV2181" s="112">
        <v>65</v>
      </c>
      <c r="AW2181" s="112">
        <v>668940</v>
      </c>
    </row>
    <row r="2182" spans="38:49">
      <c r="AL2182" s="111" t="s">
        <v>178</v>
      </c>
      <c r="AM2182" s="112">
        <v>19</v>
      </c>
      <c r="AN2182" s="111" t="s">
        <v>40</v>
      </c>
      <c r="AO2182" s="112">
        <v>6</v>
      </c>
      <c r="AP2182" s="112">
        <v>14505000</v>
      </c>
      <c r="AQ2182" s="112">
        <v>0</v>
      </c>
      <c r="AR2182" s="112">
        <v>14505000</v>
      </c>
      <c r="AS2182" s="112">
        <v>70</v>
      </c>
      <c r="AT2182" s="112">
        <v>980944</v>
      </c>
      <c r="AU2182" s="112">
        <v>1</v>
      </c>
      <c r="AV2182" s="112">
        <v>65</v>
      </c>
      <c r="AW2182" s="112">
        <v>637614</v>
      </c>
    </row>
    <row r="2183" spans="38:49">
      <c r="AL2183" s="111" t="s">
        <v>178</v>
      </c>
      <c r="AM2183" s="112">
        <v>19</v>
      </c>
      <c r="AN2183" s="111" t="s">
        <v>40</v>
      </c>
      <c r="AO2183" s="112">
        <v>6</v>
      </c>
      <c r="AP2183" s="112">
        <v>14505000</v>
      </c>
      <c r="AQ2183" s="112">
        <v>0</v>
      </c>
      <c r="AR2183" s="112">
        <v>14505000</v>
      </c>
      <c r="AS2183" s="112">
        <v>71</v>
      </c>
      <c r="AT2183" s="112">
        <v>932450</v>
      </c>
      <c r="AU2183" s="112">
        <v>1</v>
      </c>
      <c r="AV2183" s="112">
        <v>65</v>
      </c>
      <c r="AW2183" s="112">
        <v>606092</v>
      </c>
    </row>
    <row r="2184" spans="38:49">
      <c r="AL2184" s="111" t="s">
        <v>178</v>
      </c>
      <c r="AM2184" s="112">
        <v>19</v>
      </c>
      <c r="AN2184" s="111" t="s">
        <v>40</v>
      </c>
      <c r="AO2184" s="112">
        <v>6</v>
      </c>
      <c r="AP2184" s="112">
        <v>14505000</v>
      </c>
      <c r="AQ2184" s="112">
        <v>0</v>
      </c>
      <c r="AR2184" s="112">
        <v>14505000</v>
      </c>
      <c r="AS2184" s="112">
        <v>72</v>
      </c>
      <c r="AT2184" s="112">
        <v>883671</v>
      </c>
      <c r="AU2184" s="112">
        <v>1</v>
      </c>
      <c r="AV2184" s="112">
        <v>66</v>
      </c>
      <c r="AW2184" s="112">
        <v>583223</v>
      </c>
    </row>
    <row r="2185" spans="38:49">
      <c r="AL2185" s="111" t="s">
        <v>178</v>
      </c>
      <c r="AM2185" s="112">
        <v>19</v>
      </c>
      <c r="AN2185" s="111" t="s">
        <v>40</v>
      </c>
      <c r="AO2185" s="112">
        <v>6</v>
      </c>
      <c r="AP2185" s="112">
        <v>14505000</v>
      </c>
      <c r="AQ2185" s="112">
        <v>0</v>
      </c>
      <c r="AR2185" s="112">
        <v>14505000</v>
      </c>
      <c r="AS2185" s="112">
        <v>73</v>
      </c>
      <c r="AT2185" s="112">
        <v>834624</v>
      </c>
      <c r="AU2185" s="112">
        <v>1</v>
      </c>
      <c r="AV2185" s="112">
        <v>66</v>
      </c>
      <c r="AW2185" s="112">
        <v>550852</v>
      </c>
    </row>
    <row r="2186" spans="38:49">
      <c r="AL2186" s="111" t="s">
        <v>178</v>
      </c>
      <c r="AM2186" s="112">
        <v>19</v>
      </c>
      <c r="AN2186" s="111" t="s">
        <v>40</v>
      </c>
      <c r="AO2186" s="112">
        <v>6</v>
      </c>
      <c r="AP2186" s="112">
        <v>14505000</v>
      </c>
      <c r="AQ2186" s="112">
        <v>0</v>
      </c>
      <c r="AR2186" s="112">
        <v>14505000</v>
      </c>
      <c r="AS2186" s="112">
        <v>74</v>
      </c>
      <c r="AT2186" s="112">
        <v>785322</v>
      </c>
      <c r="AU2186" s="112">
        <v>1</v>
      </c>
      <c r="AV2186" s="112">
        <v>66</v>
      </c>
      <c r="AW2186" s="112">
        <v>518313</v>
      </c>
    </row>
    <row r="2187" spans="38:49">
      <c r="AL2187" s="111" t="s">
        <v>178</v>
      </c>
      <c r="AM2187" s="112">
        <v>19</v>
      </c>
      <c r="AN2187" s="111" t="s">
        <v>40</v>
      </c>
      <c r="AO2187" s="112">
        <v>6</v>
      </c>
      <c r="AP2187" s="112">
        <v>14505000</v>
      </c>
      <c r="AQ2187" s="112">
        <v>0</v>
      </c>
      <c r="AR2187" s="112">
        <v>14505000</v>
      </c>
      <c r="AS2187" s="112">
        <v>75</v>
      </c>
      <c r="AT2187" s="112">
        <v>735781</v>
      </c>
      <c r="AU2187" s="112">
        <v>1</v>
      </c>
      <c r="AV2187" s="112">
        <v>67</v>
      </c>
      <c r="AW2187" s="112">
        <v>492973</v>
      </c>
    </row>
    <row r="2188" spans="38:49">
      <c r="AL2188" s="111" t="s">
        <v>178</v>
      </c>
      <c r="AM2188" s="112">
        <v>19</v>
      </c>
      <c r="AN2188" s="111" t="s">
        <v>40</v>
      </c>
      <c r="AO2188" s="112">
        <v>6</v>
      </c>
      <c r="AP2188" s="112">
        <v>14505000</v>
      </c>
      <c r="AQ2188" s="112">
        <v>0</v>
      </c>
      <c r="AR2188" s="112">
        <v>14505000</v>
      </c>
      <c r="AS2188" s="112">
        <v>76</v>
      </c>
      <c r="AT2188" s="112">
        <v>686016</v>
      </c>
      <c r="AU2188" s="112">
        <v>1</v>
      </c>
      <c r="AV2188" s="112">
        <v>68</v>
      </c>
      <c r="AW2188" s="112">
        <v>466491</v>
      </c>
    </row>
    <row r="2189" spans="38:49">
      <c r="AL2189" s="111" t="s">
        <v>178</v>
      </c>
      <c r="AM2189" s="112">
        <v>19</v>
      </c>
      <c r="AN2189" s="111" t="s">
        <v>40</v>
      </c>
      <c r="AO2189" s="112">
        <v>6</v>
      </c>
      <c r="AP2189" s="112">
        <v>14505000</v>
      </c>
      <c r="AQ2189" s="112">
        <v>0</v>
      </c>
      <c r="AR2189" s="112">
        <v>14505000</v>
      </c>
      <c r="AS2189" s="112">
        <v>77</v>
      </c>
      <c r="AT2189" s="112">
        <v>636042</v>
      </c>
      <c r="AU2189" s="112">
        <v>1</v>
      </c>
      <c r="AV2189" s="112">
        <v>69</v>
      </c>
      <c r="AW2189" s="112">
        <v>438869</v>
      </c>
    </row>
    <row r="2190" spans="38:49">
      <c r="AL2190" s="111" t="s">
        <v>178</v>
      </c>
      <c r="AM2190" s="112">
        <v>19</v>
      </c>
      <c r="AN2190" s="111" t="s">
        <v>40</v>
      </c>
      <c r="AO2190" s="112">
        <v>6</v>
      </c>
      <c r="AP2190" s="112">
        <v>14505000</v>
      </c>
      <c r="AQ2190" s="112">
        <v>0</v>
      </c>
      <c r="AR2190" s="112">
        <v>14505000</v>
      </c>
      <c r="AS2190" s="112">
        <v>78</v>
      </c>
      <c r="AT2190" s="112">
        <v>585874</v>
      </c>
      <c r="AU2190" s="112">
        <v>1</v>
      </c>
      <c r="AV2190" s="112">
        <v>70</v>
      </c>
      <c r="AW2190" s="112">
        <v>410112</v>
      </c>
    </row>
    <row r="2191" spans="38:49">
      <c r="AL2191" s="111" t="s">
        <v>178</v>
      </c>
      <c r="AM2191" s="112">
        <v>19</v>
      </c>
      <c r="AN2191" s="111" t="s">
        <v>40</v>
      </c>
      <c r="AO2191" s="112">
        <v>6</v>
      </c>
      <c r="AP2191" s="112">
        <v>14505000</v>
      </c>
      <c r="AQ2191" s="112">
        <v>0</v>
      </c>
      <c r="AR2191" s="112">
        <v>14505000</v>
      </c>
      <c r="AS2191" s="112">
        <v>79</v>
      </c>
      <c r="AT2191" s="112">
        <v>535528</v>
      </c>
      <c r="AU2191" s="112">
        <v>1</v>
      </c>
      <c r="AV2191" s="112">
        <v>71</v>
      </c>
      <c r="AW2191" s="112">
        <v>380225</v>
      </c>
    </row>
    <row r="2192" spans="38:49">
      <c r="AL2192" s="111" t="s">
        <v>178</v>
      </c>
      <c r="AM2192" s="112">
        <v>19</v>
      </c>
      <c r="AN2192" s="111" t="s">
        <v>40</v>
      </c>
      <c r="AO2192" s="112">
        <v>6</v>
      </c>
      <c r="AP2192" s="112">
        <v>14505000</v>
      </c>
      <c r="AQ2192" s="112">
        <v>0</v>
      </c>
      <c r="AR2192" s="112">
        <v>14505000</v>
      </c>
      <c r="AS2192" s="112">
        <v>80</v>
      </c>
      <c r="AT2192" s="112">
        <v>485018</v>
      </c>
      <c r="AU2192" s="112">
        <v>1</v>
      </c>
      <c r="AV2192" s="112">
        <v>72</v>
      </c>
      <c r="AW2192" s="112">
        <v>349213</v>
      </c>
    </row>
    <row r="2193" spans="38:49">
      <c r="AL2193" s="111" t="s">
        <v>178</v>
      </c>
      <c r="AM2193" s="112">
        <v>19</v>
      </c>
      <c r="AN2193" s="111" t="s">
        <v>40</v>
      </c>
      <c r="AO2193" s="112">
        <v>6</v>
      </c>
      <c r="AP2193" s="112">
        <v>14505000</v>
      </c>
      <c r="AQ2193" s="112">
        <v>0</v>
      </c>
      <c r="AR2193" s="112">
        <v>14505000</v>
      </c>
      <c r="AS2193" s="112">
        <v>81</v>
      </c>
      <c r="AT2193" s="112">
        <v>536611</v>
      </c>
      <c r="AU2193" s="112">
        <v>1</v>
      </c>
      <c r="AV2193" s="112">
        <v>73</v>
      </c>
      <c r="AW2193" s="112">
        <v>391726</v>
      </c>
    </row>
    <row r="2194" spans="38:49">
      <c r="AL2194" s="111" t="s">
        <v>178</v>
      </c>
      <c r="AM2194" s="112">
        <v>19</v>
      </c>
      <c r="AN2194" s="111" t="s">
        <v>40</v>
      </c>
      <c r="AO2194" s="112">
        <v>6</v>
      </c>
      <c r="AP2194" s="112">
        <v>14505000</v>
      </c>
      <c r="AQ2194" s="112">
        <v>0</v>
      </c>
      <c r="AR2194" s="112">
        <v>14505000</v>
      </c>
      <c r="AS2194" s="112">
        <v>82</v>
      </c>
      <c r="AT2194" s="112">
        <v>575358</v>
      </c>
      <c r="AU2194" s="112">
        <v>1</v>
      </c>
      <c r="AV2194" s="112">
        <v>74</v>
      </c>
      <c r="AW2194" s="112">
        <v>425765</v>
      </c>
    </row>
    <row r="2195" spans="38:49">
      <c r="AL2195" s="111" t="s">
        <v>178</v>
      </c>
      <c r="AM2195" s="112">
        <v>19</v>
      </c>
      <c r="AN2195" s="111" t="s">
        <v>40</v>
      </c>
      <c r="AO2195" s="112">
        <v>6</v>
      </c>
      <c r="AP2195" s="112">
        <v>14505000</v>
      </c>
      <c r="AQ2195" s="112">
        <v>0</v>
      </c>
      <c r="AR2195" s="112">
        <v>14505000</v>
      </c>
      <c r="AS2195" s="112">
        <v>83</v>
      </c>
      <c r="AT2195" s="112">
        <v>498998</v>
      </c>
      <c r="AU2195" s="112">
        <v>1</v>
      </c>
      <c r="AV2195" s="112">
        <v>75</v>
      </c>
      <c r="AW2195" s="112">
        <v>374248</v>
      </c>
    </row>
    <row r="2196" spans="38:49">
      <c r="AL2196" s="111" t="s">
        <v>178</v>
      </c>
      <c r="AM2196" s="112">
        <v>19</v>
      </c>
      <c r="AN2196" s="111" t="s">
        <v>40</v>
      </c>
      <c r="AO2196" s="112">
        <v>6</v>
      </c>
      <c r="AP2196" s="112">
        <v>14505000</v>
      </c>
      <c r="AQ2196" s="112">
        <v>0</v>
      </c>
      <c r="AR2196" s="112">
        <v>14505000</v>
      </c>
      <c r="AS2196" s="112">
        <v>84</v>
      </c>
      <c r="AT2196" s="112">
        <v>422487</v>
      </c>
      <c r="AU2196" s="112">
        <v>1</v>
      </c>
      <c r="AV2196" s="112">
        <v>75</v>
      </c>
      <c r="AW2196" s="112">
        <v>316865</v>
      </c>
    </row>
    <row r="2197" spans="38:49">
      <c r="AL2197" s="111" t="s">
        <v>178</v>
      </c>
      <c r="AM2197" s="112">
        <v>19</v>
      </c>
      <c r="AN2197" s="111" t="s">
        <v>40</v>
      </c>
      <c r="AO2197" s="112">
        <v>6</v>
      </c>
      <c r="AP2197" s="112">
        <v>14505000</v>
      </c>
      <c r="AQ2197" s="112">
        <v>0</v>
      </c>
      <c r="AR2197" s="112">
        <v>14505000</v>
      </c>
      <c r="AS2197" s="112">
        <v>85</v>
      </c>
      <c r="AT2197" s="112">
        <v>345847</v>
      </c>
      <c r="AU2197" s="112">
        <v>1</v>
      </c>
      <c r="AV2197" s="112">
        <v>76</v>
      </c>
      <c r="AW2197" s="112">
        <v>262844</v>
      </c>
    </row>
    <row r="2198" spans="38:49">
      <c r="AL2198" s="111" t="s">
        <v>178</v>
      </c>
      <c r="AM2198" s="112">
        <v>19</v>
      </c>
      <c r="AN2198" s="111" t="s">
        <v>40</v>
      </c>
      <c r="AO2198" s="112">
        <v>6</v>
      </c>
      <c r="AP2198" s="112">
        <v>14505000</v>
      </c>
      <c r="AQ2198" s="112">
        <v>0</v>
      </c>
      <c r="AR2198" s="112">
        <v>14505000</v>
      </c>
      <c r="AS2198" s="112">
        <v>86</v>
      </c>
      <c r="AT2198" s="112">
        <v>269101</v>
      </c>
      <c r="AU2198" s="112">
        <v>1</v>
      </c>
      <c r="AV2198" s="112">
        <v>77</v>
      </c>
      <c r="AW2198" s="112">
        <v>207208</v>
      </c>
    </row>
    <row r="2199" spans="38:49">
      <c r="AL2199" s="111" t="s">
        <v>178</v>
      </c>
      <c r="AM2199" s="112">
        <v>19</v>
      </c>
      <c r="AN2199" s="111" t="s">
        <v>40</v>
      </c>
      <c r="AO2199" s="112">
        <v>6</v>
      </c>
      <c r="AP2199" s="112">
        <v>14505000</v>
      </c>
      <c r="AQ2199" s="112">
        <v>0</v>
      </c>
      <c r="AR2199" s="112">
        <v>14505000</v>
      </c>
      <c r="AS2199" s="112">
        <v>87</v>
      </c>
      <c r="AT2199" s="112">
        <v>192274</v>
      </c>
      <c r="AU2199" s="112">
        <v>1</v>
      </c>
      <c r="AV2199" s="112">
        <v>77</v>
      </c>
      <c r="AW2199" s="112">
        <v>148051</v>
      </c>
    </row>
    <row r="2200" spans="38:49">
      <c r="AL2200" s="111" t="s">
        <v>178</v>
      </c>
      <c r="AM2200" s="112">
        <v>19</v>
      </c>
      <c r="AN2200" s="111" t="s">
        <v>40</v>
      </c>
      <c r="AO2200" s="112">
        <v>6</v>
      </c>
      <c r="AP2200" s="112">
        <v>14505000</v>
      </c>
      <c r="AQ2200" s="112">
        <v>0</v>
      </c>
      <c r="AR2200" s="112">
        <v>14505000</v>
      </c>
      <c r="AS2200" s="112">
        <v>88</v>
      </c>
      <c r="AT2200" s="112">
        <v>115388</v>
      </c>
      <c r="AU2200" s="112">
        <v>1</v>
      </c>
      <c r="AV2200" s="112">
        <v>77</v>
      </c>
      <c r="AW2200" s="112">
        <v>88849</v>
      </c>
    </row>
    <row r="2201" spans="38:49">
      <c r="AL2201" s="111" t="s">
        <v>178</v>
      </c>
      <c r="AM2201" s="112">
        <v>19</v>
      </c>
      <c r="AN2201" s="111" t="s">
        <v>40</v>
      </c>
      <c r="AO2201" s="112">
        <v>6</v>
      </c>
      <c r="AP2201" s="112">
        <v>14505000</v>
      </c>
      <c r="AQ2201" s="112">
        <v>0</v>
      </c>
      <c r="AR2201" s="112">
        <v>14505000</v>
      </c>
      <c r="AS2201" s="112">
        <v>89</v>
      </c>
      <c r="AT2201" s="112">
        <v>38466</v>
      </c>
      <c r="AU2201" s="112">
        <v>1</v>
      </c>
      <c r="AV2201" s="112">
        <v>78</v>
      </c>
      <c r="AW2201" s="112">
        <v>30003</v>
      </c>
    </row>
    <row r="2202" spans="38:49">
      <c r="AL2202" s="111" t="s">
        <v>178</v>
      </c>
      <c r="AM2202" s="112">
        <v>20</v>
      </c>
      <c r="AN2202" s="111" t="s">
        <v>40</v>
      </c>
      <c r="AO2202" s="112">
        <v>13</v>
      </c>
      <c r="AP2202" s="112">
        <v>14171000</v>
      </c>
      <c r="AQ2202" s="112">
        <v>0</v>
      </c>
      <c r="AR2202" s="112">
        <v>14171000</v>
      </c>
      <c r="AS2202" s="112">
        <v>67</v>
      </c>
      <c r="AT2202" s="112">
        <v>989042</v>
      </c>
      <c r="AU2202" s="112">
        <v>0.879</v>
      </c>
      <c r="AV2202" s="112">
        <v>69</v>
      </c>
      <c r="AW2202" s="112">
        <v>682439</v>
      </c>
    </row>
    <row r="2203" spans="38:49">
      <c r="AL2203" s="111" t="s">
        <v>178</v>
      </c>
      <c r="AM2203" s="112">
        <v>20</v>
      </c>
      <c r="AN2203" s="111" t="s">
        <v>40</v>
      </c>
      <c r="AO2203" s="112">
        <v>13</v>
      </c>
      <c r="AP2203" s="112">
        <v>14171000</v>
      </c>
      <c r="AQ2203" s="112">
        <v>0</v>
      </c>
      <c r="AR2203" s="112">
        <v>14171000</v>
      </c>
      <c r="AS2203" s="112">
        <v>68</v>
      </c>
      <c r="AT2203" s="112">
        <v>1077021</v>
      </c>
      <c r="AU2203" s="112">
        <v>1</v>
      </c>
      <c r="AV2203" s="112">
        <v>69</v>
      </c>
      <c r="AW2203" s="112">
        <v>743144</v>
      </c>
    </row>
    <row r="2204" spans="38:49">
      <c r="AL2204" s="111" t="s">
        <v>178</v>
      </c>
      <c r="AM2204" s="112">
        <v>20</v>
      </c>
      <c r="AN2204" s="111" t="s">
        <v>40</v>
      </c>
      <c r="AO2204" s="112">
        <v>13</v>
      </c>
      <c r="AP2204" s="112">
        <v>14171000</v>
      </c>
      <c r="AQ2204" s="112">
        <v>0</v>
      </c>
      <c r="AR2204" s="112">
        <v>14171000</v>
      </c>
      <c r="AS2204" s="112">
        <v>69</v>
      </c>
      <c r="AT2204" s="112">
        <v>1029139</v>
      </c>
      <c r="AU2204" s="112">
        <v>1</v>
      </c>
      <c r="AV2204" s="112">
        <v>69</v>
      </c>
      <c r="AW2204" s="112">
        <v>710106</v>
      </c>
    </row>
    <row r="2205" spans="38:49">
      <c r="AL2205" s="111" t="s">
        <v>178</v>
      </c>
      <c r="AM2205" s="112">
        <v>20</v>
      </c>
      <c r="AN2205" s="111" t="s">
        <v>40</v>
      </c>
      <c r="AO2205" s="112">
        <v>13</v>
      </c>
      <c r="AP2205" s="112">
        <v>14171000</v>
      </c>
      <c r="AQ2205" s="112">
        <v>0</v>
      </c>
      <c r="AR2205" s="112">
        <v>14171000</v>
      </c>
      <c r="AS2205" s="112">
        <v>70</v>
      </c>
      <c r="AT2205" s="112">
        <v>980944</v>
      </c>
      <c r="AU2205" s="112">
        <v>1</v>
      </c>
      <c r="AV2205" s="112">
        <v>70</v>
      </c>
      <c r="AW2205" s="112">
        <v>686661</v>
      </c>
    </row>
    <row r="2206" spans="38:49">
      <c r="AL2206" s="111" t="s">
        <v>178</v>
      </c>
      <c r="AM2206" s="112">
        <v>20</v>
      </c>
      <c r="AN2206" s="111" t="s">
        <v>40</v>
      </c>
      <c r="AO2206" s="112">
        <v>13</v>
      </c>
      <c r="AP2206" s="112">
        <v>14171000</v>
      </c>
      <c r="AQ2206" s="112">
        <v>0</v>
      </c>
      <c r="AR2206" s="112">
        <v>14171000</v>
      </c>
      <c r="AS2206" s="112">
        <v>71</v>
      </c>
      <c r="AT2206" s="112">
        <v>932450</v>
      </c>
      <c r="AU2206" s="112">
        <v>1</v>
      </c>
      <c r="AV2206" s="112">
        <v>70</v>
      </c>
      <c r="AW2206" s="112">
        <v>652715</v>
      </c>
    </row>
    <row r="2207" spans="38:49">
      <c r="AL2207" s="111" t="s">
        <v>178</v>
      </c>
      <c r="AM2207" s="112">
        <v>20</v>
      </c>
      <c r="AN2207" s="111" t="s">
        <v>40</v>
      </c>
      <c r="AO2207" s="112">
        <v>13</v>
      </c>
      <c r="AP2207" s="112">
        <v>14171000</v>
      </c>
      <c r="AQ2207" s="112">
        <v>0</v>
      </c>
      <c r="AR2207" s="112">
        <v>14171000</v>
      </c>
      <c r="AS2207" s="112">
        <v>72</v>
      </c>
      <c r="AT2207" s="112">
        <v>883671</v>
      </c>
      <c r="AU2207" s="112">
        <v>1</v>
      </c>
      <c r="AV2207" s="112">
        <v>71</v>
      </c>
      <c r="AW2207" s="112">
        <v>627406</v>
      </c>
    </row>
    <row r="2208" spans="38:49">
      <c r="AL2208" s="111" t="s">
        <v>178</v>
      </c>
      <c r="AM2208" s="112">
        <v>20</v>
      </c>
      <c r="AN2208" s="111" t="s">
        <v>40</v>
      </c>
      <c r="AO2208" s="112">
        <v>13</v>
      </c>
      <c r="AP2208" s="112">
        <v>14171000</v>
      </c>
      <c r="AQ2208" s="112">
        <v>0</v>
      </c>
      <c r="AR2208" s="112">
        <v>14171000</v>
      </c>
      <c r="AS2208" s="112">
        <v>73</v>
      </c>
      <c r="AT2208" s="112">
        <v>834624</v>
      </c>
      <c r="AU2208" s="112">
        <v>1</v>
      </c>
      <c r="AV2208" s="112">
        <v>71</v>
      </c>
      <c r="AW2208" s="112">
        <v>592583</v>
      </c>
    </row>
    <row r="2209" spans="38:49">
      <c r="AL2209" s="111" t="s">
        <v>178</v>
      </c>
      <c r="AM2209" s="112">
        <v>20</v>
      </c>
      <c r="AN2209" s="111" t="s">
        <v>40</v>
      </c>
      <c r="AO2209" s="112">
        <v>13</v>
      </c>
      <c r="AP2209" s="112">
        <v>14171000</v>
      </c>
      <c r="AQ2209" s="112">
        <v>0</v>
      </c>
      <c r="AR2209" s="112">
        <v>14171000</v>
      </c>
      <c r="AS2209" s="112">
        <v>74</v>
      </c>
      <c r="AT2209" s="112">
        <v>785322</v>
      </c>
      <c r="AU2209" s="112">
        <v>1</v>
      </c>
      <c r="AV2209" s="112">
        <v>72</v>
      </c>
      <c r="AW2209" s="112">
        <v>565432</v>
      </c>
    </row>
    <row r="2210" spans="38:49">
      <c r="AL2210" s="111" t="s">
        <v>178</v>
      </c>
      <c r="AM2210" s="112">
        <v>20</v>
      </c>
      <c r="AN2210" s="111" t="s">
        <v>40</v>
      </c>
      <c r="AO2210" s="112">
        <v>13</v>
      </c>
      <c r="AP2210" s="112">
        <v>14171000</v>
      </c>
      <c r="AQ2210" s="112">
        <v>0</v>
      </c>
      <c r="AR2210" s="112">
        <v>14171000</v>
      </c>
      <c r="AS2210" s="112">
        <v>75</v>
      </c>
      <c r="AT2210" s="112">
        <v>735781</v>
      </c>
      <c r="AU2210" s="112">
        <v>1</v>
      </c>
      <c r="AV2210" s="112">
        <v>73</v>
      </c>
      <c r="AW2210" s="112">
        <v>537120</v>
      </c>
    </row>
    <row r="2211" spans="38:49">
      <c r="AL2211" s="111" t="s">
        <v>178</v>
      </c>
      <c r="AM2211" s="112">
        <v>20</v>
      </c>
      <c r="AN2211" s="111" t="s">
        <v>40</v>
      </c>
      <c r="AO2211" s="112">
        <v>13</v>
      </c>
      <c r="AP2211" s="112">
        <v>14171000</v>
      </c>
      <c r="AQ2211" s="112">
        <v>0</v>
      </c>
      <c r="AR2211" s="112">
        <v>14171000</v>
      </c>
      <c r="AS2211" s="112">
        <v>76</v>
      </c>
      <c r="AT2211" s="112">
        <v>686016</v>
      </c>
      <c r="AU2211" s="112">
        <v>1</v>
      </c>
      <c r="AV2211" s="112">
        <v>75</v>
      </c>
      <c r="AW2211" s="112">
        <v>514512</v>
      </c>
    </row>
    <row r="2212" spans="38:49">
      <c r="AL2212" s="111" t="s">
        <v>178</v>
      </c>
      <c r="AM2212" s="112">
        <v>20</v>
      </c>
      <c r="AN2212" s="111" t="s">
        <v>40</v>
      </c>
      <c r="AO2212" s="112">
        <v>13</v>
      </c>
      <c r="AP2212" s="112">
        <v>14171000</v>
      </c>
      <c r="AQ2212" s="112">
        <v>0</v>
      </c>
      <c r="AR2212" s="112">
        <v>14171000</v>
      </c>
      <c r="AS2212" s="112">
        <v>77</v>
      </c>
      <c r="AT2212" s="112">
        <v>636042</v>
      </c>
      <c r="AU2212" s="112">
        <v>1</v>
      </c>
      <c r="AV2212" s="112">
        <v>76</v>
      </c>
      <c r="AW2212" s="112">
        <v>483392</v>
      </c>
    </row>
    <row r="2213" spans="38:49">
      <c r="AL2213" s="111" t="s">
        <v>178</v>
      </c>
      <c r="AM2213" s="112">
        <v>20</v>
      </c>
      <c r="AN2213" s="111" t="s">
        <v>40</v>
      </c>
      <c r="AO2213" s="112">
        <v>13</v>
      </c>
      <c r="AP2213" s="112">
        <v>14171000</v>
      </c>
      <c r="AQ2213" s="112">
        <v>0</v>
      </c>
      <c r="AR2213" s="112">
        <v>14171000</v>
      </c>
      <c r="AS2213" s="112">
        <v>78</v>
      </c>
      <c r="AT2213" s="112">
        <v>585874</v>
      </c>
      <c r="AU2213" s="112">
        <v>1</v>
      </c>
      <c r="AV2213" s="112">
        <v>77</v>
      </c>
      <c r="AW2213" s="112">
        <v>451123</v>
      </c>
    </row>
    <row r="2214" spans="38:49">
      <c r="AL2214" s="111" t="s">
        <v>178</v>
      </c>
      <c r="AM2214" s="112">
        <v>20</v>
      </c>
      <c r="AN2214" s="111" t="s">
        <v>40</v>
      </c>
      <c r="AO2214" s="112">
        <v>13</v>
      </c>
      <c r="AP2214" s="112">
        <v>14171000</v>
      </c>
      <c r="AQ2214" s="112">
        <v>0</v>
      </c>
      <c r="AR2214" s="112">
        <v>14171000</v>
      </c>
      <c r="AS2214" s="112">
        <v>79</v>
      </c>
      <c r="AT2214" s="112">
        <v>535528</v>
      </c>
      <c r="AU2214" s="112">
        <v>1</v>
      </c>
      <c r="AV2214" s="112">
        <v>78</v>
      </c>
      <c r="AW2214" s="112">
        <v>417712</v>
      </c>
    </row>
    <row r="2215" spans="38:49">
      <c r="AL2215" s="111" t="s">
        <v>178</v>
      </c>
      <c r="AM2215" s="112">
        <v>20</v>
      </c>
      <c r="AN2215" s="111" t="s">
        <v>40</v>
      </c>
      <c r="AO2215" s="112">
        <v>13</v>
      </c>
      <c r="AP2215" s="112">
        <v>14171000</v>
      </c>
      <c r="AQ2215" s="112">
        <v>0</v>
      </c>
      <c r="AR2215" s="112">
        <v>14171000</v>
      </c>
      <c r="AS2215" s="112">
        <v>80</v>
      </c>
      <c r="AT2215" s="112">
        <v>485018</v>
      </c>
      <c r="AU2215" s="112">
        <v>1</v>
      </c>
      <c r="AV2215" s="112">
        <v>79</v>
      </c>
      <c r="AW2215" s="112">
        <v>383164</v>
      </c>
    </row>
    <row r="2216" spans="38:49">
      <c r="AL2216" s="111" t="s">
        <v>178</v>
      </c>
      <c r="AM2216" s="112">
        <v>20</v>
      </c>
      <c r="AN2216" s="111" t="s">
        <v>40</v>
      </c>
      <c r="AO2216" s="112">
        <v>13</v>
      </c>
      <c r="AP2216" s="112">
        <v>14171000</v>
      </c>
      <c r="AQ2216" s="112">
        <v>0</v>
      </c>
      <c r="AR2216" s="112">
        <v>14171000</v>
      </c>
      <c r="AS2216" s="112">
        <v>81</v>
      </c>
      <c r="AT2216" s="112">
        <v>536611</v>
      </c>
      <c r="AU2216" s="112">
        <v>1</v>
      </c>
      <c r="AV2216" s="112">
        <v>80</v>
      </c>
      <c r="AW2216" s="112">
        <v>429289</v>
      </c>
    </row>
    <row r="2217" spans="38:49">
      <c r="AL2217" s="111" t="s">
        <v>178</v>
      </c>
      <c r="AM2217" s="112">
        <v>20</v>
      </c>
      <c r="AN2217" s="111" t="s">
        <v>40</v>
      </c>
      <c r="AO2217" s="112">
        <v>13</v>
      </c>
      <c r="AP2217" s="112">
        <v>14171000</v>
      </c>
      <c r="AQ2217" s="112">
        <v>0</v>
      </c>
      <c r="AR2217" s="112">
        <v>14171000</v>
      </c>
      <c r="AS2217" s="112">
        <v>82</v>
      </c>
      <c r="AT2217" s="112">
        <v>575358</v>
      </c>
      <c r="AU2217" s="112">
        <v>1</v>
      </c>
      <c r="AV2217" s="112">
        <v>81</v>
      </c>
      <c r="AW2217" s="112">
        <v>466040</v>
      </c>
    </row>
    <row r="2218" spans="38:49">
      <c r="AL2218" s="111" t="s">
        <v>178</v>
      </c>
      <c r="AM2218" s="112">
        <v>20</v>
      </c>
      <c r="AN2218" s="111" t="s">
        <v>40</v>
      </c>
      <c r="AO2218" s="112">
        <v>13</v>
      </c>
      <c r="AP2218" s="112">
        <v>14171000</v>
      </c>
      <c r="AQ2218" s="112">
        <v>0</v>
      </c>
      <c r="AR2218" s="112">
        <v>14171000</v>
      </c>
      <c r="AS2218" s="112">
        <v>83</v>
      </c>
      <c r="AT2218" s="112">
        <v>498998</v>
      </c>
      <c r="AU2218" s="112">
        <v>1</v>
      </c>
      <c r="AV2218" s="112">
        <v>82</v>
      </c>
      <c r="AW2218" s="112">
        <v>409178</v>
      </c>
    </row>
    <row r="2219" spans="38:49">
      <c r="AL2219" s="111" t="s">
        <v>178</v>
      </c>
      <c r="AM2219" s="112">
        <v>20</v>
      </c>
      <c r="AN2219" s="111" t="s">
        <v>40</v>
      </c>
      <c r="AO2219" s="112">
        <v>13</v>
      </c>
      <c r="AP2219" s="112">
        <v>14171000</v>
      </c>
      <c r="AQ2219" s="112">
        <v>0</v>
      </c>
      <c r="AR2219" s="112">
        <v>14171000</v>
      </c>
      <c r="AS2219" s="112">
        <v>84</v>
      </c>
      <c r="AT2219" s="112">
        <v>422487</v>
      </c>
      <c r="AU2219" s="112">
        <v>1</v>
      </c>
      <c r="AV2219" s="112">
        <v>83</v>
      </c>
      <c r="AW2219" s="112">
        <v>350664</v>
      </c>
    </row>
    <row r="2220" spans="38:49">
      <c r="AL2220" s="111" t="s">
        <v>178</v>
      </c>
      <c r="AM2220" s="112">
        <v>20</v>
      </c>
      <c r="AN2220" s="111" t="s">
        <v>40</v>
      </c>
      <c r="AO2220" s="112">
        <v>13</v>
      </c>
      <c r="AP2220" s="112">
        <v>14171000</v>
      </c>
      <c r="AQ2220" s="112">
        <v>0</v>
      </c>
      <c r="AR2220" s="112">
        <v>14171000</v>
      </c>
      <c r="AS2220" s="112">
        <v>85</v>
      </c>
      <c r="AT2220" s="112">
        <v>345847</v>
      </c>
      <c r="AU2220" s="112">
        <v>1</v>
      </c>
      <c r="AV2220" s="112">
        <v>83</v>
      </c>
      <c r="AW2220" s="112">
        <v>287053</v>
      </c>
    </row>
    <row r="2221" spans="38:49">
      <c r="AL2221" s="111" t="s">
        <v>178</v>
      </c>
      <c r="AM2221" s="112">
        <v>20</v>
      </c>
      <c r="AN2221" s="111" t="s">
        <v>40</v>
      </c>
      <c r="AO2221" s="112">
        <v>13</v>
      </c>
      <c r="AP2221" s="112">
        <v>14171000</v>
      </c>
      <c r="AQ2221" s="112">
        <v>0</v>
      </c>
      <c r="AR2221" s="112">
        <v>14171000</v>
      </c>
      <c r="AS2221" s="112">
        <v>86</v>
      </c>
      <c r="AT2221" s="112">
        <v>269101</v>
      </c>
      <c r="AU2221" s="112">
        <v>1</v>
      </c>
      <c r="AV2221" s="112">
        <v>84</v>
      </c>
      <c r="AW2221" s="112">
        <v>226045</v>
      </c>
    </row>
    <row r="2222" spans="38:49">
      <c r="AL2222" s="111" t="s">
        <v>178</v>
      </c>
      <c r="AM2222" s="112">
        <v>20</v>
      </c>
      <c r="AN2222" s="111" t="s">
        <v>40</v>
      </c>
      <c r="AO2222" s="112">
        <v>13</v>
      </c>
      <c r="AP2222" s="112">
        <v>14171000</v>
      </c>
      <c r="AQ2222" s="112">
        <v>0</v>
      </c>
      <c r="AR2222" s="112">
        <v>14171000</v>
      </c>
      <c r="AS2222" s="112">
        <v>87</v>
      </c>
      <c r="AT2222" s="112">
        <v>192274</v>
      </c>
      <c r="AU2222" s="112">
        <v>1</v>
      </c>
      <c r="AV2222" s="112">
        <v>84</v>
      </c>
      <c r="AW2222" s="112">
        <v>161510</v>
      </c>
    </row>
    <row r="2223" spans="38:49">
      <c r="AL2223" s="111" t="s">
        <v>178</v>
      </c>
      <c r="AM2223" s="112">
        <v>20</v>
      </c>
      <c r="AN2223" s="111" t="s">
        <v>40</v>
      </c>
      <c r="AO2223" s="112">
        <v>13</v>
      </c>
      <c r="AP2223" s="112">
        <v>14171000</v>
      </c>
      <c r="AQ2223" s="112">
        <v>0</v>
      </c>
      <c r="AR2223" s="112">
        <v>14171000</v>
      </c>
      <c r="AS2223" s="112">
        <v>88</v>
      </c>
      <c r="AT2223" s="112">
        <v>115388</v>
      </c>
      <c r="AU2223" s="112">
        <v>1</v>
      </c>
      <c r="AV2223" s="112">
        <v>84</v>
      </c>
      <c r="AW2223" s="112">
        <v>96926</v>
      </c>
    </row>
    <row r="2224" spans="38:49">
      <c r="AL2224" s="111" t="s">
        <v>178</v>
      </c>
      <c r="AM2224" s="112">
        <v>20</v>
      </c>
      <c r="AN2224" s="111" t="s">
        <v>40</v>
      </c>
      <c r="AO2224" s="112">
        <v>13</v>
      </c>
      <c r="AP2224" s="112">
        <v>14171000</v>
      </c>
      <c r="AQ2224" s="112">
        <v>0</v>
      </c>
      <c r="AR2224" s="112">
        <v>14171000</v>
      </c>
      <c r="AS2224" s="112">
        <v>89</v>
      </c>
      <c r="AT2224" s="112">
        <v>38466</v>
      </c>
      <c r="AU2224" s="112">
        <v>1</v>
      </c>
      <c r="AV2224" s="112">
        <v>85</v>
      </c>
      <c r="AW2224" s="112">
        <v>32696</v>
      </c>
    </row>
    <row r="2225" spans="38:49">
      <c r="AL2225" s="111" t="s">
        <v>178</v>
      </c>
      <c r="AM2225" s="112">
        <v>21</v>
      </c>
      <c r="AN2225" s="111" t="s">
        <v>40</v>
      </c>
      <c r="AO2225" s="112">
        <v>20</v>
      </c>
      <c r="AP2225" s="112">
        <v>13816000</v>
      </c>
      <c r="AQ2225" s="112">
        <v>0</v>
      </c>
      <c r="AR2225" s="112">
        <v>13816000</v>
      </c>
      <c r="AS2225" s="112">
        <v>67</v>
      </c>
      <c r="AT2225" s="112">
        <v>634042</v>
      </c>
      <c r="AU2225" s="112">
        <v>0.56399999999999995</v>
      </c>
      <c r="AV2225" s="112">
        <v>72</v>
      </c>
      <c r="AW2225" s="112">
        <v>456510</v>
      </c>
    </row>
    <row r="2226" spans="38:49">
      <c r="AL2226" s="111" t="s">
        <v>178</v>
      </c>
      <c r="AM2226" s="112">
        <v>21</v>
      </c>
      <c r="AN2226" s="111" t="s">
        <v>40</v>
      </c>
      <c r="AO2226" s="112">
        <v>20</v>
      </c>
      <c r="AP2226" s="112">
        <v>13816000</v>
      </c>
      <c r="AQ2226" s="112">
        <v>0</v>
      </c>
      <c r="AR2226" s="112">
        <v>13816000</v>
      </c>
      <c r="AS2226" s="112">
        <v>68</v>
      </c>
      <c r="AT2226" s="112">
        <v>1077021</v>
      </c>
      <c r="AU2226" s="112">
        <v>1</v>
      </c>
      <c r="AV2226" s="112">
        <v>73</v>
      </c>
      <c r="AW2226" s="112">
        <v>786225</v>
      </c>
    </row>
    <row r="2227" spans="38:49">
      <c r="AL2227" s="111" t="s">
        <v>178</v>
      </c>
      <c r="AM2227" s="112">
        <v>21</v>
      </c>
      <c r="AN2227" s="111" t="s">
        <v>40</v>
      </c>
      <c r="AO2227" s="112">
        <v>20</v>
      </c>
      <c r="AP2227" s="112">
        <v>13816000</v>
      </c>
      <c r="AQ2227" s="112">
        <v>0</v>
      </c>
      <c r="AR2227" s="112">
        <v>13816000</v>
      </c>
      <c r="AS2227" s="112">
        <v>69</v>
      </c>
      <c r="AT2227" s="112">
        <v>1029139</v>
      </c>
      <c r="AU2227" s="112">
        <v>1</v>
      </c>
      <c r="AV2227" s="112">
        <v>73</v>
      </c>
      <c r="AW2227" s="112">
        <v>751271</v>
      </c>
    </row>
    <row r="2228" spans="38:49">
      <c r="AL2228" s="111" t="s">
        <v>178</v>
      </c>
      <c r="AM2228" s="112">
        <v>21</v>
      </c>
      <c r="AN2228" s="111" t="s">
        <v>40</v>
      </c>
      <c r="AO2228" s="112">
        <v>20</v>
      </c>
      <c r="AP2228" s="112">
        <v>13816000</v>
      </c>
      <c r="AQ2228" s="112">
        <v>0</v>
      </c>
      <c r="AR2228" s="112">
        <v>13816000</v>
      </c>
      <c r="AS2228" s="112">
        <v>70</v>
      </c>
      <c r="AT2228" s="112">
        <v>980944</v>
      </c>
      <c r="AU2228" s="112">
        <v>1</v>
      </c>
      <c r="AV2228" s="112">
        <v>74</v>
      </c>
      <c r="AW2228" s="112">
        <v>725899</v>
      </c>
    </row>
    <row r="2229" spans="38:49">
      <c r="AL2229" s="111" t="s">
        <v>178</v>
      </c>
      <c r="AM2229" s="112">
        <v>21</v>
      </c>
      <c r="AN2229" s="111" t="s">
        <v>40</v>
      </c>
      <c r="AO2229" s="112">
        <v>20</v>
      </c>
      <c r="AP2229" s="112">
        <v>13816000</v>
      </c>
      <c r="AQ2229" s="112">
        <v>0</v>
      </c>
      <c r="AR2229" s="112">
        <v>13816000</v>
      </c>
      <c r="AS2229" s="112">
        <v>71</v>
      </c>
      <c r="AT2229" s="112">
        <v>932450</v>
      </c>
      <c r="AU2229" s="112">
        <v>1</v>
      </c>
      <c r="AV2229" s="112">
        <v>74</v>
      </c>
      <c r="AW2229" s="112">
        <v>690013</v>
      </c>
    </row>
    <row r="2230" spans="38:49">
      <c r="AL2230" s="111" t="s">
        <v>178</v>
      </c>
      <c r="AM2230" s="112">
        <v>21</v>
      </c>
      <c r="AN2230" s="111" t="s">
        <v>40</v>
      </c>
      <c r="AO2230" s="112">
        <v>20</v>
      </c>
      <c r="AP2230" s="112">
        <v>13816000</v>
      </c>
      <c r="AQ2230" s="112">
        <v>0</v>
      </c>
      <c r="AR2230" s="112">
        <v>13816000</v>
      </c>
      <c r="AS2230" s="112">
        <v>72</v>
      </c>
      <c r="AT2230" s="112">
        <v>883671</v>
      </c>
      <c r="AU2230" s="112">
        <v>1</v>
      </c>
      <c r="AV2230" s="112">
        <v>75</v>
      </c>
      <c r="AW2230" s="112">
        <v>662753</v>
      </c>
    </row>
    <row r="2231" spans="38:49">
      <c r="AL2231" s="111" t="s">
        <v>178</v>
      </c>
      <c r="AM2231" s="112">
        <v>21</v>
      </c>
      <c r="AN2231" s="111" t="s">
        <v>40</v>
      </c>
      <c r="AO2231" s="112">
        <v>20</v>
      </c>
      <c r="AP2231" s="112">
        <v>13816000</v>
      </c>
      <c r="AQ2231" s="112">
        <v>0</v>
      </c>
      <c r="AR2231" s="112">
        <v>13816000</v>
      </c>
      <c r="AS2231" s="112">
        <v>73</v>
      </c>
      <c r="AT2231" s="112">
        <v>834624</v>
      </c>
      <c r="AU2231" s="112">
        <v>1</v>
      </c>
      <c r="AV2231" s="112">
        <v>76</v>
      </c>
      <c r="AW2231" s="112">
        <v>634314</v>
      </c>
    </row>
    <row r="2232" spans="38:49">
      <c r="AL2232" s="111" t="s">
        <v>178</v>
      </c>
      <c r="AM2232" s="112">
        <v>21</v>
      </c>
      <c r="AN2232" s="111" t="s">
        <v>40</v>
      </c>
      <c r="AO2232" s="112">
        <v>20</v>
      </c>
      <c r="AP2232" s="112">
        <v>13816000</v>
      </c>
      <c r="AQ2232" s="112">
        <v>0</v>
      </c>
      <c r="AR2232" s="112">
        <v>13816000</v>
      </c>
      <c r="AS2232" s="112">
        <v>74</v>
      </c>
      <c r="AT2232" s="112">
        <v>785322</v>
      </c>
      <c r="AU2232" s="112">
        <v>1</v>
      </c>
      <c r="AV2232" s="112">
        <v>78</v>
      </c>
      <c r="AW2232" s="112">
        <v>612551</v>
      </c>
    </row>
    <row r="2233" spans="38:49">
      <c r="AL2233" s="111" t="s">
        <v>178</v>
      </c>
      <c r="AM2233" s="112">
        <v>21</v>
      </c>
      <c r="AN2233" s="111" t="s">
        <v>40</v>
      </c>
      <c r="AO2233" s="112">
        <v>20</v>
      </c>
      <c r="AP2233" s="112">
        <v>13816000</v>
      </c>
      <c r="AQ2233" s="112">
        <v>0</v>
      </c>
      <c r="AR2233" s="112">
        <v>13816000</v>
      </c>
      <c r="AS2233" s="112">
        <v>75</v>
      </c>
      <c r="AT2233" s="112">
        <v>735781</v>
      </c>
      <c r="AU2233" s="112">
        <v>1</v>
      </c>
      <c r="AV2233" s="112">
        <v>79</v>
      </c>
      <c r="AW2233" s="112">
        <v>581267</v>
      </c>
    </row>
    <row r="2234" spans="38:49">
      <c r="AL2234" s="111" t="s">
        <v>178</v>
      </c>
      <c r="AM2234" s="112">
        <v>21</v>
      </c>
      <c r="AN2234" s="111" t="s">
        <v>40</v>
      </c>
      <c r="AO2234" s="112">
        <v>20</v>
      </c>
      <c r="AP2234" s="112">
        <v>13816000</v>
      </c>
      <c r="AQ2234" s="112">
        <v>0</v>
      </c>
      <c r="AR2234" s="112">
        <v>13816000</v>
      </c>
      <c r="AS2234" s="112">
        <v>76</v>
      </c>
      <c r="AT2234" s="112">
        <v>686016</v>
      </c>
      <c r="AU2234" s="112">
        <v>1</v>
      </c>
      <c r="AV2234" s="112">
        <v>80</v>
      </c>
      <c r="AW2234" s="112">
        <v>548813</v>
      </c>
    </row>
    <row r="2235" spans="38:49">
      <c r="AL2235" s="111" t="s">
        <v>178</v>
      </c>
      <c r="AM2235" s="112">
        <v>21</v>
      </c>
      <c r="AN2235" s="111" t="s">
        <v>40</v>
      </c>
      <c r="AO2235" s="112">
        <v>20</v>
      </c>
      <c r="AP2235" s="112">
        <v>13816000</v>
      </c>
      <c r="AQ2235" s="112">
        <v>0</v>
      </c>
      <c r="AR2235" s="112">
        <v>13816000</v>
      </c>
      <c r="AS2235" s="112">
        <v>77</v>
      </c>
      <c r="AT2235" s="112">
        <v>636042</v>
      </c>
      <c r="AU2235" s="112">
        <v>1</v>
      </c>
      <c r="AV2235" s="112">
        <v>82</v>
      </c>
      <c r="AW2235" s="112">
        <v>521554</v>
      </c>
    </row>
    <row r="2236" spans="38:49">
      <c r="AL2236" s="111" t="s">
        <v>178</v>
      </c>
      <c r="AM2236" s="112">
        <v>21</v>
      </c>
      <c r="AN2236" s="111" t="s">
        <v>40</v>
      </c>
      <c r="AO2236" s="112">
        <v>20</v>
      </c>
      <c r="AP2236" s="112">
        <v>13816000</v>
      </c>
      <c r="AQ2236" s="112">
        <v>0</v>
      </c>
      <c r="AR2236" s="112">
        <v>13816000</v>
      </c>
      <c r="AS2236" s="112">
        <v>78</v>
      </c>
      <c r="AT2236" s="112">
        <v>585874</v>
      </c>
      <c r="AU2236" s="112">
        <v>1</v>
      </c>
      <c r="AV2236" s="112">
        <v>83</v>
      </c>
      <c r="AW2236" s="112">
        <v>486275</v>
      </c>
    </row>
    <row r="2237" spans="38:49">
      <c r="AL2237" s="111" t="s">
        <v>178</v>
      </c>
      <c r="AM2237" s="112">
        <v>21</v>
      </c>
      <c r="AN2237" s="111" t="s">
        <v>40</v>
      </c>
      <c r="AO2237" s="112">
        <v>20</v>
      </c>
      <c r="AP2237" s="112">
        <v>13816000</v>
      </c>
      <c r="AQ2237" s="112">
        <v>0</v>
      </c>
      <c r="AR2237" s="112">
        <v>13816000</v>
      </c>
      <c r="AS2237" s="112">
        <v>79</v>
      </c>
      <c r="AT2237" s="112">
        <v>535528</v>
      </c>
      <c r="AU2237" s="112">
        <v>1</v>
      </c>
      <c r="AV2237" s="112">
        <v>84</v>
      </c>
      <c r="AW2237" s="112">
        <v>449844</v>
      </c>
    </row>
    <row r="2238" spans="38:49">
      <c r="AL2238" s="111" t="s">
        <v>178</v>
      </c>
      <c r="AM2238" s="112">
        <v>21</v>
      </c>
      <c r="AN2238" s="111" t="s">
        <v>40</v>
      </c>
      <c r="AO2238" s="112">
        <v>20</v>
      </c>
      <c r="AP2238" s="112">
        <v>13816000</v>
      </c>
      <c r="AQ2238" s="112">
        <v>0</v>
      </c>
      <c r="AR2238" s="112">
        <v>13816000</v>
      </c>
      <c r="AS2238" s="112">
        <v>80</v>
      </c>
      <c r="AT2238" s="112">
        <v>485018</v>
      </c>
      <c r="AU2238" s="112">
        <v>1</v>
      </c>
      <c r="AV2238" s="112">
        <v>85</v>
      </c>
      <c r="AW2238" s="112">
        <v>412265</v>
      </c>
    </row>
    <row r="2239" spans="38:49">
      <c r="AL2239" s="111" t="s">
        <v>178</v>
      </c>
      <c r="AM2239" s="112">
        <v>21</v>
      </c>
      <c r="AN2239" s="111" t="s">
        <v>40</v>
      </c>
      <c r="AO2239" s="112">
        <v>20</v>
      </c>
      <c r="AP2239" s="112">
        <v>13816000</v>
      </c>
      <c r="AQ2239" s="112">
        <v>0</v>
      </c>
      <c r="AR2239" s="112">
        <v>13816000</v>
      </c>
      <c r="AS2239" s="112">
        <v>81</v>
      </c>
      <c r="AT2239" s="112">
        <v>536611</v>
      </c>
      <c r="AU2239" s="112">
        <v>1</v>
      </c>
      <c r="AV2239" s="112">
        <v>86</v>
      </c>
      <c r="AW2239" s="112">
        <v>461485</v>
      </c>
    </row>
    <row r="2240" spans="38:49">
      <c r="AL2240" s="111" t="s">
        <v>178</v>
      </c>
      <c r="AM2240" s="112">
        <v>21</v>
      </c>
      <c r="AN2240" s="111" t="s">
        <v>40</v>
      </c>
      <c r="AO2240" s="112">
        <v>20</v>
      </c>
      <c r="AP2240" s="112">
        <v>13816000</v>
      </c>
      <c r="AQ2240" s="112">
        <v>0</v>
      </c>
      <c r="AR2240" s="112">
        <v>13816000</v>
      </c>
      <c r="AS2240" s="112">
        <v>82</v>
      </c>
      <c r="AT2240" s="112">
        <v>575358</v>
      </c>
      <c r="AU2240" s="112">
        <v>1</v>
      </c>
      <c r="AV2240" s="112">
        <v>87</v>
      </c>
      <c r="AW2240" s="112">
        <v>500561</v>
      </c>
    </row>
    <row r="2241" spans="38:49">
      <c r="AL2241" s="111" t="s">
        <v>178</v>
      </c>
      <c r="AM2241" s="112">
        <v>21</v>
      </c>
      <c r="AN2241" s="111" t="s">
        <v>40</v>
      </c>
      <c r="AO2241" s="112">
        <v>20</v>
      </c>
      <c r="AP2241" s="112">
        <v>13816000</v>
      </c>
      <c r="AQ2241" s="112">
        <v>0</v>
      </c>
      <c r="AR2241" s="112">
        <v>13816000</v>
      </c>
      <c r="AS2241" s="112">
        <v>83</v>
      </c>
      <c r="AT2241" s="112">
        <v>498998</v>
      </c>
      <c r="AU2241" s="112">
        <v>1</v>
      </c>
      <c r="AV2241" s="112">
        <v>88</v>
      </c>
      <c r="AW2241" s="112">
        <v>439118</v>
      </c>
    </row>
    <row r="2242" spans="38:49">
      <c r="AL2242" s="111" t="s">
        <v>178</v>
      </c>
      <c r="AM2242" s="112">
        <v>21</v>
      </c>
      <c r="AN2242" s="111" t="s">
        <v>40</v>
      </c>
      <c r="AO2242" s="112">
        <v>20</v>
      </c>
      <c r="AP2242" s="112">
        <v>13816000</v>
      </c>
      <c r="AQ2242" s="112">
        <v>0</v>
      </c>
      <c r="AR2242" s="112">
        <v>13816000</v>
      </c>
      <c r="AS2242" s="112">
        <v>84</v>
      </c>
      <c r="AT2242" s="112">
        <v>422487</v>
      </c>
      <c r="AU2242" s="112">
        <v>1</v>
      </c>
      <c r="AV2242" s="112">
        <v>88</v>
      </c>
      <c r="AW2242" s="112">
        <v>371789</v>
      </c>
    </row>
    <row r="2243" spans="38:49">
      <c r="AL2243" s="111" t="s">
        <v>178</v>
      </c>
      <c r="AM2243" s="112">
        <v>21</v>
      </c>
      <c r="AN2243" s="111" t="s">
        <v>40</v>
      </c>
      <c r="AO2243" s="112">
        <v>20</v>
      </c>
      <c r="AP2243" s="112">
        <v>13816000</v>
      </c>
      <c r="AQ2243" s="112">
        <v>0</v>
      </c>
      <c r="AR2243" s="112">
        <v>13816000</v>
      </c>
      <c r="AS2243" s="112">
        <v>85</v>
      </c>
      <c r="AT2243" s="112">
        <v>345847</v>
      </c>
      <c r="AU2243" s="112">
        <v>1</v>
      </c>
      <c r="AV2243" s="112">
        <v>89</v>
      </c>
      <c r="AW2243" s="112">
        <v>307804</v>
      </c>
    </row>
    <row r="2244" spans="38:49">
      <c r="AL2244" s="111" t="s">
        <v>178</v>
      </c>
      <c r="AM2244" s="112">
        <v>21</v>
      </c>
      <c r="AN2244" s="111" t="s">
        <v>40</v>
      </c>
      <c r="AO2244" s="112">
        <v>20</v>
      </c>
      <c r="AP2244" s="112">
        <v>13816000</v>
      </c>
      <c r="AQ2244" s="112">
        <v>0</v>
      </c>
      <c r="AR2244" s="112">
        <v>13816000</v>
      </c>
      <c r="AS2244" s="112">
        <v>86</v>
      </c>
      <c r="AT2244" s="112">
        <v>269101</v>
      </c>
      <c r="AU2244" s="112">
        <v>1</v>
      </c>
      <c r="AV2244" s="112">
        <v>89</v>
      </c>
      <c r="AW2244" s="112">
        <v>239500</v>
      </c>
    </row>
    <row r="2245" spans="38:49">
      <c r="AL2245" s="111" t="s">
        <v>178</v>
      </c>
      <c r="AM2245" s="112">
        <v>21</v>
      </c>
      <c r="AN2245" s="111" t="s">
        <v>40</v>
      </c>
      <c r="AO2245" s="112">
        <v>20</v>
      </c>
      <c r="AP2245" s="112">
        <v>13816000</v>
      </c>
      <c r="AQ2245" s="112">
        <v>0</v>
      </c>
      <c r="AR2245" s="112">
        <v>13816000</v>
      </c>
      <c r="AS2245" s="112">
        <v>87</v>
      </c>
      <c r="AT2245" s="112">
        <v>192274</v>
      </c>
      <c r="AU2245" s="112">
        <v>1</v>
      </c>
      <c r="AV2245" s="112">
        <v>90</v>
      </c>
      <c r="AW2245" s="112">
        <v>173047</v>
      </c>
    </row>
    <row r="2246" spans="38:49">
      <c r="AL2246" s="111" t="s">
        <v>178</v>
      </c>
      <c r="AM2246" s="112">
        <v>21</v>
      </c>
      <c r="AN2246" s="111" t="s">
        <v>40</v>
      </c>
      <c r="AO2246" s="112">
        <v>20</v>
      </c>
      <c r="AP2246" s="112">
        <v>13816000</v>
      </c>
      <c r="AQ2246" s="112">
        <v>0</v>
      </c>
      <c r="AR2246" s="112">
        <v>13816000</v>
      </c>
      <c r="AS2246" s="112">
        <v>88</v>
      </c>
      <c r="AT2246" s="112">
        <v>115388</v>
      </c>
      <c r="AU2246" s="112">
        <v>1</v>
      </c>
      <c r="AV2246" s="112">
        <v>90</v>
      </c>
      <c r="AW2246" s="112">
        <v>103849</v>
      </c>
    </row>
    <row r="2247" spans="38:49">
      <c r="AL2247" s="111" t="s">
        <v>178</v>
      </c>
      <c r="AM2247" s="112">
        <v>21</v>
      </c>
      <c r="AN2247" s="111" t="s">
        <v>40</v>
      </c>
      <c r="AO2247" s="112">
        <v>20</v>
      </c>
      <c r="AP2247" s="112">
        <v>13816000</v>
      </c>
      <c r="AQ2247" s="112">
        <v>0</v>
      </c>
      <c r="AR2247" s="112">
        <v>13816000</v>
      </c>
      <c r="AS2247" s="112">
        <v>89</v>
      </c>
      <c r="AT2247" s="112">
        <v>38466</v>
      </c>
      <c r="AU2247" s="112">
        <v>1</v>
      </c>
      <c r="AV2247" s="112">
        <v>90</v>
      </c>
      <c r="AW2247" s="112">
        <v>34619</v>
      </c>
    </row>
    <row r="2248" spans="38:49">
      <c r="AL2248" s="111" t="s">
        <v>178</v>
      </c>
      <c r="AM2248" s="112">
        <v>22</v>
      </c>
      <c r="AN2248" s="111" t="s">
        <v>40</v>
      </c>
      <c r="AO2248" s="112">
        <v>27</v>
      </c>
      <c r="AP2248" s="112">
        <v>13442000</v>
      </c>
      <c r="AQ2248" s="112">
        <v>0</v>
      </c>
      <c r="AR2248" s="112">
        <v>13442000</v>
      </c>
      <c r="AS2248" s="112">
        <v>67</v>
      </c>
      <c r="AT2248" s="112">
        <v>260042</v>
      </c>
      <c r="AU2248" s="112">
        <v>0.23100000000000001</v>
      </c>
      <c r="AV2248" s="112">
        <v>75</v>
      </c>
      <c r="AW2248" s="112">
        <v>195032</v>
      </c>
    </row>
    <row r="2249" spans="38:49">
      <c r="AL2249" s="111" t="s">
        <v>178</v>
      </c>
      <c r="AM2249" s="112">
        <v>22</v>
      </c>
      <c r="AN2249" s="111" t="s">
        <v>40</v>
      </c>
      <c r="AO2249" s="112">
        <v>27</v>
      </c>
      <c r="AP2249" s="112">
        <v>13442000</v>
      </c>
      <c r="AQ2249" s="112">
        <v>0</v>
      </c>
      <c r="AR2249" s="112">
        <v>13442000</v>
      </c>
      <c r="AS2249" s="112">
        <v>68</v>
      </c>
      <c r="AT2249" s="112">
        <v>1077021</v>
      </c>
      <c r="AU2249" s="112">
        <v>1</v>
      </c>
      <c r="AV2249" s="112">
        <v>76</v>
      </c>
      <c r="AW2249" s="112">
        <v>818536</v>
      </c>
    </row>
    <row r="2250" spans="38:49">
      <c r="AL2250" s="111" t="s">
        <v>178</v>
      </c>
      <c r="AM2250" s="112">
        <v>22</v>
      </c>
      <c r="AN2250" s="111" t="s">
        <v>40</v>
      </c>
      <c r="AO2250" s="112">
        <v>27</v>
      </c>
      <c r="AP2250" s="112">
        <v>13442000</v>
      </c>
      <c r="AQ2250" s="112">
        <v>0</v>
      </c>
      <c r="AR2250" s="112">
        <v>13442000</v>
      </c>
      <c r="AS2250" s="112">
        <v>69</v>
      </c>
      <c r="AT2250" s="112">
        <v>1029139</v>
      </c>
      <c r="AU2250" s="112">
        <v>1</v>
      </c>
      <c r="AV2250" s="112">
        <v>76</v>
      </c>
      <c r="AW2250" s="112">
        <v>782146</v>
      </c>
    </row>
    <row r="2251" spans="38:49">
      <c r="AL2251" s="111" t="s">
        <v>178</v>
      </c>
      <c r="AM2251" s="112">
        <v>22</v>
      </c>
      <c r="AN2251" s="111" t="s">
        <v>40</v>
      </c>
      <c r="AO2251" s="112">
        <v>27</v>
      </c>
      <c r="AP2251" s="112">
        <v>13442000</v>
      </c>
      <c r="AQ2251" s="112">
        <v>0</v>
      </c>
      <c r="AR2251" s="112">
        <v>13442000</v>
      </c>
      <c r="AS2251" s="112">
        <v>70</v>
      </c>
      <c r="AT2251" s="112">
        <v>980944</v>
      </c>
      <c r="AU2251" s="112">
        <v>1</v>
      </c>
      <c r="AV2251" s="112">
        <v>77</v>
      </c>
      <c r="AW2251" s="112">
        <v>755327</v>
      </c>
    </row>
    <row r="2252" spans="38:49">
      <c r="AL2252" s="111" t="s">
        <v>178</v>
      </c>
      <c r="AM2252" s="112">
        <v>22</v>
      </c>
      <c r="AN2252" s="111" t="s">
        <v>40</v>
      </c>
      <c r="AO2252" s="112">
        <v>27</v>
      </c>
      <c r="AP2252" s="112">
        <v>13442000</v>
      </c>
      <c r="AQ2252" s="112">
        <v>0</v>
      </c>
      <c r="AR2252" s="112">
        <v>13442000</v>
      </c>
      <c r="AS2252" s="112">
        <v>71</v>
      </c>
      <c r="AT2252" s="112">
        <v>932450</v>
      </c>
      <c r="AU2252" s="112">
        <v>1</v>
      </c>
      <c r="AV2252" s="112">
        <v>78</v>
      </c>
      <c r="AW2252" s="112">
        <v>727311</v>
      </c>
    </row>
    <row r="2253" spans="38:49">
      <c r="AL2253" s="111" t="s">
        <v>178</v>
      </c>
      <c r="AM2253" s="112">
        <v>22</v>
      </c>
      <c r="AN2253" s="111" t="s">
        <v>40</v>
      </c>
      <c r="AO2253" s="112">
        <v>27</v>
      </c>
      <c r="AP2253" s="112">
        <v>13442000</v>
      </c>
      <c r="AQ2253" s="112">
        <v>0</v>
      </c>
      <c r="AR2253" s="112">
        <v>13442000</v>
      </c>
      <c r="AS2253" s="112">
        <v>72</v>
      </c>
      <c r="AT2253" s="112">
        <v>883671</v>
      </c>
      <c r="AU2253" s="112">
        <v>1</v>
      </c>
      <c r="AV2253" s="112">
        <v>80</v>
      </c>
      <c r="AW2253" s="112">
        <v>706937</v>
      </c>
    </row>
    <row r="2254" spans="38:49">
      <c r="AL2254" s="111" t="s">
        <v>178</v>
      </c>
      <c r="AM2254" s="112">
        <v>22</v>
      </c>
      <c r="AN2254" s="111" t="s">
        <v>40</v>
      </c>
      <c r="AO2254" s="112">
        <v>27</v>
      </c>
      <c r="AP2254" s="112">
        <v>13442000</v>
      </c>
      <c r="AQ2254" s="112">
        <v>0</v>
      </c>
      <c r="AR2254" s="112">
        <v>13442000</v>
      </c>
      <c r="AS2254" s="112">
        <v>73</v>
      </c>
      <c r="AT2254" s="112">
        <v>834624</v>
      </c>
      <c r="AU2254" s="112">
        <v>1</v>
      </c>
      <c r="AV2254" s="112">
        <v>81</v>
      </c>
      <c r="AW2254" s="112">
        <v>676045</v>
      </c>
    </row>
    <row r="2255" spans="38:49">
      <c r="AL2255" s="111" t="s">
        <v>178</v>
      </c>
      <c r="AM2255" s="112">
        <v>22</v>
      </c>
      <c r="AN2255" s="111" t="s">
        <v>40</v>
      </c>
      <c r="AO2255" s="112">
        <v>27</v>
      </c>
      <c r="AP2255" s="112">
        <v>13442000</v>
      </c>
      <c r="AQ2255" s="112">
        <v>0</v>
      </c>
      <c r="AR2255" s="112">
        <v>13442000</v>
      </c>
      <c r="AS2255" s="112">
        <v>74</v>
      </c>
      <c r="AT2255" s="112">
        <v>785322</v>
      </c>
      <c r="AU2255" s="112">
        <v>1</v>
      </c>
      <c r="AV2255" s="112">
        <v>82</v>
      </c>
      <c r="AW2255" s="112">
        <v>643964</v>
      </c>
    </row>
    <row r="2256" spans="38:49">
      <c r="AL2256" s="111" t="s">
        <v>178</v>
      </c>
      <c r="AM2256" s="112">
        <v>22</v>
      </c>
      <c r="AN2256" s="111" t="s">
        <v>40</v>
      </c>
      <c r="AO2256" s="112">
        <v>27</v>
      </c>
      <c r="AP2256" s="112">
        <v>13442000</v>
      </c>
      <c r="AQ2256" s="112">
        <v>0</v>
      </c>
      <c r="AR2256" s="112">
        <v>13442000</v>
      </c>
      <c r="AS2256" s="112">
        <v>75</v>
      </c>
      <c r="AT2256" s="112">
        <v>735781</v>
      </c>
      <c r="AU2256" s="112">
        <v>1</v>
      </c>
      <c r="AV2256" s="112">
        <v>84</v>
      </c>
      <c r="AW2256" s="112">
        <v>618056</v>
      </c>
    </row>
    <row r="2257" spans="38:49">
      <c r="AL2257" s="111" t="s">
        <v>178</v>
      </c>
      <c r="AM2257" s="112">
        <v>22</v>
      </c>
      <c r="AN2257" s="111" t="s">
        <v>40</v>
      </c>
      <c r="AO2257" s="112">
        <v>27</v>
      </c>
      <c r="AP2257" s="112">
        <v>13442000</v>
      </c>
      <c r="AQ2257" s="112">
        <v>0</v>
      </c>
      <c r="AR2257" s="112">
        <v>13442000</v>
      </c>
      <c r="AS2257" s="112">
        <v>76</v>
      </c>
      <c r="AT2257" s="112">
        <v>686016</v>
      </c>
      <c r="AU2257" s="112">
        <v>1</v>
      </c>
      <c r="AV2257" s="112">
        <v>85</v>
      </c>
      <c r="AW2257" s="112">
        <v>583114</v>
      </c>
    </row>
    <row r="2258" spans="38:49">
      <c r="AL2258" s="111" t="s">
        <v>178</v>
      </c>
      <c r="AM2258" s="112">
        <v>22</v>
      </c>
      <c r="AN2258" s="111" t="s">
        <v>40</v>
      </c>
      <c r="AO2258" s="112">
        <v>27</v>
      </c>
      <c r="AP2258" s="112">
        <v>13442000</v>
      </c>
      <c r="AQ2258" s="112">
        <v>0</v>
      </c>
      <c r="AR2258" s="112">
        <v>13442000</v>
      </c>
      <c r="AS2258" s="112">
        <v>77</v>
      </c>
      <c r="AT2258" s="112">
        <v>636042</v>
      </c>
      <c r="AU2258" s="112">
        <v>1</v>
      </c>
      <c r="AV2258" s="112">
        <v>86</v>
      </c>
      <c r="AW2258" s="112">
        <v>546996</v>
      </c>
    </row>
    <row r="2259" spans="38:49">
      <c r="AL2259" s="111" t="s">
        <v>178</v>
      </c>
      <c r="AM2259" s="112">
        <v>22</v>
      </c>
      <c r="AN2259" s="111" t="s">
        <v>40</v>
      </c>
      <c r="AO2259" s="112">
        <v>27</v>
      </c>
      <c r="AP2259" s="112">
        <v>13442000</v>
      </c>
      <c r="AQ2259" s="112">
        <v>0</v>
      </c>
      <c r="AR2259" s="112">
        <v>13442000</v>
      </c>
      <c r="AS2259" s="112">
        <v>78</v>
      </c>
      <c r="AT2259" s="112">
        <v>585874</v>
      </c>
      <c r="AU2259" s="112">
        <v>1</v>
      </c>
      <c r="AV2259" s="112">
        <v>87</v>
      </c>
      <c r="AW2259" s="112">
        <v>509710</v>
      </c>
    </row>
    <row r="2260" spans="38:49">
      <c r="AL2260" s="111" t="s">
        <v>178</v>
      </c>
      <c r="AM2260" s="112">
        <v>22</v>
      </c>
      <c r="AN2260" s="111" t="s">
        <v>40</v>
      </c>
      <c r="AO2260" s="112">
        <v>27</v>
      </c>
      <c r="AP2260" s="112">
        <v>13442000</v>
      </c>
      <c r="AQ2260" s="112">
        <v>0</v>
      </c>
      <c r="AR2260" s="112">
        <v>13442000</v>
      </c>
      <c r="AS2260" s="112">
        <v>79</v>
      </c>
      <c r="AT2260" s="112">
        <v>535528</v>
      </c>
      <c r="AU2260" s="112">
        <v>1</v>
      </c>
      <c r="AV2260" s="112">
        <v>88</v>
      </c>
      <c r="AW2260" s="112">
        <v>471265</v>
      </c>
    </row>
    <row r="2261" spans="38:49">
      <c r="AL2261" s="111" t="s">
        <v>178</v>
      </c>
      <c r="AM2261" s="112">
        <v>22</v>
      </c>
      <c r="AN2261" s="111" t="s">
        <v>40</v>
      </c>
      <c r="AO2261" s="112">
        <v>27</v>
      </c>
      <c r="AP2261" s="112">
        <v>13442000</v>
      </c>
      <c r="AQ2261" s="112">
        <v>0</v>
      </c>
      <c r="AR2261" s="112">
        <v>13442000</v>
      </c>
      <c r="AS2261" s="112">
        <v>80</v>
      </c>
      <c r="AT2261" s="112">
        <v>485018</v>
      </c>
      <c r="AU2261" s="112">
        <v>1</v>
      </c>
      <c r="AV2261" s="112">
        <v>89</v>
      </c>
      <c r="AW2261" s="112">
        <v>431666</v>
      </c>
    </row>
    <row r="2262" spans="38:49">
      <c r="AL2262" s="111" t="s">
        <v>178</v>
      </c>
      <c r="AM2262" s="112">
        <v>22</v>
      </c>
      <c r="AN2262" s="111" t="s">
        <v>40</v>
      </c>
      <c r="AO2262" s="112">
        <v>27</v>
      </c>
      <c r="AP2262" s="112">
        <v>13442000</v>
      </c>
      <c r="AQ2262" s="112">
        <v>0</v>
      </c>
      <c r="AR2262" s="112">
        <v>13442000</v>
      </c>
      <c r="AS2262" s="112">
        <v>81</v>
      </c>
      <c r="AT2262" s="112">
        <v>536611</v>
      </c>
      <c r="AU2262" s="112">
        <v>1</v>
      </c>
      <c r="AV2262" s="112">
        <v>90</v>
      </c>
      <c r="AW2262" s="112">
        <v>482950</v>
      </c>
    </row>
    <row r="2263" spans="38:49">
      <c r="AL2263" s="111" t="s">
        <v>178</v>
      </c>
      <c r="AM2263" s="112">
        <v>22</v>
      </c>
      <c r="AN2263" s="111" t="s">
        <v>40</v>
      </c>
      <c r="AO2263" s="112">
        <v>27</v>
      </c>
      <c r="AP2263" s="112">
        <v>13442000</v>
      </c>
      <c r="AQ2263" s="112">
        <v>0</v>
      </c>
      <c r="AR2263" s="112">
        <v>13442000</v>
      </c>
      <c r="AS2263" s="112">
        <v>82</v>
      </c>
      <c r="AT2263" s="112">
        <v>575358</v>
      </c>
      <c r="AU2263" s="112">
        <v>1</v>
      </c>
      <c r="AV2263" s="112">
        <v>91</v>
      </c>
      <c r="AW2263" s="112">
        <v>523576</v>
      </c>
    </row>
    <row r="2264" spans="38:49">
      <c r="AL2264" s="111" t="s">
        <v>178</v>
      </c>
      <c r="AM2264" s="112">
        <v>22</v>
      </c>
      <c r="AN2264" s="111" t="s">
        <v>40</v>
      </c>
      <c r="AO2264" s="112">
        <v>27</v>
      </c>
      <c r="AP2264" s="112">
        <v>13442000</v>
      </c>
      <c r="AQ2264" s="112">
        <v>0</v>
      </c>
      <c r="AR2264" s="112">
        <v>13442000</v>
      </c>
      <c r="AS2264" s="112">
        <v>83</v>
      </c>
      <c r="AT2264" s="112">
        <v>498998</v>
      </c>
      <c r="AU2264" s="112">
        <v>1</v>
      </c>
      <c r="AV2264" s="112">
        <v>92</v>
      </c>
      <c r="AW2264" s="112">
        <v>459078</v>
      </c>
    </row>
    <row r="2265" spans="38:49">
      <c r="AL2265" s="111" t="s">
        <v>178</v>
      </c>
      <c r="AM2265" s="112">
        <v>22</v>
      </c>
      <c r="AN2265" s="111" t="s">
        <v>40</v>
      </c>
      <c r="AO2265" s="112">
        <v>27</v>
      </c>
      <c r="AP2265" s="112">
        <v>13442000</v>
      </c>
      <c r="AQ2265" s="112">
        <v>0</v>
      </c>
      <c r="AR2265" s="112">
        <v>13442000</v>
      </c>
      <c r="AS2265" s="112">
        <v>84</v>
      </c>
      <c r="AT2265" s="112">
        <v>422487</v>
      </c>
      <c r="AU2265" s="112">
        <v>1</v>
      </c>
      <c r="AV2265" s="112">
        <v>92</v>
      </c>
      <c r="AW2265" s="112">
        <v>388688</v>
      </c>
    </row>
    <row r="2266" spans="38:49">
      <c r="AL2266" s="111" t="s">
        <v>178</v>
      </c>
      <c r="AM2266" s="112">
        <v>22</v>
      </c>
      <c r="AN2266" s="111" t="s">
        <v>40</v>
      </c>
      <c r="AO2266" s="112">
        <v>27</v>
      </c>
      <c r="AP2266" s="112">
        <v>13442000</v>
      </c>
      <c r="AQ2266" s="112">
        <v>0</v>
      </c>
      <c r="AR2266" s="112">
        <v>13442000</v>
      </c>
      <c r="AS2266" s="112">
        <v>85</v>
      </c>
      <c r="AT2266" s="112">
        <v>345847</v>
      </c>
      <c r="AU2266" s="112">
        <v>1</v>
      </c>
      <c r="AV2266" s="112">
        <v>93</v>
      </c>
      <c r="AW2266" s="112">
        <v>321638</v>
      </c>
    </row>
    <row r="2267" spans="38:49">
      <c r="AL2267" s="111" t="s">
        <v>178</v>
      </c>
      <c r="AM2267" s="112">
        <v>22</v>
      </c>
      <c r="AN2267" s="111" t="s">
        <v>40</v>
      </c>
      <c r="AO2267" s="112">
        <v>27</v>
      </c>
      <c r="AP2267" s="112">
        <v>13442000</v>
      </c>
      <c r="AQ2267" s="112">
        <v>0</v>
      </c>
      <c r="AR2267" s="112">
        <v>13442000</v>
      </c>
      <c r="AS2267" s="112">
        <v>86</v>
      </c>
      <c r="AT2267" s="112">
        <v>269101</v>
      </c>
      <c r="AU2267" s="112">
        <v>1</v>
      </c>
      <c r="AV2267" s="112">
        <v>94</v>
      </c>
      <c r="AW2267" s="112">
        <v>252955</v>
      </c>
    </row>
    <row r="2268" spans="38:49">
      <c r="AL2268" s="111" t="s">
        <v>178</v>
      </c>
      <c r="AM2268" s="112">
        <v>22</v>
      </c>
      <c r="AN2268" s="111" t="s">
        <v>40</v>
      </c>
      <c r="AO2268" s="112">
        <v>27</v>
      </c>
      <c r="AP2268" s="112">
        <v>13442000</v>
      </c>
      <c r="AQ2268" s="112">
        <v>0</v>
      </c>
      <c r="AR2268" s="112">
        <v>13442000</v>
      </c>
      <c r="AS2268" s="112">
        <v>87</v>
      </c>
      <c r="AT2268" s="112">
        <v>192274</v>
      </c>
      <c r="AU2268" s="112">
        <v>1</v>
      </c>
      <c r="AV2268" s="112">
        <v>94</v>
      </c>
      <c r="AW2268" s="112">
        <v>180738</v>
      </c>
    </row>
    <row r="2269" spans="38:49">
      <c r="AL2269" s="111" t="s">
        <v>178</v>
      </c>
      <c r="AM2269" s="112">
        <v>22</v>
      </c>
      <c r="AN2269" s="111" t="s">
        <v>40</v>
      </c>
      <c r="AO2269" s="112">
        <v>27</v>
      </c>
      <c r="AP2269" s="112">
        <v>13442000</v>
      </c>
      <c r="AQ2269" s="112">
        <v>0</v>
      </c>
      <c r="AR2269" s="112">
        <v>13442000</v>
      </c>
      <c r="AS2269" s="112">
        <v>88</v>
      </c>
      <c r="AT2269" s="112">
        <v>115388</v>
      </c>
      <c r="AU2269" s="112">
        <v>1</v>
      </c>
      <c r="AV2269" s="112">
        <v>94</v>
      </c>
      <c r="AW2269" s="112">
        <v>108465</v>
      </c>
    </row>
    <row r="2270" spans="38:49">
      <c r="AL2270" s="111" t="s">
        <v>178</v>
      </c>
      <c r="AM2270" s="112">
        <v>22</v>
      </c>
      <c r="AN2270" s="111" t="s">
        <v>40</v>
      </c>
      <c r="AO2270" s="112">
        <v>27</v>
      </c>
      <c r="AP2270" s="112">
        <v>13442000</v>
      </c>
      <c r="AQ2270" s="112">
        <v>0</v>
      </c>
      <c r="AR2270" s="112">
        <v>13442000</v>
      </c>
      <c r="AS2270" s="112">
        <v>89</v>
      </c>
      <c r="AT2270" s="112">
        <v>38466</v>
      </c>
      <c r="AU2270" s="112">
        <v>1</v>
      </c>
      <c r="AV2270" s="112">
        <v>94</v>
      </c>
      <c r="AW2270" s="112">
        <v>36158</v>
      </c>
    </row>
    <row r="2271" spans="38:49">
      <c r="AL2271" s="111" t="s">
        <v>178</v>
      </c>
      <c r="AM2271" s="112">
        <v>23</v>
      </c>
      <c r="AN2271" s="111" t="s">
        <v>41</v>
      </c>
      <c r="AO2271" s="112">
        <v>3</v>
      </c>
      <c r="AP2271" s="112">
        <v>13052000</v>
      </c>
      <c r="AQ2271" s="112">
        <v>0</v>
      </c>
      <c r="AR2271" s="112">
        <v>13052000</v>
      </c>
      <c r="AS2271" s="112">
        <v>68</v>
      </c>
      <c r="AT2271" s="112">
        <v>947063</v>
      </c>
      <c r="AU2271" s="112">
        <v>0.879</v>
      </c>
      <c r="AV2271" s="112">
        <v>78</v>
      </c>
      <c r="AW2271" s="112">
        <v>738709</v>
      </c>
    </row>
    <row r="2272" spans="38:49">
      <c r="AL2272" s="111" t="s">
        <v>178</v>
      </c>
      <c r="AM2272" s="112">
        <v>23</v>
      </c>
      <c r="AN2272" s="111" t="s">
        <v>41</v>
      </c>
      <c r="AO2272" s="112">
        <v>3</v>
      </c>
      <c r="AP2272" s="112">
        <v>13052000</v>
      </c>
      <c r="AQ2272" s="112">
        <v>0</v>
      </c>
      <c r="AR2272" s="112">
        <v>13052000</v>
      </c>
      <c r="AS2272" s="112">
        <v>69</v>
      </c>
      <c r="AT2272" s="112">
        <v>1029139</v>
      </c>
      <c r="AU2272" s="112">
        <v>1</v>
      </c>
      <c r="AV2272" s="112">
        <v>79</v>
      </c>
      <c r="AW2272" s="112">
        <v>813020</v>
      </c>
    </row>
    <row r="2273" spans="38:49">
      <c r="AL2273" s="111" t="s">
        <v>178</v>
      </c>
      <c r="AM2273" s="112">
        <v>23</v>
      </c>
      <c r="AN2273" s="111" t="s">
        <v>41</v>
      </c>
      <c r="AO2273" s="112">
        <v>3</v>
      </c>
      <c r="AP2273" s="112">
        <v>13052000</v>
      </c>
      <c r="AQ2273" s="112">
        <v>0</v>
      </c>
      <c r="AR2273" s="112">
        <v>13052000</v>
      </c>
      <c r="AS2273" s="112">
        <v>70</v>
      </c>
      <c r="AT2273" s="112">
        <v>980944</v>
      </c>
      <c r="AU2273" s="112">
        <v>1</v>
      </c>
      <c r="AV2273" s="112">
        <v>80</v>
      </c>
      <c r="AW2273" s="112">
        <v>784755</v>
      </c>
    </row>
    <row r="2274" spans="38:49">
      <c r="AL2274" s="111" t="s">
        <v>178</v>
      </c>
      <c r="AM2274" s="112">
        <v>23</v>
      </c>
      <c r="AN2274" s="111" t="s">
        <v>41</v>
      </c>
      <c r="AO2274" s="112">
        <v>3</v>
      </c>
      <c r="AP2274" s="112">
        <v>13052000</v>
      </c>
      <c r="AQ2274" s="112">
        <v>0</v>
      </c>
      <c r="AR2274" s="112">
        <v>13052000</v>
      </c>
      <c r="AS2274" s="112">
        <v>71</v>
      </c>
      <c r="AT2274" s="112">
        <v>932450</v>
      </c>
      <c r="AU2274" s="112">
        <v>1</v>
      </c>
      <c r="AV2274" s="112">
        <v>82</v>
      </c>
      <c r="AW2274" s="112">
        <v>764609</v>
      </c>
    </row>
    <row r="2275" spans="38:49">
      <c r="AL2275" s="111" t="s">
        <v>178</v>
      </c>
      <c r="AM2275" s="112">
        <v>23</v>
      </c>
      <c r="AN2275" s="111" t="s">
        <v>41</v>
      </c>
      <c r="AO2275" s="112">
        <v>3</v>
      </c>
      <c r="AP2275" s="112">
        <v>13052000</v>
      </c>
      <c r="AQ2275" s="112">
        <v>0</v>
      </c>
      <c r="AR2275" s="112">
        <v>13052000</v>
      </c>
      <c r="AS2275" s="112">
        <v>72</v>
      </c>
      <c r="AT2275" s="112">
        <v>883671</v>
      </c>
      <c r="AU2275" s="112">
        <v>1</v>
      </c>
      <c r="AV2275" s="112">
        <v>83</v>
      </c>
      <c r="AW2275" s="112">
        <v>733447</v>
      </c>
    </row>
    <row r="2276" spans="38:49">
      <c r="AL2276" s="111" t="s">
        <v>178</v>
      </c>
      <c r="AM2276" s="112">
        <v>23</v>
      </c>
      <c r="AN2276" s="111" t="s">
        <v>41</v>
      </c>
      <c r="AO2276" s="112">
        <v>3</v>
      </c>
      <c r="AP2276" s="112">
        <v>13052000</v>
      </c>
      <c r="AQ2276" s="112">
        <v>0</v>
      </c>
      <c r="AR2276" s="112">
        <v>13052000</v>
      </c>
      <c r="AS2276" s="112">
        <v>73</v>
      </c>
      <c r="AT2276" s="112">
        <v>834624</v>
      </c>
      <c r="AU2276" s="112">
        <v>1</v>
      </c>
      <c r="AV2276" s="112">
        <v>84</v>
      </c>
      <c r="AW2276" s="112">
        <v>701084</v>
      </c>
    </row>
    <row r="2277" spans="38:49">
      <c r="AL2277" s="111" t="s">
        <v>178</v>
      </c>
      <c r="AM2277" s="112">
        <v>23</v>
      </c>
      <c r="AN2277" s="111" t="s">
        <v>41</v>
      </c>
      <c r="AO2277" s="112">
        <v>3</v>
      </c>
      <c r="AP2277" s="112">
        <v>13052000</v>
      </c>
      <c r="AQ2277" s="112">
        <v>0</v>
      </c>
      <c r="AR2277" s="112">
        <v>13052000</v>
      </c>
      <c r="AS2277" s="112">
        <v>74</v>
      </c>
      <c r="AT2277" s="112">
        <v>785322</v>
      </c>
      <c r="AU2277" s="112">
        <v>1</v>
      </c>
      <c r="AV2277" s="112">
        <v>86</v>
      </c>
      <c r="AW2277" s="112">
        <v>675377</v>
      </c>
    </row>
    <row r="2278" spans="38:49">
      <c r="AL2278" s="111" t="s">
        <v>178</v>
      </c>
      <c r="AM2278" s="112">
        <v>23</v>
      </c>
      <c r="AN2278" s="111" t="s">
        <v>41</v>
      </c>
      <c r="AO2278" s="112">
        <v>3</v>
      </c>
      <c r="AP2278" s="112">
        <v>13052000</v>
      </c>
      <c r="AQ2278" s="112">
        <v>0</v>
      </c>
      <c r="AR2278" s="112">
        <v>13052000</v>
      </c>
      <c r="AS2278" s="112">
        <v>75</v>
      </c>
      <c r="AT2278" s="112">
        <v>735781</v>
      </c>
      <c r="AU2278" s="112">
        <v>1</v>
      </c>
      <c r="AV2278" s="112">
        <v>87</v>
      </c>
      <c r="AW2278" s="112">
        <v>640129</v>
      </c>
    </row>
    <row r="2279" spans="38:49">
      <c r="AL2279" s="111" t="s">
        <v>178</v>
      </c>
      <c r="AM2279" s="112">
        <v>23</v>
      </c>
      <c r="AN2279" s="111" t="s">
        <v>41</v>
      </c>
      <c r="AO2279" s="112">
        <v>3</v>
      </c>
      <c r="AP2279" s="112">
        <v>13052000</v>
      </c>
      <c r="AQ2279" s="112">
        <v>0</v>
      </c>
      <c r="AR2279" s="112">
        <v>13052000</v>
      </c>
      <c r="AS2279" s="112">
        <v>76</v>
      </c>
      <c r="AT2279" s="112">
        <v>686016</v>
      </c>
      <c r="AU2279" s="112">
        <v>1</v>
      </c>
      <c r="AV2279" s="112">
        <v>88</v>
      </c>
      <c r="AW2279" s="112">
        <v>603694</v>
      </c>
    </row>
    <row r="2280" spans="38:49">
      <c r="AL2280" s="111" t="s">
        <v>178</v>
      </c>
      <c r="AM2280" s="112">
        <v>23</v>
      </c>
      <c r="AN2280" s="111" t="s">
        <v>41</v>
      </c>
      <c r="AO2280" s="112">
        <v>3</v>
      </c>
      <c r="AP2280" s="112">
        <v>13052000</v>
      </c>
      <c r="AQ2280" s="112">
        <v>0</v>
      </c>
      <c r="AR2280" s="112">
        <v>13052000</v>
      </c>
      <c r="AS2280" s="112">
        <v>77</v>
      </c>
      <c r="AT2280" s="112">
        <v>636042</v>
      </c>
      <c r="AU2280" s="112">
        <v>1</v>
      </c>
      <c r="AV2280" s="112">
        <v>89</v>
      </c>
      <c r="AW2280" s="112">
        <v>566077</v>
      </c>
    </row>
    <row r="2281" spans="38:49">
      <c r="AL2281" s="111" t="s">
        <v>178</v>
      </c>
      <c r="AM2281" s="112">
        <v>23</v>
      </c>
      <c r="AN2281" s="111" t="s">
        <v>41</v>
      </c>
      <c r="AO2281" s="112">
        <v>3</v>
      </c>
      <c r="AP2281" s="112">
        <v>13052000</v>
      </c>
      <c r="AQ2281" s="112">
        <v>0</v>
      </c>
      <c r="AR2281" s="112">
        <v>13052000</v>
      </c>
      <c r="AS2281" s="112">
        <v>78</v>
      </c>
      <c r="AT2281" s="112">
        <v>585874</v>
      </c>
      <c r="AU2281" s="112">
        <v>1</v>
      </c>
      <c r="AV2281" s="112">
        <v>91</v>
      </c>
      <c r="AW2281" s="112">
        <v>533145</v>
      </c>
    </row>
    <row r="2282" spans="38:49">
      <c r="AL2282" s="111" t="s">
        <v>178</v>
      </c>
      <c r="AM2282" s="112">
        <v>23</v>
      </c>
      <c r="AN2282" s="111" t="s">
        <v>41</v>
      </c>
      <c r="AO2282" s="112">
        <v>3</v>
      </c>
      <c r="AP2282" s="112">
        <v>13052000</v>
      </c>
      <c r="AQ2282" s="112">
        <v>0</v>
      </c>
      <c r="AR2282" s="112">
        <v>13052000</v>
      </c>
      <c r="AS2282" s="112">
        <v>79</v>
      </c>
      <c r="AT2282" s="112">
        <v>535528</v>
      </c>
      <c r="AU2282" s="112">
        <v>1</v>
      </c>
      <c r="AV2282" s="112">
        <v>92</v>
      </c>
      <c r="AW2282" s="112">
        <v>492686</v>
      </c>
    </row>
    <row r="2283" spans="38:49">
      <c r="AL2283" s="111" t="s">
        <v>178</v>
      </c>
      <c r="AM2283" s="112">
        <v>23</v>
      </c>
      <c r="AN2283" s="111" t="s">
        <v>41</v>
      </c>
      <c r="AO2283" s="112">
        <v>3</v>
      </c>
      <c r="AP2283" s="112">
        <v>13052000</v>
      </c>
      <c r="AQ2283" s="112">
        <v>0</v>
      </c>
      <c r="AR2283" s="112">
        <v>13052000</v>
      </c>
      <c r="AS2283" s="112">
        <v>80</v>
      </c>
      <c r="AT2283" s="112">
        <v>485018</v>
      </c>
      <c r="AU2283" s="112">
        <v>1</v>
      </c>
      <c r="AV2283" s="112">
        <v>93</v>
      </c>
      <c r="AW2283" s="112">
        <v>451067</v>
      </c>
    </row>
    <row r="2284" spans="38:49">
      <c r="AL2284" s="111" t="s">
        <v>178</v>
      </c>
      <c r="AM2284" s="112">
        <v>23</v>
      </c>
      <c r="AN2284" s="111" t="s">
        <v>41</v>
      </c>
      <c r="AO2284" s="112">
        <v>3</v>
      </c>
      <c r="AP2284" s="112">
        <v>13052000</v>
      </c>
      <c r="AQ2284" s="112">
        <v>0</v>
      </c>
      <c r="AR2284" s="112">
        <v>13052000</v>
      </c>
      <c r="AS2284" s="112">
        <v>81</v>
      </c>
      <c r="AT2284" s="112">
        <v>536611</v>
      </c>
      <c r="AU2284" s="112">
        <v>1</v>
      </c>
      <c r="AV2284" s="112">
        <v>94</v>
      </c>
      <c r="AW2284" s="112">
        <v>504414</v>
      </c>
    </row>
    <row r="2285" spans="38:49">
      <c r="AL2285" s="111" t="s">
        <v>178</v>
      </c>
      <c r="AM2285" s="112">
        <v>23</v>
      </c>
      <c r="AN2285" s="111" t="s">
        <v>41</v>
      </c>
      <c r="AO2285" s="112">
        <v>3</v>
      </c>
      <c r="AP2285" s="112">
        <v>13052000</v>
      </c>
      <c r="AQ2285" s="112">
        <v>0</v>
      </c>
      <c r="AR2285" s="112">
        <v>13052000</v>
      </c>
      <c r="AS2285" s="112">
        <v>82</v>
      </c>
      <c r="AT2285" s="112">
        <v>575358</v>
      </c>
      <c r="AU2285" s="112">
        <v>1</v>
      </c>
      <c r="AV2285" s="112">
        <v>94</v>
      </c>
      <c r="AW2285" s="112">
        <v>540837</v>
      </c>
    </row>
    <row r="2286" spans="38:49">
      <c r="AL2286" s="111" t="s">
        <v>178</v>
      </c>
      <c r="AM2286" s="112">
        <v>23</v>
      </c>
      <c r="AN2286" s="111" t="s">
        <v>41</v>
      </c>
      <c r="AO2286" s="112">
        <v>3</v>
      </c>
      <c r="AP2286" s="112">
        <v>13052000</v>
      </c>
      <c r="AQ2286" s="112">
        <v>0</v>
      </c>
      <c r="AR2286" s="112">
        <v>13052000</v>
      </c>
      <c r="AS2286" s="112">
        <v>83</v>
      </c>
      <c r="AT2286" s="112">
        <v>498998</v>
      </c>
      <c r="AU2286" s="112">
        <v>1</v>
      </c>
      <c r="AV2286" s="112">
        <v>95</v>
      </c>
      <c r="AW2286" s="112">
        <v>474048</v>
      </c>
    </row>
    <row r="2287" spans="38:49">
      <c r="AL2287" s="111" t="s">
        <v>178</v>
      </c>
      <c r="AM2287" s="112">
        <v>23</v>
      </c>
      <c r="AN2287" s="111" t="s">
        <v>41</v>
      </c>
      <c r="AO2287" s="112">
        <v>3</v>
      </c>
      <c r="AP2287" s="112">
        <v>13052000</v>
      </c>
      <c r="AQ2287" s="112">
        <v>0</v>
      </c>
      <c r="AR2287" s="112">
        <v>13052000</v>
      </c>
      <c r="AS2287" s="112">
        <v>84</v>
      </c>
      <c r="AT2287" s="112">
        <v>422487</v>
      </c>
      <c r="AU2287" s="112">
        <v>1</v>
      </c>
      <c r="AV2287" s="112">
        <v>96</v>
      </c>
      <c r="AW2287" s="112">
        <v>405588</v>
      </c>
    </row>
    <row r="2288" spans="38:49">
      <c r="AL2288" s="111" t="s">
        <v>178</v>
      </c>
      <c r="AM2288" s="112">
        <v>23</v>
      </c>
      <c r="AN2288" s="111" t="s">
        <v>41</v>
      </c>
      <c r="AO2288" s="112">
        <v>3</v>
      </c>
      <c r="AP2288" s="112">
        <v>13052000</v>
      </c>
      <c r="AQ2288" s="112">
        <v>0</v>
      </c>
      <c r="AR2288" s="112">
        <v>13052000</v>
      </c>
      <c r="AS2288" s="112">
        <v>85</v>
      </c>
      <c r="AT2288" s="112">
        <v>345847</v>
      </c>
      <c r="AU2288" s="112">
        <v>1</v>
      </c>
      <c r="AV2288" s="112">
        <v>96</v>
      </c>
      <c r="AW2288" s="112">
        <v>332013</v>
      </c>
    </row>
    <row r="2289" spans="38:49">
      <c r="AL2289" s="111" t="s">
        <v>178</v>
      </c>
      <c r="AM2289" s="112">
        <v>23</v>
      </c>
      <c r="AN2289" s="111" t="s">
        <v>41</v>
      </c>
      <c r="AO2289" s="112">
        <v>3</v>
      </c>
      <c r="AP2289" s="112">
        <v>13052000</v>
      </c>
      <c r="AQ2289" s="112">
        <v>0</v>
      </c>
      <c r="AR2289" s="112">
        <v>13052000</v>
      </c>
      <c r="AS2289" s="112">
        <v>86</v>
      </c>
      <c r="AT2289" s="112">
        <v>269101</v>
      </c>
      <c r="AU2289" s="112">
        <v>1</v>
      </c>
      <c r="AV2289" s="112">
        <v>96</v>
      </c>
      <c r="AW2289" s="112">
        <v>258337</v>
      </c>
    </row>
    <row r="2290" spans="38:49">
      <c r="AL2290" s="111" t="s">
        <v>178</v>
      </c>
      <c r="AM2290" s="112">
        <v>23</v>
      </c>
      <c r="AN2290" s="111" t="s">
        <v>41</v>
      </c>
      <c r="AO2290" s="112">
        <v>3</v>
      </c>
      <c r="AP2290" s="112">
        <v>13052000</v>
      </c>
      <c r="AQ2290" s="112">
        <v>0</v>
      </c>
      <c r="AR2290" s="112">
        <v>13052000</v>
      </c>
      <c r="AS2290" s="112">
        <v>87</v>
      </c>
      <c r="AT2290" s="112">
        <v>192274</v>
      </c>
      <c r="AU2290" s="112">
        <v>1</v>
      </c>
      <c r="AV2290" s="112">
        <v>97</v>
      </c>
      <c r="AW2290" s="112">
        <v>186506</v>
      </c>
    </row>
    <row r="2291" spans="38:49">
      <c r="AL2291" s="111" t="s">
        <v>178</v>
      </c>
      <c r="AM2291" s="112">
        <v>23</v>
      </c>
      <c r="AN2291" s="111" t="s">
        <v>41</v>
      </c>
      <c r="AO2291" s="112">
        <v>3</v>
      </c>
      <c r="AP2291" s="112">
        <v>13052000</v>
      </c>
      <c r="AQ2291" s="112">
        <v>0</v>
      </c>
      <c r="AR2291" s="112">
        <v>13052000</v>
      </c>
      <c r="AS2291" s="112">
        <v>88</v>
      </c>
      <c r="AT2291" s="112">
        <v>115388</v>
      </c>
      <c r="AU2291" s="112">
        <v>1</v>
      </c>
      <c r="AV2291" s="112">
        <v>97</v>
      </c>
      <c r="AW2291" s="112">
        <v>111926</v>
      </c>
    </row>
    <row r="2292" spans="38:49">
      <c r="AL2292" s="111" t="s">
        <v>178</v>
      </c>
      <c r="AM2292" s="112">
        <v>23</v>
      </c>
      <c r="AN2292" s="111" t="s">
        <v>41</v>
      </c>
      <c r="AO2292" s="112">
        <v>3</v>
      </c>
      <c r="AP2292" s="112">
        <v>13052000</v>
      </c>
      <c r="AQ2292" s="112">
        <v>0</v>
      </c>
      <c r="AR2292" s="112">
        <v>13052000</v>
      </c>
      <c r="AS2292" s="112">
        <v>89</v>
      </c>
      <c r="AT2292" s="112">
        <v>38466</v>
      </c>
      <c r="AU2292" s="112">
        <v>1</v>
      </c>
      <c r="AV2292" s="112">
        <v>97</v>
      </c>
      <c r="AW2292" s="112">
        <v>37312</v>
      </c>
    </row>
    <row r="2293" spans="38:49">
      <c r="AL2293" s="111" t="s">
        <v>178</v>
      </c>
      <c r="AM2293" s="112">
        <v>24</v>
      </c>
      <c r="AN2293" s="111" t="s">
        <v>41</v>
      </c>
      <c r="AO2293" s="112">
        <v>10</v>
      </c>
      <c r="AP2293" s="112">
        <v>12648000</v>
      </c>
      <c r="AQ2293" s="112">
        <v>0</v>
      </c>
      <c r="AR2293" s="112">
        <v>12648000</v>
      </c>
      <c r="AS2293" s="112">
        <v>68</v>
      </c>
      <c r="AT2293" s="112">
        <v>543063</v>
      </c>
      <c r="AU2293" s="112">
        <v>0.504</v>
      </c>
      <c r="AV2293" s="112">
        <v>80</v>
      </c>
      <c r="AW2293" s="112">
        <v>434450</v>
      </c>
    </row>
    <row r="2294" spans="38:49">
      <c r="AL2294" s="111" t="s">
        <v>178</v>
      </c>
      <c r="AM2294" s="112">
        <v>24</v>
      </c>
      <c r="AN2294" s="111" t="s">
        <v>41</v>
      </c>
      <c r="AO2294" s="112">
        <v>10</v>
      </c>
      <c r="AP2294" s="112">
        <v>12648000</v>
      </c>
      <c r="AQ2294" s="112">
        <v>0</v>
      </c>
      <c r="AR2294" s="112">
        <v>12648000</v>
      </c>
      <c r="AS2294" s="112">
        <v>69</v>
      </c>
      <c r="AT2294" s="112">
        <v>1029139</v>
      </c>
      <c r="AU2294" s="112">
        <v>1</v>
      </c>
      <c r="AV2294" s="112">
        <v>81</v>
      </c>
      <c r="AW2294" s="112">
        <v>833603</v>
      </c>
    </row>
    <row r="2295" spans="38:49">
      <c r="AL2295" s="111" t="s">
        <v>178</v>
      </c>
      <c r="AM2295" s="112">
        <v>24</v>
      </c>
      <c r="AN2295" s="111" t="s">
        <v>41</v>
      </c>
      <c r="AO2295" s="112">
        <v>10</v>
      </c>
      <c r="AP2295" s="112">
        <v>12648000</v>
      </c>
      <c r="AQ2295" s="112">
        <v>0</v>
      </c>
      <c r="AR2295" s="112">
        <v>12648000</v>
      </c>
      <c r="AS2295" s="112">
        <v>70</v>
      </c>
      <c r="AT2295" s="112">
        <v>980944</v>
      </c>
      <c r="AU2295" s="112">
        <v>1</v>
      </c>
      <c r="AV2295" s="112">
        <v>82</v>
      </c>
      <c r="AW2295" s="112">
        <v>804374</v>
      </c>
    </row>
    <row r="2296" spans="38:49">
      <c r="AL2296" s="111" t="s">
        <v>178</v>
      </c>
      <c r="AM2296" s="112">
        <v>24</v>
      </c>
      <c r="AN2296" s="111" t="s">
        <v>41</v>
      </c>
      <c r="AO2296" s="112">
        <v>10</v>
      </c>
      <c r="AP2296" s="112">
        <v>12648000</v>
      </c>
      <c r="AQ2296" s="112">
        <v>0</v>
      </c>
      <c r="AR2296" s="112">
        <v>12648000</v>
      </c>
      <c r="AS2296" s="112">
        <v>71</v>
      </c>
      <c r="AT2296" s="112">
        <v>932450</v>
      </c>
      <c r="AU2296" s="112">
        <v>1</v>
      </c>
      <c r="AV2296" s="112">
        <v>84</v>
      </c>
      <c r="AW2296" s="112">
        <v>783258</v>
      </c>
    </row>
    <row r="2297" spans="38:49">
      <c r="AL2297" s="111" t="s">
        <v>178</v>
      </c>
      <c r="AM2297" s="112">
        <v>24</v>
      </c>
      <c r="AN2297" s="111" t="s">
        <v>41</v>
      </c>
      <c r="AO2297" s="112">
        <v>10</v>
      </c>
      <c r="AP2297" s="112">
        <v>12648000</v>
      </c>
      <c r="AQ2297" s="112">
        <v>0</v>
      </c>
      <c r="AR2297" s="112">
        <v>12648000</v>
      </c>
      <c r="AS2297" s="112">
        <v>72</v>
      </c>
      <c r="AT2297" s="112">
        <v>883671</v>
      </c>
      <c r="AU2297" s="112">
        <v>1</v>
      </c>
      <c r="AV2297" s="112">
        <v>85</v>
      </c>
      <c r="AW2297" s="112">
        <v>751120</v>
      </c>
    </row>
    <row r="2298" spans="38:49">
      <c r="AL2298" s="111" t="s">
        <v>178</v>
      </c>
      <c r="AM2298" s="112">
        <v>24</v>
      </c>
      <c r="AN2298" s="111" t="s">
        <v>41</v>
      </c>
      <c r="AO2298" s="112">
        <v>10</v>
      </c>
      <c r="AP2298" s="112">
        <v>12648000</v>
      </c>
      <c r="AQ2298" s="112">
        <v>0</v>
      </c>
      <c r="AR2298" s="112">
        <v>12648000</v>
      </c>
      <c r="AS2298" s="112">
        <v>73</v>
      </c>
      <c r="AT2298" s="112">
        <v>834624</v>
      </c>
      <c r="AU2298" s="112">
        <v>1</v>
      </c>
      <c r="AV2298" s="112">
        <v>86</v>
      </c>
      <c r="AW2298" s="112">
        <v>717777</v>
      </c>
    </row>
    <row r="2299" spans="38:49">
      <c r="AL2299" s="111" t="s">
        <v>178</v>
      </c>
      <c r="AM2299" s="112">
        <v>24</v>
      </c>
      <c r="AN2299" s="111" t="s">
        <v>41</v>
      </c>
      <c r="AO2299" s="112">
        <v>10</v>
      </c>
      <c r="AP2299" s="112">
        <v>12648000</v>
      </c>
      <c r="AQ2299" s="112">
        <v>0</v>
      </c>
      <c r="AR2299" s="112">
        <v>12648000</v>
      </c>
      <c r="AS2299" s="112">
        <v>74</v>
      </c>
      <c r="AT2299" s="112">
        <v>785322</v>
      </c>
      <c r="AU2299" s="112">
        <v>1</v>
      </c>
      <c r="AV2299" s="112">
        <v>88</v>
      </c>
      <c r="AW2299" s="112">
        <v>691083</v>
      </c>
    </row>
    <row r="2300" spans="38:49">
      <c r="AL2300" s="111" t="s">
        <v>178</v>
      </c>
      <c r="AM2300" s="112">
        <v>24</v>
      </c>
      <c r="AN2300" s="111" t="s">
        <v>41</v>
      </c>
      <c r="AO2300" s="112">
        <v>10</v>
      </c>
      <c r="AP2300" s="112">
        <v>12648000</v>
      </c>
      <c r="AQ2300" s="112">
        <v>0</v>
      </c>
      <c r="AR2300" s="112">
        <v>12648000</v>
      </c>
      <c r="AS2300" s="112">
        <v>75</v>
      </c>
      <c r="AT2300" s="112">
        <v>735781</v>
      </c>
      <c r="AU2300" s="112">
        <v>1</v>
      </c>
      <c r="AV2300" s="112">
        <v>89</v>
      </c>
      <c r="AW2300" s="112">
        <v>654845</v>
      </c>
    </row>
    <row r="2301" spans="38:49">
      <c r="AL2301" s="111" t="s">
        <v>178</v>
      </c>
      <c r="AM2301" s="112">
        <v>24</v>
      </c>
      <c r="AN2301" s="111" t="s">
        <v>41</v>
      </c>
      <c r="AO2301" s="112">
        <v>10</v>
      </c>
      <c r="AP2301" s="112">
        <v>12648000</v>
      </c>
      <c r="AQ2301" s="112">
        <v>0</v>
      </c>
      <c r="AR2301" s="112">
        <v>12648000</v>
      </c>
      <c r="AS2301" s="112">
        <v>76</v>
      </c>
      <c r="AT2301" s="112">
        <v>686016</v>
      </c>
      <c r="AU2301" s="112">
        <v>1</v>
      </c>
      <c r="AV2301" s="112">
        <v>90</v>
      </c>
      <c r="AW2301" s="112">
        <v>617414</v>
      </c>
    </row>
    <row r="2302" spans="38:49">
      <c r="AL2302" s="111" t="s">
        <v>178</v>
      </c>
      <c r="AM2302" s="112">
        <v>24</v>
      </c>
      <c r="AN2302" s="111" t="s">
        <v>41</v>
      </c>
      <c r="AO2302" s="112">
        <v>10</v>
      </c>
      <c r="AP2302" s="112">
        <v>12648000</v>
      </c>
      <c r="AQ2302" s="112">
        <v>0</v>
      </c>
      <c r="AR2302" s="112">
        <v>12648000</v>
      </c>
      <c r="AS2302" s="112">
        <v>77</v>
      </c>
      <c r="AT2302" s="112">
        <v>636042</v>
      </c>
      <c r="AU2302" s="112">
        <v>1</v>
      </c>
      <c r="AV2302" s="112">
        <v>92</v>
      </c>
      <c r="AW2302" s="112">
        <v>585159</v>
      </c>
    </row>
    <row r="2303" spans="38:49">
      <c r="AL2303" s="111" t="s">
        <v>178</v>
      </c>
      <c r="AM2303" s="112">
        <v>24</v>
      </c>
      <c r="AN2303" s="111" t="s">
        <v>41</v>
      </c>
      <c r="AO2303" s="112">
        <v>10</v>
      </c>
      <c r="AP2303" s="112">
        <v>12648000</v>
      </c>
      <c r="AQ2303" s="112">
        <v>0</v>
      </c>
      <c r="AR2303" s="112">
        <v>12648000</v>
      </c>
      <c r="AS2303" s="112">
        <v>78</v>
      </c>
      <c r="AT2303" s="112">
        <v>585874</v>
      </c>
      <c r="AU2303" s="112">
        <v>1</v>
      </c>
      <c r="AV2303" s="112">
        <v>93</v>
      </c>
      <c r="AW2303" s="112">
        <v>544863</v>
      </c>
    </row>
    <row r="2304" spans="38:49">
      <c r="AL2304" s="111" t="s">
        <v>178</v>
      </c>
      <c r="AM2304" s="112">
        <v>24</v>
      </c>
      <c r="AN2304" s="111" t="s">
        <v>41</v>
      </c>
      <c r="AO2304" s="112">
        <v>10</v>
      </c>
      <c r="AP2304" s="112">
        <v>12648000</v>
      </c>
      <c r="AQ2304" s="112">
        <v>0</v>
      </c>
      <c r="AR2304" s="112">
        <v>12648000</v>
      </c>
      <c r="AS2304" s="112">
        <v>79</v>
      </c>
      <c r="AT2304" s="112">
        <v>535528</v>
      </c>
      <c r="AU2304" s="112">
        <v>1</v>
      </c>
      <c r="AV2304" s="112">
        <v>94</v>
      </c>
      <c r="AW2304" s="112">
        <v>503396</v>
      </c>
    </row>
    <row r="2305" spans="38:49">
      <c r="AL2305" s="111" t="s">
        <v>178</v>
      </c>
      <c r="AM2305" s="112">
        <v>24</v>
      </c>
      <c r="AN2305" s="111" t="s">
        <v>41</v>
      </c>
      <c r="AO2305" s="112">
        <v>10</v>
      </c>
      <c r="AP2305" s="112">
        <v>12648000</v>
      </c>
      <c r="AQ2305" s="112">
        <v>0</v>
      </c>
      <c r="AR2305" s="112">
        <v>12648000</v>
      </c>
      <c r="AS2305" s="112">
        <v>80</v>
      </c>
      <c r="AT2305" s="112">
        <v>485018</v>
      </c>
      <c r="AU2305" s="112">
        <v>1</v>
      </c>
      <c r="AV2305" s="112">
        <v>95</v>
      </c>
      <c r="AW2305" s="112">
        <v>460767</v>
      </c>
    </row>
    <row r="2306" spans="38:49">
      <c r="AL2306" s="111" t="s">
        <v>178</v>
      </c>
      <c r="AM2306" s="112">
        <v>24</v>
      </c>
      <c r="AN2306" s="111" t="s">
        <v>41</v>
      </c>
      <c r="AO2306" s="112">
        <v>10</v>
      </c>
      <c r="AP2306" s="112">
        <v>12648000</v>
      </c>
      <c r="AQ2306" s="112">
        <v>0</v>
      </c>
      <c r="AR2306" s="112">
        <v>12648000</v>
      </c>
      <c r="AS2306" s="112">
        <v>81</v>
      </c>
      <c r="AT2306" s="112">
        <v>536611</v>
      </c>
      <c r="AU2306" s="112">
        <v>1</v>
      </c>
      <c r="AV2306" s="112">
        <v>96</v>
      </c>
      <c r="AW2306" s="112">
        <v>515147</v>
      </c>
    </row>
    <row r="2307" spans="38:49">
      <c r="AL2307" s="111" t="s">
        <v>178</v>
      </c>
      <c r="AM2307" s="112">
        <v>24</v>
      </c>
      <c r="AN2307" s="111" t="s">
        <v>41</v>
      </c>
      <c r="AO2307" s="112">
        <v>10</v>
      </c>
      <c r="AP2307" s="112">
        <v>12648000</v>
      </c>
      <c r="AQ2307" s="112">
        <v>0</v>
      </c>
      <c r="AR2307" s="112">
        <v>12648000</v>
      </c>
      <c r="AS2307" s="112">
        <v>82</v>
      </c>
      <c r="AT2307" s="112">
        <v>575358</v>
      </c>
      <c r="AU2307" s="112">
        <v>1</v>
      </c>
      <c r="AV2307" s="112">
        <v>96</v>
      </c>
      <c r="AW2307" s="112">
        <v>552344</v>
      </c>
    </row>
    <row r="2308" spans="38:49">
      <c r="AL2308" s="111" t="s">
        <v>178</v>
      </c>
      <c r="AM2308" s="112">
        <v>24</v>
      </c>
      <c r="AN2308" s="111" t="s">
        <v>41</v>
      </c>
      <c r="AO2308" s="112">
        <v>10</v>
      </c>
      <c r="AP2308" s="112">
        <v>12648000</v>
      </c>
      <c r="AQ2308" s="112">
        <v>0</v>
      </c>
      <c r="AR2308" s="112">
        <v>12648000</v>
      </c>
      <c r="AS2308" s="112">
        <v>83</v>
      </c>
      <c r="AT2308" s="112">
        <v>498998</v>
      </c>
      <c r="AU2308" s="112">
        <v>1</v>
      </c>
      <c r="AV2308" s="112">
        <v>97</v>
      </c>
      <c r="AW2308" s="112">
        <v>484028</v>
      </c>
    </row>
    <row r="2309" spans="38:49">
      <c r="AL2309" s="111" t="s">
        <v>178</v>
      </c>
      <c r="AM2309" s="112">
        <v>24</v>
      </c>
      <c r="AN2309" s="111" t="s">
        <v>41</v>
      </c>
      <c r="AO2309" s="112">
        <v>10</v>
      </c>
      <c r="AP2309" s="112">
        <v>12648000</v>
      </c>
      <c r="AQ2309" s="112">
        <v>0</v>
      </c>
      <c r="AR2309" s="112">
        <v>12648000</v>
      </c>
      <c r="AS2309" s="112">
        <v>84</v>
      </c>
      <c r="AT2309" s="112">
        <v>422487</v>
      </c>
      <c r="AU2309" s="112">
        <v>1</v>
      </c>
      <c r="AV2309" s="112">
        <v>98</v>
      </c>
      <c r="AW2309" s="112">
        <v>414037</v>
      </c>
    </row>
    <row r="2310" spans="38:49">
      <c r="AL2310" s="111" t="s">
        <v>178</v>
      </c>
      <c r="AM2310" s="112">
        <v>24</v>
      </c>
      <c r="AN2310" s="111" t="s">
        <v>41</v>
      </c>
      <c r="AO2310" s="112">
        <v>10</v>
      </c>
      <c r="AP2310" s="112">
        <v>12648000</v>
      </c>
      <c r="AQ2310" s="112">
        <v>0</v>
      </c>
      <c r="AR2310" s="112">
        <v>12648000</v>
      </c>
      <c r="AS2310" s="112">
        <v>85</v>
      </c>
      <c r="AT2310" s="112">
        <v>345847</v>
      </c>
      <c r="AU2310" s="112">
        <v>1</v>
      </c>
      <c r="AV2310" s="112">
        <v>98</v>
      </c>
      <c r="AW2310" s="112">
        <v>338930</v>
      </c>
    </row>
    <row r="2311" spans="38:49">
      <c r="AL2311" s="111" t="s">
        <v>178</v>
      </c>
      <c r="AM2311" s="112">
        <v>24</v>
      </c>
      <c r="AN2311" s="111" t="s">
        <v>41</v>
      </c>
      <c r="AO2311" s="112">
        <v>10</v>
      </c>
      <c r="AP2311" s="112">
        <v>12648000</v>
      </c>
      <c r="AQ2311" s="112">
        <v>0</v>
      </c>
      <c r="AR2311" s="112">
        <v>12648000</v>
      </c>
      <c r="AS2311" s="112">
        <v>86</v>
      </c>
      <c r="AT2311" s="112">
        <v>269101</v>
      </c>
      <c r="AU2311" s="112">
        <v>1</v>
      </c>
      <c r="AV2311" s="112">
        <v>98</v>
      </c>
      <c r="AW2311" s="112">
        <v>263719</v>
      </c>
    </row>
    <row r="2312" spans="38:49">
      <c r="AL2312" s="111" t="s">
        <v>178</v>
      </c>
      <c r="AM2312" s="112">
        <v>24</v>
      </c>
      <c r="AN2312" s="111" t="s">
        <v>41</v>
      </c>
      <c r="AO2312" s="112">
        <v>10</v>
      </c>
      <c r="AP2312" s="112">
        <v>12648000</v>
      </c>
      <c r="AQ2312" s="112">
        <v>0</v>
      </c>
      <c r="AR2312" s="112">
        <v>12648000</v>
      </c>
      <c r="AS2312" s="112">
        <v>87</v>
      </c>
      <c r="AT2312" s="112">
        <v>192274</v>
      </c>
      <c r="AU2312" s="112">
        <v>1</v>
      </c>
      <c r="AV2312" s="112">
        <v>99</v>
      </c>
      <c r="AW2312" s="112">
        <v>190351</v>
      </c>
    </row>
    <row r="2313" spans="38:49">
      <c r="AL2313" s="111" t="s">
        <v>178</v>
      </c>
      <c r="AM2313" s="112">
        <v>24</v>
      </c>
      <c r="AN2313" s="111" t="s">
        <v>41</v>
      </c>
      <c r="AO2313" s="112">
        <v>10</v>
      </c>
      <c r="AP2313" s="112">
        <v>12648000</v>
      </c>
      <c r="AQ2313" s="112">
        <v>0</v>
      </c>
      <c r="AR2313" s="112">
        <v>12648000</v>
      </c>
      <c r="AS2313" s="112">
        <v>88</v>
      </c>
      <c r="AT2313" s="112">
        <v>115388</v>
      </c>
      <c r="AU2313" s="112">
        <v>1</v>
      </c>
      <c r="AV2313" s="112">
        <v>99</v>
      </c>
      <c r="AW2313" s="112">
        <v>114234</v>
      </c>
    </row>
    <row r="2314" spans="38:49">
      <c r="AL2314" s="111" t="s">
        <v>178</v>
      </c>
      <c r="AM2314" s="112">
        <v>24</v>
      </c>
      <c r="AN2314" s="111" t="s">
        <v>41</v>
      </c>
      <c r="AO2314" s="112">
        <v>10</v>
      </c>
      <c r="AP2314" s="112">
        <v>12648000</v>
      </c>
      <c r="AQ2314" s="112">
        <v>0</v>
      </c>
      <c r="AR2314" s="112">
        <v>12648000</v>
      </c>
      <c r="AS2314" s="112">
        <v>89</v>
      </c>
      <c r="AT2314" s="112">
        <v>38466</v>
      </c>
      <c r="AU2314" s="112">
        <v>1</v>
      </c>
      <c r="AV2314" s="112">
        <v>99</v>
      </c>
      <c r="AW2314" s="112">
        <v>38081</v>
      </c>
    </row>
    <row r="2315" spans="38:49">
      <c r="AL2315" s="111" t="s">
        <v>178</v>
      </c>
      <c r="AM2315" s="112">
        <v>25</v>
      </c>
      <c r="AN2315" s="111" t="s">
        <v>41</v>
      </c>
      <c r="AO2315" s="112">
        <v>17</v>
      </c>
      <c r="AP2315" s="112">
        <v>12233000</v>
      </c>
      <c r="AQ2315" s="112">
        <v>0</v>
      </c>
      <c r="AR2315" s="112">
        <v>12233000</v>
      </c>
      <c r="AS2315" s="112">
        <v>68</v>
      </c>
      <c r="AT2315" s="112">
        <v>128063</v>
      </c>
      <c r="AU2315" s="112">
        <v>0.11899999999999999</v>
      </c>
      <c r="AV2315" s="112">
        <v>81</v>
      </c>
      <c r="AW2315" s="112">
        <v>103731</v>
      </c>
    </row>
    <row r="2316" spans="38:49">
      <c r="AL2316" s="111" t="s">
        <v>178</v>
      </c>
      <c r="AM2316" s="112">
        <v>25</v>
      </c>
      <c r="AN2316" s="111" t="s">
        <v>41</v>
      </c>
      <c r="AO2316" s="112">
        <v>17</v>
      </c>
      <c r="AP2316" s="112">
        <v>12233000</v>
      </c>
      <c r="AQ2316" s="112">
        <v>0</v>
      </c>
      <c r="AR2316" s="112">
        <v>12233000</v>
      </c>
      <c r="AS2316" s="112">
        <v>69</v>
      </c>
      <c r="AT2316" s="112">
        <v>1029139</v>
      </c>
      <c r="AU2316" s="112">
        <v>1</v>
      </c>
      <c r="AV2316" s="112">
        <v>82</v>
      </c>
      <c r="AW2316" s="112">
        <v>843894</v>
      </c>
    </row>
    <row r="2317" spans="38:49">
      <c r="AL2317" s="111" t="s">
        <v>178</v>
      </c>
      <c r="AM2317" s="112">
        <v>25</v>
      </c>
      <c r="AN2317" s="111" t="s">
        <v>41</v>
      </c>
      <c r="AO2317" s="112">
        <v>17</v>
      </c>
      <c r="AP2317" s="112">
        <v>12233000</v>
      </c>
      <c r="AQ2317" s="112">
        <v>0</v>
      </c>
      <c r="AR2317" s="112">
        <v>12233000</v>
      </c>
      <c r="AS2317" s="112">
        <v>70</v>
      </c>
      <c r="AT2317" s="112">
        <v>980944</v>
      </c>
      <c r="AU2317" s="112">
        <v>1</v>
      </c>
      <c r="AV2317" s="112">
        <v>83</v>
      </c>
      <c r="AW2317" s="112">
        <v>814184</v>
      </c>
    </row>
    <row r="2318" spans="38:49">
      <c r="AL2318" s="111" t="s">
        <v>178</v>
      </c>
      <c r="AM2318" s="112">
        <v>25</v>
      </c>
      <c r="AN2318" s="111" t="s">
        <v>41</v>
      </c>
      <c r="AO2318" s="112">
        <v>17</v>
      </c>
      <c r="AP2318" s="112">
        <v>12233000</v>
      </c>
      <c r="AQ2318" s="112">
        <v>0</v>
      </c>
      <c r="AR2318" s="112">
        <v>12233000</v>
      </c>
      <c r="AS2318" s="112">
        <v>71</v>
      </c>
      <c r="AT2318" s="112">
        <v>932450</v>
      </c>
      <c r="AU2318" s="112">
        <v>1</v>
      </c>
      <c r="AV2318" s="112">
        <v>85</v>
      </c>
      <c r="AW2318" s="112">
        <v>792582</v>
      </c>
    </row>
    <row r="2319" spans="38:49">
      <c r="AL2319" s="111" t="s">
        <v>178</v>
      </c>
      <c r="AM2319" s="112">
        <v>25</v>
      </c>
      <c r="AN2319" s="111" t="s">
        <v>41</v>
      </c>
      <c r="AO2319" s="112">
        <v>17</v>
      </c>
      <c r="AP2319" s="112">
        <v>12233000</v>
      </c>
      <c r="AQ2319" s="112">
        <v>0</v>
      </c>
      <c r="AR2319" s="112">
        <v>12233000</v>
      </c>
      <c r="AS2319" s="112">
        <v>72</v>
      </c>
      <c r="AT2319" s="112">
        <v>883671</v>
      </c>
      <c r="AU2319" s="112">
        <v>1</v>
      </c>
      <c r="AV2319" s="112">
        <v>86</v>
      </c>
      <c r="AW2319" s="112">
        <v>759957</v>
      </c>
    </row>
    <row r="2320" spans="38:49">
      <c r="AL2320" s="111" t="s">
        <v>178</v>
      </c>
      <c r="AM2320" s="112">
        <v>25</v>
      </c>
      <c r="AN2320" s="111" t="s">
        <v>41</v>
      </c>
      <c r="AO2320" s="112">
        <v>17</v>
      </c>
      <c r="AP2320" s="112">
        <v>12233000</v>
      </c>
      <c r="AQ2320" s="112">
        <v>0</v>
      </c>
      <c r="AR2320" s="112">
        <v>12233000</v>
      </c>
      <c r="AS2320" s="112">
        <v>73</v>
      </c>
      <c r="AT2320" s="112">
        <v>834624</v>
      </c>
      <c r="AU2320" s="112">
        <v>1</v>
      </c>
      <c r="AV2320" s="112">
        <v>88</v>
      </c>
      <c r="AW2320" s="112">
        <v>734469</v>
      </c>
    </row>
    <row r="2321" spans="38:49">
      <c r="AL2321" s="111" t="s">
        <v>178</v>
      </c>
      <c r="AM2321" s="112">
        <v>25</v>
      </c>
      <c r="AN2321" s="111" t="s">
        <v>41</v>
      </c>
      <c r="AO2321" s="112">
        <v>17</v>
      </c>
      <c r="AP2321" s="112">
        <v>12233000</v>
      </c>
      <c r="AQ2321" s="112">
        <v>0</v>
      </c>
      <c r="AR2321" s="112">
        <v>12233000</v>
      </c>
      <c r="AS2321" s="112">
        <v>74</v>
      </c>
      <c r="AT2321" s="112">
        <v>785322</v>
      </c>
      <c r="AU2321" s="112">
        <v>1</v>
      </c>
      <c r="AV2321" s="112">
        <v>89</v>
      </c>
      <c r="AW2321" s="112">
        <v>698937</v>
      </c>
    </row>
    <row r="2322" spans="38:49">
      <c r="AL2322" s="111" t="s">
        <v>178</v>
      </c>
      <c r="AM2322" s="112">
        <v>25</v>
      </c>
      <c r="AN2322" s="111" t="s">
        <v>41</v>
      </c>
      <c r="AO2322" s="112">
        <v>17</v>
      </c>
      <c r="AP2322" s="112">
        <v>12233000</v>
      </c>
      <c r="AQ2322" s="112">
        <v>0</v>
      </c>
      <c r="AR2322" s="112">
        <v>12233000</v>
      </c>
      <c r="AS2322" s="112">
        <v>75</v>
      </c>
      <c r="AT2322" s="112">
        <v>735781</v>
      </c>
      <c r="AU2322" s="112">
        <v>1</v>
      </c>
      <c r="AV2322" s="112">
        <v>90</v>
      </c>
      <c r="AW2322" s="112">
        <v>662203</v>
      </c>
    </row>
    <row r="2323" spans="38:49">
      <c r="AL2323" s="111" t="s">
        <v>178</v>
      </c>
      <c r="AM2323" s="112">
        <v>25</v>
      </c>
      <c r="AN2323" s="111" t="s">
        <v>41</v>
      </c>
      <c r="AO2323" s="112">
        <v>17</v>
      </c>
      <c r="AP2323" s="112">
        <v>12233000</v>
      </c>
      <c r="AQ2323" s="112">
        <v>0</v>
      </c>
      <c r="AR2323" s="112">
        <v>12233000</v>
      </c>
      <c r="AS2323" s="112">
        <v>76</v>
      </c>
      <c r="AT2323" s="112">
        <v>686016</v>
      </c>
      <c r="AU2323" s="112">
        <v>1</v>
      </c>
      <c r="AV2323" s="112">
        <v>91</v>
      </c>
      <c r="AW2323" s="112">
        <v>624275</v>
      </c>
    </row>
    <row r="2324" spans="38:49">
      <c r="AL2324" s="111" t="s">
        <v>178</v>
      </c>
      <c r="AM2324" s="112">
        <v>25</v>
      </c>
      <c r="AN2324" s="111" t="s">
        <v>41</v>
      </c>
      <c r="AO2324" s="112">
        <v>17</v>
      </c>
      <c r="AP2324" s="112">
        <v>12233000</v>
      </c>
      <c r="AQ2324" s="112">
        <v>0</v>
      </c>
      <c r="AR2324" s="112">
        <v>12233000</v>
      </c>
      <c r="AS2324" s="112">
        <v>77</v>
      </c>
      <c r="AT2324" s="112">
        <v>636042</v>
      </c>
      <c r="AU2324" s="112">
        <v>1</v>
      </c>
      <c r="AV2324" s="112">
        <v>93</v>
      </c>
      <c r="AW2324" s="112">
        <v>591519</v>
      </c>
    </row>
    <row r="2325" spans="38:49">
      <c r="AL2325" s="111" t="s">
        <v>178</v>
      </c>
      <c r="AM2325" s="112">
        <v>25</v>
      </c>
      <c r="AN2325" s="111" t="s">
        <v>41</v>
      </c>
      <c r="AO2325" s="112">
        <v>17</v>
      </c>
      <c r="AP2325" s="112">
        <v>12233000</v>
      </c>
      <c r="AQ2325" s="112">
        <v>0</v>
      </c>
      <c r="AR2325" s="112">
        <v>12233000</v>
      </c>
      <c r="AS2325" s="112">
        <v>78</v>
      </c>
      <c r="AT2325" s="112">
        <v>585874</v>
      </c>
      <c r="AU2325" s="112">
        <v>1</v>
      </c>
      <c r="AV2325" s="112">
        <v>94</v>
      </c>
      <c r="AW2325" s="112">
        <v>550722</v>
      </c>
    </row>
    <row r="2326" spans="38:49">
      <c r="AL2326" s="111" t="s">
        <v>178</v>
      </c>
      <c r="AM2326" s="112">
        <v>25</v>
      </c>
      <c r="AN2326" s="111" t="s">
        <v>41</v>
      </c>
      <c r="AO2326" s="112">
        <v>17</v>
      </c>
      <c r="AP2326" s="112">
        <v>12233000</v>
      </c>
      <c r="AQ2326" s="112">
        <v>0</v>
      </c>
      <c r="AR2326" s="112">
        <v>12233000</v>
      </c>
      <c r="AS2326" s="112">
        <v>79</v>
      </c>
      <c r="AT2326" s="112">
        <v>535528</v>
      </c>
      <c r="AU2326" s="112">
        <v>1</v>
      </c>
      <c r="AV2326" s="112">
        <v>95</v>
      </c>
      <c r="AW2326" s="112">
        <v>508752</v>
      </c>
    </row>
    <row r="2327" spans="38:49">
      <c r="AL2327" s="111" t="s">
        <v>178</v>
      </c>
      <c r="AM2327" s="112">
        <v>25</v>
      </c>
      <c r="AN2327" s="111" t="s">
        <v>41</v>
      </c>
      <c r="AO2327" s="112">
        <v>17</v>
      </c>
      <c r="AP2327" s="112">
        <v>12233000</v>
      </c>
      <c r="AQ2327" s="112">
        <v>0</v>
      </c>
      <c r="AR2327" s="112">
        <v>12233000</v>
      </c>
      <c r="AS2327" s="112">
        <v>80</v>
      </c>
      <c r="AT2327" s="112">
        <v>485018</v>
      </c>
      <c r="AU2327" s="112">
        <v>1</v>
      </c>
      <c r="AV2327" s="112">
        <v>96</v>
      </c>
      <c r="AW2327" s="112">
        <v>465617</v>
      </c>
    </row>
    <row r="2328" spans="38:49">
      <c r="AL2328" s="111" t="s">
        <v>178</v>
      </c>
      <c r="AM2328" s="112">
        <v>25</v>
      </c>
      <c r="AN2328" s="111" t="s">
        <v>41</v>
      </c>
      <c r="AO2328" s="112">
        <v>17</v>
      </c>
      <c r="AP2328" s="112">
        <v>12233000</v>
      </c>
      <c r="AQ2328" s="112">
        <v>0</v>
      </c>
      <c r="AR2328" s="112">
        <v>12233000</v>
      </c>
      <c r="AS2328" s="112">
        <v>81</v>
      </c>
      <c r="AT2328" s="112">
        <v>536611</v>
      </c>
      <c r="AU2328" s="112">
        <v>1</v>
      </c>
      <c r="AV2328" s="112">
        <v>97</v>
      </c>
      <c r="AW2328" s="112">
        <v>520513</v>
      </c>
    </row>
    <row r="2329" spans="38:49">
      <c r="AL2329" s="111" t="s">
        <v>178</v>
      </c>
      <c r="AM2329" s="112">
        <v>25</v>
      </c>
      <c r="AN2329" s="111" t="s">
        <v>41</v>
      </c>
      <c r="AO2329" s="112">
        <v>17</v>
      </c>
      <c r="AP2329" s="112">
        <v>12233000</v>
      </c>
      <c r="AQ2329" s="112">
        <v>0</v>
      </c>
      <c r="AR2329" s="112">
        <v>12233000</v>
      </c>
      <c r="AS2329" s="112">
        <v>82</v>
      </c>
      <c r="AT2329" s="112">
        <v>575358</v>
      </c>
      <c r="AU2329" s="112">
        <v>1</v>
      </c>
      <c r="AV2329" s="112">
        <v>97</v>
      </c>
      <c r="AW2329" s="112">
        <v>558097</v>
      </c>
    </row>
    <row r="2330" spans="38:49">
      <c r="AL2330" s="111" t="s">
        <v>178</v>
      </c>
      <c r="AM2330" s="112">
        <v>25</v>
      </c>
      <c r="AN2330" s="111" t="s">
        <v>41</v>
      </c>
      <c r="AO2330" s="112">
        <v>17</v>
      </c>
      <c r="AP2330" s="112">
        <v>12233000</v>
      </c>
      <c r="AQ2330" s="112">
        <v>0</v>
      </c>
      <c r="AR2330" s="112">
        <v>12233000</v>
      </c>
      <c r="AS2330" s="112">
        <v>83</v>
      </c>
      <c r="AT2330" s="112">
        <v>498998</v>
      </c>
      <c r="AU2330" s="112">
        <v>1</v>
      </c>
      <c r="AV2330" s="112">
        <v>98</v>
      </c>
      <c r="AW2330" s="112">
        <v>489018</v>
      </c>
    </row>
    <row r="2331" spans="38:49">
      <c r="AL2331" s="111" t="s">
        <v>178</v>
      </c>
      <c r="AM2331" s="112">
        <v>25</v>
      </c>
      <c r="AN2331" s="111" t="s">
        <v>41</v>
      </c>
      <c r="AO2331" s="112">
        <v>17</v>
      </c>
      <c r="AP2331" s="112">
        <v>12233000</v>
      </c>
      <c r="AQ2331" s="112">
        <v>0</v>
      </c>
      <c r="AR2331" s="112">
        <v>12233000</v>
      </c>
      <c r="AS2331" s="112">
        <v>84</v>
      </c>
      <c r="AT2331" s="112">
        <v>422487</v>
      </c>
      <c r="AU2331" s="112">
        <v>1</v>
      </c>
      <c r="AV2331" s="112">
        <v>98</v>
      </c>
      <c r="AW2331" s="112">
        <v>414037</v>
      </c>
    </row>
    <row r="2332" spans="38:49">
      <c r="AL2332" s="111" t="s">
        <v>178</v>
      </c>
      <c r="AM2332" s="112">
        <v>25</v>
      </c>
      <c r="AN2332" s="111" t="s">
        <v>41</v>
      </c>
      <c r="AO2332" s="112">
        <v>17</v>
      </c>
      <c r="AP2332" s="112">
        <v>12233000</v>
      </c>
      <c r="AQ2332" s="112">
        <v>0</v>
      </c>
      <c r="AR2332" s="112">
        <v>12233000</v>
      </c>
      <c r="AS2332" s="112">
        <v>85</v>
      </c>
      <c r="AT2332" s="112">
        <v>345847</v>
      </c>
      <c r="AU2332" s="112">
        <v>1</v>
      </c>
      <c r="AV2332" s="112">
        <v>99</v>
      </c>
      <c r="AW2332" s="112">
        <v>342389</v>
      </c>
    </row>
    <row r="2333" spans="38:49">
      <c r="AL2333" s="111" t="s">
        <v>178</v>
      </c>
      <c r="AM2333" s="112">
        <v>25</v>
      </c>
      <c r="AN2333" s="111" t="s">
        <v>41</v>
      </c>
      <c r="AO2333" s="112">
        <v>17</v>
      </c>
      <c r="AP2333" s="112">
        <v>12233000</v>
      </c>
      <c r="AQ2333" s="112">
        <v>0</v>
      </c>
      <c r="AR2333" s="112">
        <v>12233000</v>
      </c>
      <c r="AS2333" s="112">
        <v>86</v>
      </c>
      <c r="AT2333" s="112">
        <v>269101</v>
      </c>
      <c r="AU2333" s="112">
        <v>1</v>
      </c>
      <c r="AV2333" s="112">
        <v>99</v>
      </c>
      <c r="AW2333" s="112">
        <v>266410</v>
      </c>
    </row>
    <row r="2334" spans="38:49">
      <c r="AL2334" s="111" t="s">
        <v>178</v>
      </c>
      <c r="AM2334" s="112">
        <v>25</v>
      </c>
      <c r="AN2334" s="111" t="s">
        <v>41</v>
      </c>
      <c r="AO2334" s="112">
        <v>17</v>
      </c>
      <c r="AP2334" s="112">
        <v>12233000</v>
      </c>
      <c r="AQ2334" s="112">
        <v>0</v>
      </c>
      <c r="AR2334" s="112">
        <v>12233000</v>
      </c>
      <c r="AS2334" s="112">
        <v>87</v>
      </c>
      <c r="AT2334" s="112">
        <v>192274</v>
      </c>
      <c r="AU2334" s="112">
        <v>1</v>
      </c>
      <c r="AV2334" s="112">
        <v>100</v>
      </c>
      <c r="AW2334" s="112">
        <v>192274</v>
      </c>
    </row>
    <row r="2335" spans="38:49">
      <c r="AL2335" s="111" t="s">
        <v>178</v>
      </c>
      <c r="AM2335" s="112">
        <v>25</v>
      </c>
      <c r="AN2335" s="111" t="s">
        <v>41</v>
      </c>
      <c r="AO2335" s="112">
        <v>17</v>
      </c>
      <c r="AP2335" s="112">
        <v>12233000</v>
      </c>
      <c r="AQ2335" s="112">
        <v>0</v>
      </c>
      <c r="AR2335" s="112">
        <v>12233000</v>
      </c>
      <c r="AS2335" s="112">
        <v>88</v>
      </c>
      <c r="AT2335" s="112">
        <v>115388</v>
      </c>
      <c r="AU2335" s="112">
        <v>1</v>
      </c>
      <c r="AV2335" s="112">
        <v>100</v>
      </c>
      <c r="AW2335" s="112">
        <v>115388</v>
      </c>
    </row>
    <row r="2336" spans="38:49">
      <c r="AL2336" s="111" t="s">
        <v>178</v>
      </c>
      <c r="AM2336" s="112">
        <v>25</v>
      </c>
      <c r="AN2336" s="111" t="s">
        <v>41</v>
      </c>
      <c r="AO2336" s="112">
        <v>17</v>
      </c>
      <c r="AP2336" s="112">
        <v>12233000</v>
      </c>
      <c r="AQ2336" s="112">
        <v>0</v>
      </c>
      <c r="AR2336" s="112">
        <v>12233000</v>
      </c>
      <c r="AS2336" s="112">
        <v>89</v>
      </c>
      <c r="AT2336" s="112">
        <v>38466</v>
      </c>
      <c r="AU2336" s="112">
        <v>1</v>
      </c>
      <c r="AV2336" s="112">
        <v>100</v>
      </c>
      <c r="AW2336" s="112">
        <v>38466</v>
      </c>
    </row>
    <row r="2337" spans="38:49">
      <c r="AL2337" s="111" t="s">
        <v>178</v>
      </c>
      <c r="AM2337" s="112">
        <v>26</v>
      </c>
      <c r="AN2337" s="111" t="s">
        <v>41</v>
      </c>
      <c r="AO2337" s="112">
        <v>24</v>
      </c>
      <c r="AP2337" s="112">
        <v>11810000</v>
      </c>
      <c r="AQ2337" s="112">
        <v>0</v>
      </c>
      <c r="AR2337" s="112">
        <v>11810000</v>
      </c>
      <c r="AS2337" s="112">
        <v>69</v>
      </c>
      <c r="AT2337" s="112">
        <v>734203</v>
      </c>
      <c r="AU2337" s="112">
        <v>0.71299999999999997</v>
      </c>
      <c r="AV2337" s="112">
        <v>82</v>
      </c>
      <c r="AW2337" s="112">
        <v>602046</v>
      </c>
    </row>
    <row r="2338" spans="38:49">
      <c r="AL2338" s="111" t="s">
        <v>178</v>
      </c>
      <c r="AM2338" s="112">
        <v>26</v>
      </c>
      <c r="AN2338" s="111" t="s">
        <v>41</v>
      </c>
      <c r="AO2338" s="112">
        <v>24</v>
      </c>
      <c r="AP2338" s="112">
        <v>11810000</v>
      </c>
      <c r="AQ2338" s="112">
        <v>0</v>
      </c>
      <c r="AR2338" s="112">
        <v>11810000</v>
      </c>
      <c r="AS2338" s="112">
        <v>70</v>
      </c>
      <c r="AT2338" s="112">
        <v>980944</v>
      </c>
      <c r="AU2338" s="112">
        <v>1</v>
      </c>
      <c r="AV2338" s="112">
        <v>83</v>
      </c>
      <c r="AW2338" s="112">
        <v>814184</v>
      </c>
    </row>
    <row r="2339" spans="38:49">
      <c r="AL2339" s="111" t="s">
        <v>178</v>
      </c>
      <c r="AM2339" s="112">
        <v>26</v>
      </c>
      <c r="AN2339" s="111" t="s">
        <v>41</v>
      </c>
      <c r="AO2339" s="112">
        <v>24</v>
      </c>
      <c r="AP2339" s="112">
        <v>11810000</v>
      </c>
      <c r="AQ2339" s="112">
        <v>0</v>
      </c>
      <c r="AR2339" s="112">
        <v>11810000</v>
      </c>
      <c r="AS2339" s="112">
        <v>71</v>
      </c>
      <c r="AT2339" s="112">
        <v>932450</v>
      </c>
      <c r="AU2339" s="112">
        <v>1</v>
      </c>
      <c r="AV2339" s="112">
        <v>85</v>
      </c>
      <c r="AW2339" s="112">
        <v>792582</v>
      </c>
    </row>
    <row r="2340" spans="38:49">
      <c r="AL2340" s="111" t="s">
        <v>178</v>
      </c>
      <c r="AM2340" s="112">
        <v>26</v>
      </c>
      <c r="AN2340" s="111" t="s">
        <v>41</v>
      </c>
      <c r="AO2340" s="112">
        <v>24</v>
      </c>
      <c r="AP2340" s="112">
        <v>11810000</v>
      </c>
      <c r="AQ2340" s="112">
        <v>0</v>
      </c>
      <c r="AR2340" s="112">
        <v>11810000</v>
      </c>
      <c r="AS2340" s="112">
        <v>72</v>
      </c>
      <c r="AT2340" s="112">
        <v>883671</v>
      </c>
      <c r="AU2340" s="112">
        <v>1</v>
      </c>
      <c r="AV2340" s="112">
        <v>86</v>
      </c>
      <c r="AW2340" s="112">
        <v>759957</v>
      </c>
    </row>
    <row r="2341" spans="38:49">
      <c r="AL2341" s="111" t="s">
        <v>178</v>
      </c>
      <c r="AM2341" s="112">
        <v>26</v>
      </c>
      <c r="AN2341" s="111" t="s">
        <v>41</v>
      </c>
      <c r="AO2341" s="112">
        <v>24</v>
      </c>
      <c r="AP2341" s="112">
        <v>11810000</v>
      </c>
      <c r="AQ2341" s="112">
        <v>0</v>
      </c>
      <c r="AR2341" s="112">
        <v>11810000</v>
      </c>
      <c r="AS2341" s="112">
        <v>73</v>
      </c>
      <c r="AT2341" s="112">
        <v>834624</v>
      </c>
      <c r="AU2341" s="112">
        <v>1</v>
      </c>
      <c r="AV2341" s="112">
        <v>88</v>
      </c>
      <c r="AW2341" s="112">
        <v>734469</v>
      </c>
    </row>
    <row r="2342" spans="38:49">
      <c r="AL2342" s="111" t="s">
        <v>178</v>
      </c>
      <c r="AM2342" s="112">
        <v>26</v>
      </c>
      <c r="AN2342" s="111" t="s">
        <v>41</v>
      </c>
      <c r="AO2342" s="112">
        <v>24</v>
      </c>
      <c r="AP2342" s="112">
        <v>11810000</v>
      </c>
      <c r="AQ2342" s="112">
        <v>0</v>
      </c>
      <c r="AR2342" s="112">
        <v>11810000</v>
      </c>
      <c r="AS2342" s="112">
        <v>74</v>
      </c>
      <c r="AT2342" s="112">
        <v>785322</v>
      </c>
      <c r="AU2342" s="112">
        <v>1</v>
      </c>
      <c r="AV2342" s="112">
        <v>89</v>
      </c>
      <c r="AW2342" s="112">
        <v>698937</v>
      </c>
    </row>
    <row r="2343" spans="38:49">
      <c r="AL2343" s="111" t="s">
        <v>178</v>
      </c>
      <c r="AM2343" s="112">
        <v>26</v>
      </c>
      <c r="AN2343" s="111" t="s">
        <v>41</v>
      </c>
      <c r="AO2343" s="112">
        <v>24</v>
      </c>
      <c r="AP2343" s="112">
        <v>11810000</v>
      </c>
      <c r="AQ2343" s="112">
        <v>0</v>
      </c>
      <c r="AR2343" s="112">
        <v>11810000</v>
      </c>
      <c r="AS2343" s="112">
        <v>75</v>
      </c>
      <c r="AT2343" s="112">
        <v>735781</v>
      </c>
      <c r="AU2343" s="112">
        <v>1</v>
      </c>
      <c r="AV2343" s="112">
        <v>90</v>
      </c>
      <c r="AW2343" s="112">
        <v>662203</v>
      </c>
    </row>
    <row r="2344" spans="38:49">
      <c r="AL2344" s="111" t="s">
        <v>178</v>
      </c>
      <c r="AM2344" s="112">
        <v>26</v>
      </c>
      <c r="AN2344" s="111" t="s">
        <v>41</v>
      </c>
      <c r="AO2344" s="112">
        <v>24</v>
      </c>
      <c r="AP2344" s="112">
        <v>11810000</v>
      </c>
      <c r="AQ2344" s="112">
        <v>0</v>
      </c>
      <c r="AR2344" s="112">
        <v>11810000</v>
      </c>
      <c r="AS2344" s="112">
        <v>76</v>
      </c>
      <c r="AT2344" s="112">
        <v>686016</v>
      </c>
      <c r="AU2344" s="112">
        <v>1</v>
      </c>
      <c r="AV2344" s="112">
        <v>91</v>
      </c>
      <c r="AW2344" s="112">
        <v>624275</v>
      </c>
    </row>
    <row r="2345" spans="38:49">
      <c r="AL2345" s="111" t="s">
        <v>178</v>
      </c>
      <c r="AM2345" s="112">
        <v>26</v>
      </c>
      <c r="AN2345" s="111" t="s">
        <v>41</v>
      </c>
      <c r="AO2345" s="112">
        <v>24</v>
      </c>
      <c r="AP2345" s="112">
        <v>11810000</v>
      </c>
      <c r="AQ2345" s="112">
        <v>0</v>
      </c>
      <c r="AR2345" s="112">
        <v>11810000</v>
      </c>
      <c r="AS2345" s="112">
        <v>77</v>
      </c>
      <c r="AT2345" s="112">
        <v>636042</v>
      </c>
      <c r="AU2345" s="112">
        <v>1</v>
      </c>
      <c r="AV2345" s="112">
        <v>93</v>
      </c>
      <c r="AW2345" s="112">
        <v>591519</v>
      </c>
    </row>
    <row r="2346" spans="38:49">
      <c r="AL2346" s="111" t="s">
        <v>178</v>
      </c>
      <c r="AM2346" s="112">
        <v>26</v>
      </c>
      <c r="AN2346" s="111" t="s">
        <v>41</v>
      </c>
      <c r="AO2346" s="112">
        <v>24</v>
      </c>
      <c r="AP2346" s="112">
        <v>11810000</v>
      </c>
      <c r="AQ2346" s="112">
        <v>0</v>
      </c>
      <c r="AR2346" s="112">
        <v>11810000</v>
      </c>
      <c r="AS2346" s="112">
        <v>78</v>
      </c>
      <c r="AT2346" s="112">
        <v>585874</v>
      </c>
      <c r="AU2346" s="112">
        <v>1</v>
      </c>
      <c r="AV2346" s="112">
        <v>94</v>
      </c>
      <c r="AW2346" s="112">
        <v>550722</v>
      </c>
    </row>
    <row r="2347" spans="38:49">
      <c r="AL2347" s="111" t="s">
        <v>178</v>
      </c>
      <c r="AM2347" s="112">
        <v>26</v>
      </c>
      <c r="AN2347" s="111" t="s">
        <v>41</v>
      </c>
      <c r="AO2347" s="112">
        <v>24</v>
      </c>
      <c r="AP2347" s="112">
        <v>11810000</v>
      </c>
      <c r="AQ2347" s="112">
        <v>0</v>
      </c>
      <c r="AR2347" s="112">
        <v>11810000</v>
      </c>
      <c r="AS2347" s="112">
        <v>79</v>
      </c>
      <c r="AT2347" s="112">
        <v>535528</v>
      </c>
      <c r="AU2347" s="112">
        <v>1</v>
      </c>
      <c r="AV2347" s="112">
        <v>95</v>
      </c>
      <c r="AW2347" s="112">
        <v>508752</v>
      </c>
    </row>
    <row r="2348" spans="38:49">
      <c r="AL2348" s="111" t="s">
        <v>178</v>
      </c>
      <c r="AM2348" s="112">
        <v>26</v>
      </c>
      <c r="AN2348" s="111" t="s">
        <v>41</v>
      </c>
      <c r="AO2348" s="112">
        <v>24</v>
      </c>
      <c r="AP2348" s="112">
        <v>11810000</v>
      </c>
      <c r="AQ2348" s="112">
        <v>0</v>
      </c>
      <c r="AR2348" s="112">
        <v>11810000</v>
      </c>
      <c r="AS2348" s="112">
        <v>80</v>
      </c>
      <c r="AT2348" s="112">
        <v>485018</v>
      </c>
      <c r="AU2348" s="112">
        <v>1</v>
      </c>
      <c r="AV2348" s="112">
        <v>96</v>
      </c>
      <c r="AW2348" s="112">
        <v>465617</v>
      </c>
    </row>
    <row r="2349" spans="38:49">
      <c r="AL2349" s="111" t="s">
        <v>178</v>
      </c>
      <c r="AM2349" s="112">
        <v>26</v>
      </c>
      <c r="AN2349" s="111" t="s">
        <v>41</v>
      </c>
      <c r="AO2349" s="112">
        <v>24</v>
      </c>
      <c r="AP2349" s="112">
        <v>11810000</v>
      </c>
      <c r="AQ2349" s="112">
        <v>0</v>
      </c>
      <c r="AR2349" s="112">
        <v>11810000</v>
      </c>
      <c r="AS2349" s="112">
        <v>81</v>
      </c>
      <c r="AT2349" s="112">
        <v>536611</v>
      </c>
      <c r="AU2349" s="112">
        <v>1</v>
      </c>
      <c r="AV2349" s="112">
        <v>97</v>
      </c>
      <c r="AW2349" s="112">
        <v>520513</v>
      </c>
    </row>
    <row r="2350" spans="38:49">
      <c r="AL2350" s="111" t="s">
        <v>178</v>
      </c>
      <c r="AM2350" s="112">
        <v>26</v>
      </c>
      <c r="AN2350" s="111" t="s">
        <v>41</v>
      </c>
      <c r="AO2350" s="112">
        <v>24</v>
      </c>
      <c r="AP2350" s="112">
        <v>11810000</v>
      </c>
      <c r="AQ2350" s="112">
        <v>0</v>
      </c>
      <c r="AR2350" s="112">
        <v>11810000</v>
      </c>
      <c r="AS2350" s="112">
        <v>82</v>
      </c>
      <c r="AT2350" s="112">
        <v>575358</v>
      </c>
      <c r="AU2350" s="112">
        <v>1</v>
      </c>
      <c r="AV2350" s="112">
        <v>97</v>
      </c>
      <c r="AW2350" s="112">
        <v>558097</v>
      </c>
    </row>
    <row r="2351" spans="38:49">
      <c r="AL2351" s="111" t="s">
        <v>178</v>
      </c>
      <c r="AM2351" s="112">
        <v>26</v>
      </c>
      <c r="AN2351" s="111" t="s">
        <v>41</v>
      </c>
      <c r="AO2351" s="112">
        <v>24</v>
      </c>
      <c r="AP2351" s="112">
        <v>11810000</v>
      </c>
      <c r="AQ2351" s="112">
        <v>0</v>
      </c>
      <c r="AR2351" s="112">
        <v>11810000</v>
      </c>
      <c r="AS2351" s="112">
        <v>83</v>
      </c>
      <c r="AT2351" s="112">
        <v>498998</v>
      </c>
      <c r="AU2351" s="112">
        <v>1</v>
      </c>
      <c r="AV2351" s="112">
        <v>98</v>
      </c>
      <c r="AW2351" s="112">
        <v>489018</v>
      </c>
    </row>
    <row r="2352" spans="38:49">
      <c r="AL2352" s="111" t="s">
        <v>178</v>
      </c>
      <c r="AM2352" s="112">
        <v>26</v>
      </c>
      <c r="AN2352" s="111" t="s">
        <v>41</v>
      </c>
      <c r="AO2352" s="112">
        <v>24</v>
      </c>
      <c r="AP2352" s="112">
        <v>11810000</v>
      </c>
      <c r="AQ2352" s="112">
        <v>0</v>
      </c>
      <c r="AR2352" s="112">
        <v>11810000</v>
      </c>
      <c r="AS2352" s="112">
        <v>84</v>
      </c>
      <c r="AT2352" s="112">
        <v>422487</v>
      </c>
      <c r="AU2352" s="112">
        <v>1</v>
      </c>
      <c r="AV2352" s="112">
        <v>98</v>
      </c>
      <c r="AW2352" s="112">
        <v>414037</v>
      </c>
    </row>
    <row r="2353" spans="38:49">
      <c r="AL2353" s="111" t="s">
        <v>178</v>
      </c>
      <c r="AM2353" s="112">
        <v>26</v>
      </c>
      <c r="AN2353" s="111" t="s">
        <v>41</v>
      </c>
      <c r="AO2353" s="112">
        <v>24</v>
      </c>
      <c r="AP2353" s="112">
        <v>11810000</v>
      </c>
      <c r="AQ2353" s="112">
        <v>0</v>
      </c>
      <c r="AR2353" s="112">
        <v>11810000</v>
      </c>
      <c r="AS2353" s="112">
        <v>85</v>
      </c>
      <c r="AT2353" s="112">
        <v>345847</v>
      </c>
      <c r="AU2353" s="112">
        <v>1</v>
      </c>
      <c r="AV2353" s="112">
        <v>99</v>
      </c>
      <c r="AW2353" s="112">
        <v>342389</v>
      </c>
    </row>
    <row r="2354" spans="38:49">
      <c r="AL2354" s="111" t="s">
        <v>178</v>
      </c>
      <c r="AM2354" s="112">
        <v>26</v>
      </c>
      <c r="AN2354" s="111" t="s">
        <v>41</v>
      </c>
      <c r="AO2354" s="112">
        <v>24</v>
      </c>
      <c r="AP2354" s="112">
        <v>11810000</v>
      </c>
      <c r="AQ2354" s="112">
        <v>0</v>
      </c>
      <c r="AR2354" s="112">
        <v>11810000</v>
      </c>
      <c r="AS2354" s="112">
        <v>86</v>
      </c>
      <c r="AT2354" s="112">
        <v>269101</v>
      </c>
      <c r="AU2354" s="112">
        <v>1</v>
      </c>
      <c r="AV2354" s="112">
        <v>99</v>
      </c>
      <c r="AW2354" s="112">
        <v>266410</v>
      </c>
    </row>
    <row r="2355" spans="38:49">
      <c r="AL2355" s="111" t="s">
        <v>178</v>
      </c>
      <c r="AM2355" s="112">
        <v>26</v>
      </c>
      <c r="AN2355" s="111" t="s">
        <v>41</v>
      </c>
      <c r="AO2355" s="112">
        <v>24</v>
      </c>
      <c r="AP2355" s="112">
        <v>11810000</v>
      </c>
      <c r="AQ2355" s="112">
        <v>0</v>
      </c>
      <c r="AR2355" s="112">
        <v>11810000</v>
      </c>
      <c r="AS2355" s="112">
        <v>87</v>
      </c>
      <c r="AT2355" s="112">
        <v>192274</v>
      </c>
      <c r="AU2355" s="112">
        <v>1</v>
      </c>
      <c r="AV2355" s="112">
        <v>100</v>
      </c>
      <c r="AW2355" s="112">
        <v>192274</v>
      </c>
    </row>
    <row r="2356" spans="38:49">
      <c r="AL2356" s="111" t="s">
        <v>178</v>
      </c>
      <c r="AM2356" s="112">
        <v>26</v>
      </c>
      <c r="AN2356" s="111" t="s">
        <v>41</v>
      </c>
      <c r="AO2356" s="112">
        <v>24</v>
      </c>
      <c r="AP2356" s="112">
        <v>11810000</v>
      </c>
      <c r="AQ2356" s="112">
        <v>0</v>
      </c>
      <c r="AR2356" s="112">
        <v>11810000</v>
      </c>
      <c r="AS2356" s="112">
        <v>88</v>
      </c>
      <c r="AT2356" s="112">
        <v>115388</v>
      </c>
      <c r="AU2356" s="112">
        <v>1</v>
      </c>
      <c r="AV2356" s="112">
        <v>100</v>
      </c>
      <c r="AW2356" s="112">
        <v>115388</v>
      </c>
    </row>
    <row r="2357" spans="38:49">
      <c r="AL2357" s="111" t="s">
        <v>178</v>
      </c>
      <c r="AM2357" s="112">
        <v>26</v>
      </c>
      <c r="AN2357" s="111" t="s">
        <v>41</v>
      </c>
      <c r="AO2357" s="112">
        <v>24</v>
      </c>
      <c r="AP2357" s="112">
        <v>11810000</v>
      </c>
      <c r="AQ2357" s="112">
        <v>0</v>
      </c>
      <c r="AR2357" s="112">
        <v>11810000</v>
      </c>
      <c r="AS2357" s="112">
        <v>89</v>
      </c>
      <c r="AT2357" s="112">
        <v>38466</v>
      </c>
      <c r="AU2357" s="112">
        <v>1</v>
      </c>
      <c r="AV2357" s="112">
        <v>100</v>
      </c>
      <c r="AW2357" s="112">
        <v>38466</v>
      </c>
    </row>
    <row r="2358" spans="38:49">
      <c r="AL2358" s="111" t="s">
        <v>178</v>
      </c>
      <c r="AM2358" s="112">
        <v>27</v>
      </c>
      <c r="AN2358" s="111" t="s">
        <v>42</v>
      </c>
      <c r="AO2358" s="112">
        <v>1</v>
      </c>
      <c r="AP2358" s="112">
        <v>11380000</v>
      </c>
      <c r="AQ2358" s="112">
        <v>0</v>
      </c>
      <c r="AR2358" s="112">
        <v>11380000</v>
      </c>
      <c r="AS2358" s="112">
        <v>69</v>
      </c>
      <c r="AT2358" s="112">
        <v>304203</v>
      </c>
      <c r="AU2358" s="112">
        <v>0.29599999999999999</v>
      </c>
      <c r="AV2358" s="112">
        <v>81</v>
      </c>
      <c r="AW2358" s="112">
        <v>246404</v>
      </c>
    </row>
    <row r="2359" spans="38:49">
      <c r="AL2359" s="111" t="s">
        <v>178</v>
      </c>
      <c r="AM2359" s="112">
        <v>27</v>
      </c>
      <c r="AN2359" s="111" t="s">
        <v>42</v>
      </c>
      <c r="AO2359" s="112">
        <v>1</v>
      </c>
      <c r="AP2359" s="112">
        <v>11380000</v>
      </c>
      <c r="AQ2359" s="112">
        <v>0</v>
      </c>
      <c r="AR2359" s="112">
        <v>11380000</v>
      </c>
      <c r="AS2359" s="112">
        <v>70</v>
      </c>
      <c r="AT2359" s="112">
        <v>980944</v>
      </c>
      <c r="AU2359" s="112">
        <v>1</v>
      </c>
      <c r="AV2359" s="112">
        <v>82</v>
      </c>
      <c r="AW2359" s="112">
        <v>804374</v>
      </c>
    </row>
    <row r="2360" spans="38:49">
      <c r="AL2360" s="111" t="s">
        <v>178</v>
      </c>
      <c r="AM2360" s="112">
        <v>27</v>
      </c>
      <c r="AN2360" s="111" t="s">
        <v>42</v>
      </c>
      <c r="AO2360" s="112">
        <v>1</v>
      </c>
      <c r="AP2360" s="112">
        <v>11380000</v>
      </c>
      <c r="AQ2360" s="112">
        <v>0</v>
      </c>
      <c r="AR2360" s="112">
        <v>11380000</v>
      </c>
      <c r="AS2360" s="112">
        <v>71</v>
      </c>
      <c r="AT2360" s="112">
        <v>932450</v>
      </c>
      <c r="AU2360" s="112">
        <v>1</v>
      </c>
      <c r="AV2360" s="112">
        <v>84</v>
      </c>
      <c r="AW2360" s="112">
        <v>783258</v>
      </c>
    </row>
    <row r="2361" spans="38:49">
      <c r="AL2361" s="111" t="s">
        <v>178</v>
      </c>
      <c r="AM2361" s="112">
        <v>27</v>
      </c>
      <c r="AN2361" s="111" t="s">
        <v>42</v>
      </c>
      <c r="AO2361" s="112">
        <v>1</v>
      </c>
      <c r="AP2361" s="112">
        <v>11380000</v>
      </c>
      <c r="AQ2361" s="112">
        <v>0</v>
      </c>
      <c r="AR2361" s="112">
        <v>11380000</v>
      </c>
      <c r="AS2361" s="112">
        <v>72</v>
      </c>
      <c r="AT2361" s="112">
        <v>883671</v>
      </c>
      <c r="AU2361" s="112">
        <v>1</v>
      </c>
      <c r="AV2361" s="112">
        <v>85</v>
      </c>
      <c r="AW2361" s="112">
        <v>751120</v>
      </c>
    </row>
    <row r="2362" spans="38:49">
      <c r="AL2362" s="111" t="s">
        <v>178</v>
      </c>
      <c r="AM2362" s="112">
        <v>27</v>
      </c>
      <c r="AN2362" s="111" t="s">
        <v>42</v>
      </c>
      <c r="AO2362" s="112">
        <v>1</v>
      </c>
      <c r="AP2362" s="112">
        <v>11380000</v>
      </c>
      <c r="AQ2362" s="112">
        <v>0</v>
      </c>
      <c r="AR2362" s="112">
        <v>11380000</v>
      </c>
      <c r="AS2362" s="112">
        <v>73</v>
      </c>
      <c r="AT2362" s="112">
        <v>834624</v>
      </c>
      <c r="AU2362" s="112">
        <v>1</v>
      </c>
      <c r="AV2362" s="112">
        <v>87</v>
      </c>
      <c r="AW2362" s="112">
        <v>726123</v>
      </c>
    </row>
    <row r="2363" spans="38:49">
      <c r="AL2363" s="111" t="s">
        <v>178</v>
      </c>
      <c r="AM2363" s="112">
        <v>27</v>
      </c>
      <c r="AN2363" s="111" t="s">
        <v>42</v>
      </c>
      <c r="AO2363" s="112">
        <v>1</v>
      </c>
      <c r="AP2363" s="112">
        <v>11380000</v>
      </c>
      <c r="AQ2363" s="112">
        <v>0</v>
      </c>
      <c r="AR2363" s="112">
        <v>11380000</v>
      </c>
      <c r="AS2363" s="112">
        <v>74</v>
      </c>
      <c r="AT2363" s="112">
        <v>785322</v>
      </c>
      <c r="AU2363" s="112">
        <v>1</v>
      </c>
      <c r="AV2363" s="112">
        <v>88</v>
      </c>
      <c r="AW2363" s="112">
        <v>691083</v>
      </c>
    </row>
    <row r="2364" spans="38:49">
      <c r="AL2364" s="111" t="s">
        <v>178</v>
      </c>
      <c r="AM2364" s="112">
        <v>27</v>
      </c>
      <c r="AN2364" s="111" t="s">
        <v>42</v>
      </c>
      <c r="AO2364" s="112">
        <v>1</v>
      </c>
      <c r="AP2364" s="112">
        <v>11380000</v>
      </c>
      <c r="AQ2364" s="112">
        <v>0</v>
      </c>
      <c r="AR2364" s="112">
        <v>11380000</v>
      </c>
      <c r="AS2364" s="112">
        <v>75</v>
      </c>
      <c r="AT2364" s="112">
        <v>735781</v>
      </c>
      <c r="AU2364" s="112">
        <v>1</v>
      </c>
      <c r="AV2364" s="112">
        <v>89</v>
      </c>
      <c r="AW2364" s="112">
        <v>654845</v>
      </c>
    </row>
    <row r="2365" spans="38:49">
      <c r="AL2365" s="111" t="s">
        <v>178</v>
      </c>
      <c r="AM2365" s="112">
        <v>27</v>
      </c>
      <c r="AN2365" s="111" t="s">
        <v>42</v>
      </c>
      <c r="AO2365" s="112">
        <v>1</v>
      </c>
      <c r="AP2365" s="112">
        <v>11380000</v>
      </c>
      <c r="AQ2365" s="112">
        <v>0</v>
      </c>
      <c r="AR2365" s="112">
        <v>11380000</v>
      </c>
      <c r="AS2365" s="112">
        <v>76</v>
      </c>
      <c r="AT2365" s="112">
        <v>686016</v>
      </c>
      <c r="AU2365" s="112">
        <v>1</v>
      </c>
      <c r="AV2365" s="112">
        <v>90</v>
      </c>
      <c r="AW2365" s="112">
        <v>617414</v>
      </c>
    </row>
    <row r="2366" spans="38:49">
      <c r="AL2366" s="111" t="s">
        <v>178</v>
      </c>
      <c r="AM2366" s="112">
        <v>27</v>
      </c>
      <c r="AN2366" s="111" t="s">
        <v>42</v>
      </c>
      <c r="AO2366" s="112">
        <v>1</v>
      </c>
      <c r="AP2366" s="112">
        <v>11380000</v>
      </c>
      <c r="AQ2366" s="112">
        <v>0</v>
      </c>
      <c r="AR2366" s="112">
        <v>11380000</v>
      </c>
      <c r="AS2366" s="112">
        <v>77</v>
      </c>
      <c r="AT2366" s="112">
        <v>636042</v>
      </c>
      <c r="AU2366" s="112">
        <v>1</v>
      </c>
      <c r="AV2366" s="112">
        <v>92</v>
      </c>
      <c r="AW2366" s="112">
        <v>585159</v>
      </c>
    </row>
    <row r="2367" spans="38:49">
      <c r="AL2367" s="111" t="s">
        <v>178</v>
      </c>
      <c r="AM2367" s="112">
        <v>27</v>
      </c>
      <c r="AN2367" s="111" t="s">
        <v>42</v>
      </c>
      <c r="AO2367" s="112">
        <v>1</v>
      </c>
      <c r="AP2367" s="112">
        <v>11380000</v>
      </c>
      <c r="AQ2367" s="112">
        <v>0</v>
      </c>
      <c r="AR2367" s="112">
        <v>11380000</v>
      </c>
      <c r="AS2367" s="112">
        <v>78</v>
      </c>
      <c r="AT2367" s="112">
        <v>585874</v>
      </c>
      <c r="AU2367" s="112">
        <v>1</v>
      </c>
      <c r="AV2367" s="112">
        <v>93</v>
      </c>
      <c r="AW2367" s="112">
        <v>544863</v>
      </c>
    </row>
    <row r="2368" spans="38:49">
      <c r="AL2368" s="111" t="s">
        <v>178</v>
      </c>
      <c r="AM2368" s="112">
        <v>27</v>
      </c>
      <c r="AN2368" s="111" t="s">
        <v>42</v>
      </c>
      <c r="AO2368" s="112">
        <v>1</v>
      </c>
      <c r="AP2368" s="112">
        <v>11380000</v>
      </c>
      <c r="AQ2368" s="112">
        <v>0</v>
      </c>
      <c r="AR2368" s="112">
        <v>11380000</v>
      </c>
      <c r="AS2368" s="112">
        <v>79</v>
      </c>
      <c r="AT2368" s="112">
        <v>535528</v>
      </c>
      <c r="AU2368" s="112">
        <v>1</v>
      </c>
      <c r="AV2368" s="112">
        <v>94</v>
      </c>
      <c r="AW2368" s="112">
        <v>503396</v>
      </c>
    </row>
    <row r="2369" spans="38:49">
      <c r="AL2369" s="111" t="s">
        <v>178</v>
      </c>
      <c r="AM2369" s="112">
        <v>27</v>
      </c>
      <c r="AN2369" s="111" t="s">
        <v>42</v>
      </c>
      <c r="AO2369" s="112">
        <v>1</v>
      </c>
      <c r="AP2369" s="112">
        <v>11380000</v>
      </c>
      <c r="AQ2369" s="112">
        <v>0</v>
      </c>
      <c r="AR2369" s="112">
        <v>11380000</v>
      </c>
      <c r="AS2369" s="112">
        <v>80</v>
      </c>
      <c r="AT2369" s="112">
        <v>485018</v>
      </c>
      <c r="AU2369" s="112">
        <v>1</v>
      </c>
      <c r="AV2369" s="112">
        <v>95</v>
      </c>
      <c r="AW2369" s="112">
        <v>460767</v>
      </c>
    </row>
    <row r="2370" spans="38:49">
      <c r="AL2370" s="111" t="s">
        <v>178</v>
      </c>
      <c r="AM2370" s="112">
        <v>27</v>
      </c>
      <c r="AN2370" s="111" t="s">
        <v>42</v>
      </c>
      <c r="AO2370" s="112">
        <v>1</v>
      </c>
      <c r="AP2370" s="112">
        <v>11380000</v>
      </c>
      <c r="AQ2370" s="112">
        <v>0</v>
      </c>
      <c r="AR2370" s="112">
        <v>11380000</v>
      </c>
      <c r="AS2370" s="112">
        <v>81</v>
      </c>
      <c r="AT2370" s="112">
        <v>536611</v>
      </c>
      <c r="AU2370" s="112">
        <v>1</v>
      </c>
      <c r="AV2370" s="112">
        <v>96</v>
      </c>
      <c r="AW2370" s="112">
        <v>515147</v>
      </c>
    </row>
    <row r="2371" spans="38:49">
      <c r="AL2371" s="111" t="s">
        <v>178</v>
      </c>
      <c r="AM2371" s="112">
        <v>27</v>
      </c>
      <c r="AN2371" s="111" t="s">
        <v>42</v>
      </c>
      <c r="AO2371" s="112">
        <v>1</v>
      </c>
      <c r="AP2371" s="112">
        <v>11380000</v>
      </c>
      <c r="AQ2371" s="112">
        <v>0</v>
      </c>
      <c r="AR2371" s="112">
        <v>11380000</v>
      </c>
      <c r="AS2371" s="112">
        <v>82</v>
      </c>
      <c r="AT2371" s="112">
        <v>575358</v>
      </c>
      <c r="AU2371" s="112">
        <v>1</v>
      </c>
      <c r="AV2371" s="112">
        <v>96</v>
      </c>
      <c r="AW2371" s="112">
        <v>552344</v>
      </c>
    </row>
    <row r="2372" spans="38:49">
      <c r="AL2372" s="111" t="s">
        <v>178</v>
      </c>
      <c r="AM2372" s="112">
        <v>27</v>
      </c>
      <c r="AN2372" s="111" t="s">
        <v>42</v>
      </c>
      <c r="AO2372" s="112">
        <v>1</v>
      </c>
      <c r="AP2372" s="112">
        <v>11380000</v>
      </c>
      <c r="AQ2372" s="112">
        <v>0</v>
      </c>
      <c r="AR2372" s="112">
        <v>11380000</v>
      </c>
      <c r="AS2372" s="112">
        <v>83</v>
      </c>
      <c r="AT2372" s="112">
        <v>498998</v>
      </c>
      <c r="AU2372" s="112">
        <v>1</v>
      </c>
      <c r="AV2372" s="112">
        <v>97</v>
      </c>
      <c r="AW2372" s="112">
        <v>484028</v>
      </c>
    </row>
    <row r="2373" spans="38:49">
      <c r="AL2373" s="111" t="s">
        <v>178</v>
      </c>
      <c r="AM2373" s="112">
        <v>27</v>
      </c>
      <c r="AN2373" s="111" t="s">
        <v>42</v>
      </c>
      <c r="AO2373" s="112">
        <v>1</v>
      </c>
      <c r="AP2373" s="112">
        <v>11380000</v>
      </c>
      <c r="AQ2373" s="112">
        <v>0</v>
      </c>
      <c r="AR2373" s="112">
        <v>11380000</v>
      </c>
      <c r="AS2373" s="112">
        <v>84</v>
      </c>
      <c r="AT2373" s="112">
        <v>422487</v>
      </c>
      <c r="AU2373" s="112">
        <v>1</v>
      </c>
      <c r="AV2373" s="112">
        <v>98</v>
      </c>
      <c r="AW2373" s="112">
        <v>414037</v>
      </c>
    </row>
    <row r="2374" spans="38:49">
      <c r="AL2374" s="111" t="s">
        <v>178</v>
      </c>
      <c r="AM2374" s="112">
        <v>27</v>
      </c>
      <c r="AN2374" s="111" t="s">
        <v>42</v>
      </c>
      <c r="AO2374" s="112">
        <v>1</v>
      </c>
      <c r="AP2374" s="112">
        <v>11380000</v>
      </c>
      <c r="AQ2374" s="112">
        <v>0</v>
      </c>
      <c r="AR2374" s="112">
        <v>11380000</v>
      </c>
      <c r="AS2374" s="112">
        <v>85</v>
      </c>
      <c r="AT2374" s="112">
        <v>345847</v>
      </c>
      <c r="AU2374" s="112">
        <v>1</v>
      </c>
      <c r="AV2374" s="112">
        <v>98</v>
      </c>
      <c r="AW2374" s="112">
        <v>338930</v>
      </c>
    </row>
    <row r="2375" spans="38:49">
      <c r="AL2375" s="111" t="s">
        <v>178</v>
      </c>
      <c r="AM2375" s="112">
        <v>27</v>
      </c>
      <c r="AN2375" s="111" t="s">
        <v>42</v>
      </c>
      <c r="AO2375" s="112">
        <v>1</v>
      </c>
      <c r="AP2375" s="112">
        <v>11380000</v>
      </c>
      <c r="AQ2375" s="112">
        <v>0</v>
      </c>
      <c r="AR2375" s="112">
        <v>11380000</v>
      </c>
      <c r="AS2375" s="112">
        <v>86</v>
      </c>
      <c r="AT2375" s="112">
        <v>269101</v>
      </c>
      <c r="AU2375" s="112">
        <v>1</v>
      </c>
      <c r="AV2375" s="112">
        <v>98</v>
      </c>
      <c r="AW2375" s="112">
        <v>263719</v>
      </c>
    </row>
    <row r="2376" spans="38:49">
      <c r="AL2376" s="111" t="s">
        <v>178</v>
      </c>
      <c r="AM2376" s="112">
        <v>27</v>
      </c>
      <c r="AN2376" s="111" t="s">
        <v>42</v>
      </c>
      <c r="AO2376" s="112">
        <v>1</v>
      </c>
      <c r="AP2376" s="112">
        <v>11380000</v>
      </c>
      <c r="AQ2376" s="112">
        <v>0</v>
      </c>
      <c r="AR2376" s="112">
        <v>11380000</v>
      </c>
      <c r="AS2376" s="112">
        <v>87</v>
      </c>
      <c r="AT2376" s="112">
        <v>192274</v>
      </c>
      <c r="AU2376" s="112">
        <v>1</v>
      </c>
      <c r="AV2376" s="112">
        <v>99</v>
      </c>
      <c r="AW2376" s="112">
        <v>190351</v>
      </c>
    </row>
    <row r="2377" spans="38:49">
      <c r="AL2377" s="111" t="s">
        <v>178</v>
      </c>
      <c r="AM2377" s="112">
        <v>27</v>
      </c>
      <c r="AN2377" s="111" t="s">
        <v>42</v>
      </c>
      <c r="AO2377" s="112">
        <v>1</v>
      </c>
      <c r="AP2377" s="112">
        <v>11380000</v>
      </c>
      <c r="AQ2377" s="112">
        <v>0</v>
      </c>
      <c r="AR2377" s="112">
        <v>11380000</v>
      </c>
      <c r="AS2377" s="112">
        <v>88</v>
      </c>
      <c r="AT2377" s="112">
        <v>115388</v>
      </c>
      <c r="AU2377" s="112">
        <v>1</v>
      </c>
      <c r="AV2377" s="112">
        <v>99</v>
      </c>
      <c r="AW2377" s="112">
        <v>114234</v>
      </c>
    </row>
    <row r="2378" spans="38:49">
      <c r="AL2378" s="111" t="s">
        <v>178</v>
      </c>
      <c r="AM2378" s="112">
        <v>27</v>
      </c>
      <c r="AN2378" s="111" t="s">
        <v>42</v>
      </c>
      <c r="AO2378" s="112">
        <v>1</v>
      </c>
      <c r="AP2378" s="112">
        <v>11380000</v>
      </c>
      <c r="AQ2378" s="112">
        <v>0</v>
      </c>
      <c r="AR2378" s="112">
        <v>11380000</v>
      </c>
      <c r="AS2378" s="112">
        <v>89</v>
      </c>
      <c r="AT2378" s="112">
        <v>38466</v>
      </c>
      <c r="AU2378" s="112">
        <v>1</v>
      </c>
      <c r="AV2378" s="112">
        <v>99</v>
      </c>
      <c r="AW2378" s="112">
        <v>38081</v>
      </c>
    </row>
    <row r="2379" spans="38:49">
      <c r="AL2379" s="111" t="s">
        <v>178</v>
      </c>
      <c r="AM2379" s="112">
        <v>28</v>
      </c>
      <c r="AN2379" s="111" t="s">
        <v>42</v>
      </c>
      <c r="AO2379" s="112">
        <v>8</v>
      </c>
      <c r="AP2379" s="112">
        <v>10947000</v>
      </c>
      <c r="AQ2379" s="112">
        <v>0</v>
      </c>
      <c r="AR2379" s="112">
        <v>10947000</v>
      </c>
      <c r="AS2379" s="112">
        <v>70</v>
      </c>
      <c r="AT2379" s="112">
        <v>852147</v>
      </c>
      <c r="AU2379" s="112">
        <v>0.86899999999999999</v>
      </c>
      <c r="AV2379" s="112">
        <v>80</v>
      </c>
      <c r="AW2379" s="112">
        <v>681718</v>
      </c>
    </row>
    <row r="2380" spans="38:49">
      <c r="AL2380" s="111" t="s">
        <v>178</v>
      </c>
      <c r="AM2380" s="112">
        <v>28</v>
      </c>
      <c r="AN2380" s="111" t="s">
        <v>42</v>
      </c>
      <c r="AO2380" s="112">
        <v>8</v>
      </c>
      <c r="AP2380" s="112">
        <v>10947000</v>
      </c>
      <c r="AQ2380" s="112">
        <v>0</v>
      </c>
      <c r="AR2380" s="112">
        <v>10947000</v>
      </c>
      <c r="AS2380" s="112">
        <v>71</v>
      </c>
      <c r="AT2380" s="112">
        <v>932450</v>
      </c>
      <c r="AU2380" s="112">
        <v>1</v>
      </c>
      <c r="AV2380" s="112">
        <v>82</v>
      </c>
      <c r="AW2380" s="112">
        <v>764609</v>
      </c>
    </row>
    <row r="2381" spans="38:49">
      <c r="AL2381" s="111" t="s">
        <v>178</v>
      </c>
      <c r="AM2381" s="112">
        <v>28</v>
      </c>
      <c r="AN2381" s="111" t="s">
        <v>42</v>
      </c>
      <c r="AO2381" s="112">
        <v>8</v>
      </c>
      <c r="AP2381" s="112">
        <v>10947000</v>
      </c>
      <c r="AQ2381" s="112">
        <v>0</v>
      </c>
      <c r="AR2381" s="112">
        <v>10947000</v>
      </c>
      <c r="AS2381" s="112">
        <v>72</v>
      </c>
      <c r="AT2381" s="112">
        <v>883671</v>
      </c>
      <c r="AU2381" s="112">
        <v>1</v>
      </c>
      <c r="AV2381" s="112">
        <v>83</v>
      </c>
      <c r="AW2381" s="112">
        <v>733447</v>
      </c>
    </row>
    <row r="2382" spans="38:49">
      <c r="AL2382" s="111" t="s">
        <v>178</v>
      </c>
      <c r="AM2382" s="112">
        <v>28</v>
      </c>
      <c r="AN2382" s="111" t="s">
        <v>42</v>
      </c>
      <c r="AO2382" s="112">
        <v>8</v>
      </c>
      <c r="AP2382" s="112">
        <v>10947000</v>
      </c>
      <c r="AQ2382" s="112">
        <v>0</v>
      </c>
      <c r="AR2382" s="112">
        <v>10947000</v>
      </c>
      <c r="AS2382" s="112">
        <v>73</v>
      </c>
      <c r="AT2382" s="112">
        <v>834624</v>
      </c>
      <c r="AU2382" s="112">
        <v>1</v>
      </c>
      <c r="AV2382" s="112">
        <v>84</v>
      </c>
      <c r="AW2382" s="112">
        <v>701084</v>
      </c>
    </row>
    <row r="2383" spans="38:49">
      <c r="AL2383" s="111" t="s">
        <v>178</v>
      </c>
      <c r="AM2383" s="112">
        <v>28</v>
      </c>
      <c r="AN2383" s="111" t="s">
        <v>42</v>
      </c>
      <c r="AO2383" s="112">
        <v>8</v>
      </c>
      <c r="AP2383" s="112">
        <v>10947000</v>
      </c>
      <c r="AQ2383" s="112">
        <v>0</v>
      </c>
      <c r="AR2383" s="112">
        <v>10947000</v>
      </c>
      <c r="AS2383" s="112">
        <v>74</v>
      </c>
      <c r="AT2383" s="112">
        <v>785322</v>
      </c>
      <c r="AU2383" s="112">
        <v>1</v>
      </c>
      <c r="AV2383" s="112">
        <v>86</v>
      </c>
      <c r="AW2383" s="112">
        <v>675377</v>
      </c>
    </row>
    <row r="2384" spans="38:49">
      <c r="AL2384" s="111" t="s">
        <v>178</v>
      </c>
      <c r="AM2384" s="112">
        <v>28</v>
      </c>
      <c r="AN2384" s="111" t="s">
        <v>42</v>
      </c>
      <c r="AO2384" s="112">
        <v>8</v>
      </c>
      <c r="AP2384" s="112">
        <v>10947000</v>
      </c>
      <c r="AQ2384" s="112">
        <v>0</v>
      </c>
      <c r="AR2384" s="112">
        <v>10947000</v>
      </c>
      <c r="AS2384" s="112">
        <v>75</v>
      </c>
      <c r="AT2384" s="112">
        <v>735781</v>
      </c>
      <c r="AU2384" s="112">
        <v>1</v>
      </c>
      <c r="AV2384" s="112">
        <v>87</v>
      </c>
      <c r="AW2384" s="112">
        <v>640129</v>
      </c>
    </row>
    <row r="2385" spans="38:49">
      <c r="AL2385" s="111" t="s">
        <v>178</v>
      </c>
      <c r="AM2385" s="112">
        <v>28</v>
      </c>
      <c r="AN2385" s="111" t="s">
        <v>42</v>
      </c>
      <c r="AO2385" s="112">
        <v>8</v>
      </c>
      <c r="AP2385" s="112">
        <v>10947000</v>
      </c>
      <c r="AQ2385" s="112">
        <v>0</v>
      </c>
      <c r="AR2385" s="112">
        <v>10947000</v>
      </c>
      <c r="AS2385" s="112">
        <v>76</v>
      </c>
      <c r="AT2385" s="112">
        <v>686016</v>
      </c>
      <c r="AU2385" s="112">
        <v>1</v>
      </c>
      <c r="AV2385" s="112">
        <v>88</v>
      </c>
      <c r="AW2385" s="112">
        <v>603694</v>
      </c>
    </row>
    <row r="2386" spans="38:49">
      <c r="AL2386" s="111" t="s">
        <v>178</v>
      </c>
      <c r="AM2386" s="112">
        <v>28</v>
      </c>
      <c r="AN2386" s="111" t="s">
        <v>42</v>
      </c>
      <c r="AO2386" s="112">
        <v>8</v>
      </c>
      <c r="AP2386" s="112">
        <v>10947000</v>
      </c>
      <c r="AQ2386" s="112">
        <v>0</v>
      </c>
      <c r="AR2386" s="112">
        <v>10947000</v>
      </c>
      <c r="AS2386" s="112">
        <v>77</v>
      </c>
      <c r="AT2386" s="112">
        <v>636042</v>
      </c>
      <c r="AU2386" s="112">
        <v>1</v>
      </c>
      <c r="AV2386" s="112">
        <v>90</v>
      </c>
      <c r="AW2386" s="112">
        <v>572438</v>
      </c>
    </row>
    <row r="2387" spans="38:49">
      <c r="AL2387" s="111" t="s">
        <v>178</v>
      </c>
      <c r="AM2387" s="112">
        <v>28</v>
      </c>
      <c r="AN2387" s="111" t="s">
        <v>42</v>
      </c>
      <c r="AO2387" s="112">
        <v>8</v>
      </c>
      <c r="AP2387" s="112">
        <v>10947000</v>
      </c>
      <c r="AQ2387" s="112">
        <v>0</v>
      </c>
      <c r="AR2387" s="112">
        <v>10947000</v>
      </c>
      <c r="AS2387" s="112">
        <v>78</v>
      </c>
      <c r="AT2387" s="112">
        <v>585874</v>
      </c>
      <c r="AU2387" s="112">
        <v>1</v>
      </c>
      <c r="AV2387" s="112">
        <v>91</v>
      </c>
      <c r="AW2387" s="112">
        <v>533145</v>
      </c>
    </row>
    <row r="2388" spans="38:49">
      <c r="AL2388" s="111" t="s">
        <v>178</v>
      </c>
      <c r="AM2388" s="112">
        <v>28</v>
      </c>
      <c r="AN2388" s="111" t="s">
        <v>42</v>
      </c>
      <c r="AO2388" s="112">
        <v>8</v>
      </c>
      <c r="AP2388" s="112">
        <v>10947000</v>
      </c>
      <c r="AQ2388" s="112">
        <v>0</v>
      </c>
      <c r="AR2388" s="112">
        <v>10947000</v>
      </c>
      <c r="AS2388" s="112">
        <v>79</v>
      </c>
      <c r="AT2388" s="112">
        <v>535528</v>
      </c>
      <c r="AU2388" s="112">
        <v>1</v>
      </c>
      <c r="AV2388" s="112">
        <v>92</v>
      </c>
      <c r="AW2388" s="112">
        <v>492686</v>
      </c>
    </row>
    <row r="2389" spans="38:49">
      <c r="AL2389" s="111" t="s">
        <v>178</v>
      </c>
      <c r="AM2389" s="112">
        <v>28</v>
      </c>
      <c r="AN2389" s="111" t="s">
        <v>42</v>
      </c>
      <c r="AO2389" s="112">
        <v>8</v>
      </c>
      <c r="AP2389" s="112">
        <v>10947000</v>
      </c>
      <c r="AQ2389" s="112">
        <v>0</v>
      </c>
      <c r="AR2389" s="112">
        <v>10947000</v>
      </c>
      <c r="AS2389" s="112">
        <v>80</v>
      </c>
      <c r="AT2389" s="112">
        <v>485018</v>
      </c>
      <c r="AU2389" s="112">
        <v>1</v>
      </c>
      <c r="AV2389" s="112">
        <v>93</v>
      </c>
      <c r="AW2389" s="112">
        <v>451067</v>
      </c>
    </row>
    <row r="2390" spans="38:49">
      <c r="AL2390" s="111" t="s">
        <v>178</v>
      </c>
      <c r="AM2390" s="112">
        <v>28</v>
      </c>
      <c r="AN2390" s="111" t="s">
        <v>42</v>
      </c>
      <c r="AO2390" s="112">
        <v>8</v>
      </c>
      <c r="AP2390" s="112">
        <v>10947000</v>
      </c>
      <c r="AQ2390" s="112">
        <v>0</v>
      </c>
      <c r="AR2390" s="112">
        <v>10947000</v>
      </c>
      <c r="AS2390" s="112">
        <v>81</v>
      </c>
      <c r="AT2390" s="112">
        <v>536611</v>
      </c>
      <c r="AU2390" s="112">
        <v>1</v>
      </c>
      <c r="AV2390" s="112">
        <v>94</v>
      </c>
      <c r="AW2390" s="112">
        <v>504414</v>
      </c>
    </row>
    <row r="2391" spans="38:49">
      <c r="AL2391" s="111" t="s">
        <v>178</v>
      </c>
      <c r="AM2391" s="112">
        <v>28</v>
      </c>
      <c r="AN2391" s="111" t="s">
        <v>42</v>
      </c>
      <c r="AO2391" s="112">
        <v>8</v>
      </c>
      <c r="AP2391" s="112">
        <v>10947000</v>
      </c>
      <c r="AQ2391" s="112">
        <v>0</v>
      </c>
      <c r="AR2391" s="112">
        <v>10947000</v>
      </c>
      <c r="AS2391" s="112">
        <v>82</v>
      </c>
      <c r="AT2391" s="112">
        <v>575358</v>
      </c>
      <c r="AU2391" s="112">
        <v>1</v>
      </c>
      <c r="AV2391" s="112">
        <v>94</v>
      </c>
      <c r="AW2391" s="112">
        <v>540837</v>
      </c>
    </row>
    <row r="2392" spans="38:49">
      <c r="AL2392" s="111" t="s">
        <v>178</v>
      </c>
      <c r="AM2392" s="112">
        <v>28</v>
      </c>
      <c r="AN2392" s="111" t="s">
        <v>42</v>
      </c>
      <c r="AO2392" s="112">
        <v>8</v>
      </c>
      <c r="AP2392" s="112">
        <v>10947000</v>
      </c>
      <c r="AQ2392" s="112">
        <v>0</v>
      </c>
      <c r="AR2392" s="112">
        <v>10947000</v>
      </c>
      <c r="AS2392" s="112">
        <v>83</v>
      </c>
      <c r="AT2392" s="112">
        <v>498998</v>
      </c>
      <c r="AU2392" s="112">
        <v>1</v>
      </c>
      <c r="AV2392" s="112">
        <v>95</v>
      </c>
      <c r="AW2392" s="112">
        <v>474048</v>
      </c>
    </row>
    <row r="2393" spans="38:49">
      <c r="AL2393" s="111" t="s">
        <v>178</v>
      </c>
      <c r="AM2393" s="112">
        <v>28</v>
      </c>
      <c r="AN2393" s="111" t="s">
        <v>42</v>
      </c>
      <c r="AO2393" s="112">
        <v>8</v>
      </c>
      <c r="AP2393" s="112">
        <v>10947000</v>
      </c>
      <c r="AQ2393" s="112">
        <v>0</v>
      </c>
      <c r="AR2393" s="112">
        <v>10947000</v>
      </c>
      <c r="AS2393" s="112">
        <v>84</v>
      </c>
      <c r="AT2393" s="112">
        <v>422487</v>
      </c>
      <c r="AU2393" s="112">
        <v>1</v>
      </c>
      <c r="AV2393" s="112">
        <v>96</v>
      </c>
      <c r="AW2393" s="112">
        <v>405588</v>
      </c>
    </row>
    <row r="2394" spans="38:49">
      <c r="AL2394" s="111" t="s">
        <v>178</v>
      </c>
      <c r="AM2394" s="112">
        <v>28</v>
      </c>
      <c r="AN2394" s="111" t="s">
        <v>42</v>
      </c>
      <c r="AO2394" s="112">
        <v>8</v>
      </c>
      <c r="AP2394" s="112">
        <v>10947000</v>
      </c>
      <c r="AQ2394" s="112">
        <v>0</v>
      </c>
      <c r="AR2394" s="112">
        <v>10947000</v>
      </c>
      <c r="AS2394" s="112">
        <v>85</v>
      </c>
      <c r="AT2394" s="112">
        <v>345847</v>
      </c>
      <c r="AU2394" s="112">
        <v>1</v>
      </c>
      <c r="AV2394" s="112">
        <v>96</v>
      </c>
      <c r="AW2394" s="112">
        <v>332013</v>
      </c>
    </row>
    <row r="2395" spans="38:49">
      <c r="AL2395" s="111" t="s">
        <v>178</v>
      </c>
      <c r="AM2395" s="112">
        <v>28</v>
      </c>
      <c r="AN2395" s="111" t="s">
        <v>42</v>
      </c>
      <c r="AO2395" s="112">
        <v>8</v>
      </c>
      <c r="AP2395" s="112">
        <v>10947000</v>
      </c>
      <c r="AQ2395" s="112">
        <v>0</v>
      </c>
      <c r="AR2395" s="112">
        <v>10947000</v>
      </c>
      <c r="AS2395" s="112">
        <v>86</v>
      </c>
      <c r="AT2395" s="112">
        <v>269101</v>
      </c>
      <c r="AU2395" s="112">
        <v>1</v>
      </c>
      <c r="AV2395" s="112">
        <v>97</v>
      </c>
      <c r="AW2395" s="112">
        <v>261028</v>
      </c>
    </row>
    <row r="2396" spans="38:49">
      <c r="AL2396" s="111" t="s">
        <v>178</v>
      </c>
      <c r="AM2396" s="112">
        <v>28</v>
      </c>
      <c r="AN2396" s="111" t="s">
        <v>42</v>
      </c>
      <c r="AO2396" s="112">
        <v>8</v>
      </c>
      <c r="AP2396" s="112">
        <v>10947000</v>
      </c>
      <c r="AQ2396" s="112">
        <v>0</v>
      </c>
      <c r="AR2396" s="112">
        <v>10947000</v>
      </c>
      <c r="AS2396" s="112">
        <v>87</v>
      </c>
      <c r="AT2396" s="112">
        <v>192274</v>
      </c>
      <c r="AU2396" s="112">
        <v>1</v>
      </c>
      <c r="AV2396" s="112">
        <v>97</v>
      </c>
      <c r="AW2396" s="112">
        <v>186506</v>
      </c>
    </row>
    <row r="2397" spans="38:49">
      <c r="AL2397" s="111" t="s">
        <v>178</v>
      </c>
      <c r="AM2397" s="112">
        <v>28</v>
      </c>
      <c r="AN2397" s="111" t="s">
        <v>42</v>
      </c>
      <c r="AO2397" s="112">
        <v>8</v>
      </c>
      <c r="AP2397" s="112">
        <v>10947000</v>
      </c>
      <c r="AQ2397" s="112">
        <v>0</v>
      </c>
      <c r="AR2397" s="112">
        <v>10947000</v>
      </c>
      <c r="AS2397" s="112">
        <v>88</v>
      </c>
      <c r="AT2397" s="112">
        <v>115388</v>
      </c>
      <c r="AU2397" s="112">
        <v>1</v>
      </c>
      <c r="AV2397" s="112">
        <v>97</v>
      </c>
      <c r="AW2397" s="112">
        <v>111926</v>
      </c>
    </row>
    <row r="2398" spans="38:49">
      <c r="AL2398" s="111" t="s">
        <v>178</v>
      </c>
      <c r="AM2398" s="112">
        <v>28</v>
      </c>
      <c r="AN2398" s="111" t="s">
        <v>42</v>
      </c>
      <c r="AO2398" s="112">
        <v>8</v>
      </c>
      <c r="AP2398" s="112">
        <v>10947000</v>
      </c>
      <c r="AQ2398" s="112">
        <v>0</v>
      </c>
      <c r="AR2398" s="112">
        <v>10947000</v>
      </c>
      <c r="AS2398" s="112">
        <v>89</v>
      </c>
      <c r="AT2398" s="112">
        <v>38466</v>
      </c>
      <c r="AU2398" s="112">
        <v>1</v>
      </c>
      <c r="AV2398" s="112">
        <v>97</v>
      </c>
      <c r="AW2398" s="112">
        <v>37312</v>
      </c>
    </row>
    <row r="2399" spans="38:49">
      <c r="AL2399" s="111" t="s">
        <v>178</v>
      </c>
      <c r="AM2399" s="112">
        <v>29</v>
      </c>
      <c r="AN2399" s="111" t="s">
        <v>42</v>
      </c>
      <c r="AO2399" s="112">
        <v>15</v>
      </c>
      <c r="AP2399" s="112">
        <v>10517000</v>
      </c>
      <c r="AQ2399" s="112">
        <v>0</v>
      </c>
      <c r="AR2399" s="112">
        <v>10517000</v>
      </c>
      <c r="AS2399" s="112">
        <v>70</v>
      </c>
      <c r="AT2399" s="112">
        <v>422147</v>
      </c>
      <c r="AU2399" s="112">
        <v>0.43</v>
      </c>
      <c r="AV2399" s="112">
        <v>77</v>
      </c>
      <c r="AW2399" s="112">
        <v>325053</v>
      </c>
    </row>
    <row r="2400" spans="38:49">
      <c r="AL2400" s="111" t="s">
        <v>178</v>
      </c>
      <c r="AM2400" s="112">
        <v>29</v>
      </c>
      <c r="AN2400" s="111" t="s">
        <v>42</v>
      </c>
      <c r="AO2400" s="112">
        <v>15</v>
      </c>
      <c r="AP2400" s="112">
        <v>10517000</v>
      </c>
      <c r="AQ2400" s="112">
        <v>0</v>
      </c>
      <c r="AR2400" s="112">
        <v>10517000</v>
      </c>
      <c r="AS2400" s="112">
        <v>71</v>
      </c>
      <c r="AT2400" s="112">
        <v>932450</v>
      </c>
      <c r="AU2400" s="112">
        <v>1</v>
      </c>
      <c r="AV2400" s="112">
        <v>79</v>
      </c>
      <c r="AW2400" s="112">
        <v>736636</v>
      </c>
    </row>
    <row r="2401" spans="38:49">
      <c r="AL2401" s="111" t="s">
        <v>178</v>
      </c>
      <c r="AM2401" s="112">
        <v>29</v>
      </c>
      <c r="AN2401" s="111" t="s">
        <v>42</v>
      </c>
      <c r="AO2401" s="112">
        <v>15</v>
      </c>
      <c r="AP2401" s="112">
        <v>10517000</v>
      </c>
      <c r="AQ2401" s="112">
        <v>0</v>
      </c>
      <c r="AR2401" s="112">
        <v>10517000</v>
      </c>
      <c r="AS2401" s="112">
        <v>72</v>
      </c>
      <c r="AT2401" s="112">
        <v>883671</v>
      </c>
      <c r="AU2401" s="112">
        <v>1</v>
      </c>
      <c r="AV2401" s="112">
        <v>80</v>
      </c>
      <c r="AW2401" s="112">
        <v>706937</v>
      </c>
    </row>
    <row r="2402" spans="38:49">
      <c r="AL2402" s="111" t="s">
        <v>178</v>
      </c>
      <c r="AM2402" s="112">
        <v>29</v>
      </c>
      <c r="AN2402" s="111" t="s">
        <v>42</v>
      </c>
      <c r="AO2402" s="112">
        <v>15</v>
      </c>
      <c r="AP2402" s="112">
        <v>10517000</v>
      </c>
      <c r="AQ2402" s="112">
        <v>0</v>
      </c>
      <c r="AR2402" s="112">
        <v>10517000</v>
      </c>
      <c r="AS2402" s="112">
        <v>73</v>
      </c>
      <c r="AT2402" s="112">
        <v>834624</v>
      </c>
      <c r="AU2402" s="112">
        <v>1</v>
      </c>
      <c r="AV2402" s="112">
        <v>81</v>
      </c>
      <c r="AW2402" s="112">
        <v>676045</v>
      </c>
    </row>
    <row r="2403" spans="38:49">
      <c r="AL2403" s="111" t="s">
        <v>178</v>
      </c>
      <c r="AM2403" s="112">
        <v>29</v>
      </c>
      <c r="AN2403" s="111" t="s">
        <v>42</v>
      </c>
      <c r="AO2403" s="112">
        <v>15</v>
      </c>
      <c r="AP2403" s="112">
        <v>10517000</v>
      </c>
      <c r="AQ2403" s="112">
        <v>0</v>
      </c>
      <c r="AR2403" s="112">
        <v>10517000</v>
      </c>
      <c r="AS2403" s="112">
        <v>74</v>
      </c>
      <c r="AT2403" s="112">
        <v>785322</v>
      </c>
      <c r="AU2403" s="112">
        <v>1</v>
      </c>
      <c r="AV2403" s="112">
        <v>83</v>
      </c>
      <c r="AW2403" s="112">
        <v>651817</v>
      </c>
    </row>
    <row r="2404" spans="38:49">
      <c r="AL2404" s="111" t="s">
        <v>178</v>
      </c>
      <c r="AM2404" s="112">
        <v>29</v>
      </c>
      <c r="AN2404" s="111" t="s">
        <v>42</v>
      </c>
      <c r="AO2404" s="112">
        <v>15</v>
      </c>
      <c r="AP2404" s="112">
        <v>10517000</v>
      </c>
      <c r="AQ2404" s="112">
        <v>0</v>
      </c>
      <c r="AR2404" s="112">
        <v>10517000</v>
      </c>
      <c r="AS2404" s="112">
        <v>75</v>
      </c>
      <c r="AT2404" s="112">
        <v>735781</v>
      </c>
      <c r="AU2404" s="112">
        <v>1</v>
      </c>
      <c r="AV2404" s="112">
        <v>84</v>
      </c>
      <c r="AW2404" s="112">
        <v>618056</v>
      </c>
    </row>
    <row r="2405" spans="38:49">
      <c r="AL2405" s="111" t="s">
        <v>178</v>
      </c>
      <c r="AM2405" s="112">
        <v>29</v>
      </c>
      <c r="AN2405" s="111" t="s">
        <v>42</v>
      </c>
      <c r="AO2405" s="112">
        <v>15</v>
      </c>
      <c r="AP2405" s="112">
        <v>10517000</v>
      </c>
      <c r="AQ2405" s="112">
        <v>0</v>
      </c>
      <c r="AR2405" s="112">
        <v>10517000</v>
      </c>
      <c r="AS2405" s="112">
        <v>76</v>
      </c>
      <c r="AT2405" s="112">
        <v>686016</v>
      </c>
      <c r="AU2405" s="112">
        <v>1</v>
      </c>
      <c r="AV2405" s="112">
        <v>85</v>
      </c>
      <c r="AW2405" s="112">
        <v>583114</v>
      </c>
    </row>
    <row r="2406" spans="38:49">
      <c r="AL2406" s="111" t="s">
        <v>178</v>
      </c>
      <c r="AM2406" s="112">
        <v>29</v>
      </c>
      <c r="AN2406" s="111" t="s">
        <v>42</v>
      </c>
      <c r="AO2406" s="112">
        <v>15</v>
      </c>
      <c r="AP2406" s="112">
        <v>10517000</v>
      </c>
      <c r="AQ2406" s="112">
        <v>0</v>
      </c>
      <c r="AR2406" s="112">
        <v>10517000</v>
      </c>
      <c r="AS2406" s="112">
        <v>77</v>
      </c>
      <c r="AT2406" s="112">
        <v>636042</v>
      </c>
      <c r="AU2406" s="112">
        <v>1</v>
      </c>
      <c r="AV2406" s="112">
        <v>86</v>
      </c>
      <c r="AW2406" s="112">
        <v>546996</v>
      </c>
    </row>
    <row r="2407" spans="38:49">
      <c r="AL2407" s="111" t="s">
        <v>178</v>
      </c>
      <c r="AM2407" s="112">
        <v>29</v>
      </c>
      <c r="AN2407" s="111" t="s">
        <v>42</v>
      </c>
      <c r="AO2407" s="112">
        <v>15</v>
      </c>
      <c r="AP2407" s="112">
        <v>10517000</v>
      </c>
      <c r="AQ2407" s="112">
        <v>0</v>
      </c>
      <c r="AR2407" s="112">
        <v>10517000</v>
      </c>
      <c r="AS2407" s="112">
        <v>78</v>
      </c>
      <c r="AT2407" s="112">
        <v>585874</v>
      </c>
      <c r="AU2407" s="112">
        <v>1</v>
      </c>
      <c r="AV2407" s="112">
        <v>88</v>
      </c>
      <c r="AW2407" s="112">
        <v>515569</v>
      </c>
    </row>
    <row r="2408" spans="38:49">
      <c r="AL2408" s="111" t="s">
        <v>178</v>
      </c>
      <c r="AM2408" s="112">
        <v>29</v>
      </c>
      <c r="AN2408" s="111" t="s">
        <v>42</v>
      </c>
      <c r="AO2408" s="112">
        <v>15</v>
      </c>
      <c r="AP2408" s="112">
        <v>10517000</v>
      </c>
      <c r="AQ2408" s="112">
        <v>0</v>
      </c>
      <c r="AR2408" s="112">
        <v>10517000</v>
      </c>
      <c r="AS2408" s="112">
        <v>79</v>
      </c>
      <c r="AT2408" s="112">
        <v>535528</v>
      </c>
      <c r="AU2408" s="112">
        <v>1</v>
      </c>
      <c r="AV2408" s="112">
        <v>89</v>
      </c>
      <c r="AW2408" s="112">
        <v>476620</v>
      </c>
    </row>
    <row r="2409" spans="38:49">
      <c r="AL2409" s="111" t="s">
        <v>178</v>
      </c>
      <c r="AM2409" s="112">
        <v>29</v>
      </c>
      <c r="AN2409" s="111" t="s">
        <v>42</v>
      </c>
      <c r="AO2409" s="112">
        <v>15</v>
      </c>
      <c r="AP2409" s="112">
        <v>10517000</v>
      </c>
      <c r="AQ2409" s="112">
        <v>0</v>
      </c>
      <c r="AR2409" s="112">
        <v>10517000</v>
      </c>
      <c r="AS2409" s="112">
        <v>80</v>
      </c>
      <c r="AT2409" s="112">
        <v>485018</v>
      </c>
      <c r="AU2409" s="112">
        <v>1</v>
      </c>
      <c r="AV2409" s="112">
        <v>90</v>
      </c>
      <c r="AW2409" s="112">
        <v>436516</v>
      </c>
    </row>
    <row r="2410" spans="38:49">
      <c r="AL2410" s="111" t="s">
        <v>178</v>
      </c>
      <c r="AM2410" s="112">
        <v>29</v>
      </c>
      <c r="AN2410" s="111" t="s">
        <v>42</v>
      </c>
      <c r="AO2410" s="112">
        <v>15</v>
      </c>
      <c r="AP2410" s="112">
        <v>10517000</v>
      </c>
      <c r="AQ2410" s="112">
        <v>0</v>
      </c>
      <c r="AR2410" s="112">
        <v>10517000</v>
      </c>
      <c r="AS2410" s="112">
        <v>81</v>
      </c>
      <c r="AT2410" s="112">
        <v>536611</v>
      </c>
      <c r="AU2410" s="112">
        <v>1</v>
      </c>
      <c r="AV2410" s="112">
        <v>91</v>
      </c>
      <c r="AW2410" s="112">
        <v>488316</v>
      </c>
    </row>
    <row r="2411" spans="38:49">
      <c r="AL2411" s="111" t="s">
        <v>178</v>
      </c>
      <c r="AM2411" s="112">
        <v>29</v>
      </c>
      <c r="AN2411" s="111" t="s">
        <v>42</v>
      </c>
      <c r="AO2411" s="112">
        <v>15</v>
      </c>
      <c r="AP2411" s="112">
        <v>10517000</v>
      </c>
      <c r="AQ2411" s="112">
        <v>0</v>
      </c>
      <c r="AR2411" s="112">
        <v>10517000</v>
      </c>
      <c r="AS2411" s="112">
        <v>82</v>
      </c>
      <c r="AT2411" s="112">
        <v>575358</v>
      </c>
      <c r="AU2411" s="112">
        <v>1</v>
      </c>
      <c r="AV2411" s="112">
        <v>91</v>
      </c>
      <c r="AW2411" s="112">
        <v>523576</v>
      </c>
    </row>
    <row r="2412" spans="38:49">
      <c r="AL2412" s="111" t="s">
        <v>178</v>
      </c>
      <c r="AM2412" s="112">
        <v>29</v>
      </c>
      <c r="AN2412" s="111" t="s">
        <v>42</v>
      </c>
      <c r="AO2412" s="112">
        <v>15</v>
      </c>
      <c r="AP2412" s="112">
        <v>10517000</v>
      </c>
      <c r="AQ2412" s="112">
        <v>0</v>
      </c>
      <c r="AR2412" s="112">
        <v>10517000</v>
      </c>
      <c r="AS2412" s="112">
        <v>83</v>
      </c>
      <c r="AT2412" s="112">
        <v>498998</v>
      </c>
      <c r="AU2412" s="112">
        <v>1</v>
      </c>
      <c r="AV2412" s="112">
        <v>92</v>
      </c>
      <c r="AW2412" s="112">
        <v>459078</v>
      </c>
    </row>
    <row r="2413" spans="38:49">
      <c r="AL2413" s="111" t="s">
        <v>178</v>
      </c>
      <c r="AM2413" s="112">
        <v>29</v>
      </c>
      <c r="AN2413" s="111" t="s">
        <v>42</v>
      </c>
      <c r="AO2413" s="112">
        <v>15</v>
      </c>
      <c r="AP2413" s="112">
        <v>10517000</v>
      </c>
      <c r="AQ2413" s="112">
        <v>0</v>
      </c>
      <c r="AR2413" s="112">
        <v>10517000</v>
      </c>
      <c r="AS2413" s="112">
        <v>84</v>
      </c>
      <c r="AT2413" s="112">
        <v>422487</v>
      </c>
      <c r="AU2413" s="112">
        <v>1</v>
      </c>
      <c r="AV2413" s="112">
        <v>93</v>
      </c>
      <c r="AW2413" s="112">
        <v>392913</v>
      </c>
    </row>
    <row r="2414" spans="38:49">
      <c r="AL2414" s="111" t="s">
        <v>178</v>
      </c>
      <c r="AM2414" s="112">
        <v>29</v>
      </c>
      <c r="AN2414" s="111" t="s">
        <v>42</v>
      </c>
      <c r="AO2414" s="112">
        <v>15</v>
      </c>
      <c r="AP2414" s="112">
        <v>10517000</v>
      </c>
      <c r="AQ2414" s="112">
        <v>0</v>
      </c>
      <c r="AR2414" s="112">
        <v>10517000</v>
      </c>
      <c r="AS2414" s="112">
        <v>85</v>
      </c>
      <c r="AT2414" s="112">
        <v>345847</v>
      </c>
      <c r="AU2414" s="112">
        <v>1</v>
      </c>
      <c r="AV2414" s="112">
        <v>93</v>
      </c>
      <c r="AW2414" s="112">
        <v>321638</v>
      </c>
    </row>
    <row r="2415" spans="38:49">
      <c r="AL2415" s="111" t="s">
        <v>178</v>
      </c>
      <c r="AM2415" s="112">
        <v>29</v>
      </c>
      <c r="AN2415" s="111" t="s">
        <v>42</v>
      </c>
      <c r="AO2415" s="112">
        <v>15</v>
      </c>
      <c r="AP2415" s="112">
        <v>10517000</v>
      </c>
      <c r="AQ2415" s="112">
        <v>0</v>
      </c>
      <c r="AR2415" s="112">
        <v>10517000</v>
      </c>
      <c r="AS2415" s="112">
        <v>86</v>
      </c>
      <c r="AT2415" s="112">
        <v>269101</v>
      </c>
      <c r="AU2415" s="112">
        <v>1</v>
      </c>
      <c r="AV2415" s="112">
        <v>94</v>
      </c>
      <c r="AW2415" s="112">
        <v>252955</v>
      </c>
    </row>
    <row r="2416" spans="38:49">
      <c r="AL2416" s="111" t="s">
        <v>178</v>
      </c>
      <c r="AM2416" s="112">
        <v>29</v>
      </c>
      <c r="AN2416" s="111" t="s">
        <v>42</v>
      </c>
      <c r="AO2416" s="112">
        <v>15</v>
      </c>
      <c r="AP2416" s="112">
        <v>10517000</v>
      </c>
      <c r="AQ2416" s="112">
        <v>0</v>
      </c>
      <c r="AR2416" s="112">
        <v>10517000</v>
      </c>
      <c r="AS2416" s="112">
        <v>87</v>
      </c>
      <c r="AT2416" s="112">
        <v>192274</v>
      </c>
      <c r="AU2416" s="112">
        <v>1</v>
      </c>
      <c r="AV2416" s="112">
        <v>94</v>
      </c>
      <c r="AW2416" s="112">
        <v>180738</v>
      </c>
    </row>
    <row r="2417" spans="38:49">
      <c r="AL2417" s="111" t="s">
        <v>178</v>
      </c>
      <c r="AM2417" s="112">
        <v>29</v>
      </c>
      <c r="AN2417" s="111" t="s">
        <v>42</v>
      </c>
      <c r="AO2417" s="112">
        <v>15</v>
      </c>
      <c r="AP2417" s="112">
        <v>10517000</v>
      </c>
      <c r="AQ2417" s="112">
        <v>0</v>
      </c>
      <c r="AR2417" s="112">
        <v>10517000</v>
      </c>
      <c r="AS2417" s="112">
        <v>88</v>
      </c>
      <c r="AT2417" s="112">
        <v>115388</v>
      </c>
      <c r="AU2417" s="112">
        <v>1</v>
      </c>
      <c r="AV2417" s="112">
        <v>94</v>
      </c>
      <c r="AW2417" s="112">
        <v>108465</v>
      </c>
    </row>
    <row r="2418" spans="38:49">
      <c r="AL2418" s="111" t="s">
        <v>178</v>
      </c>
      <c r="AM2418" s="112">
        <v>29</v>
      </c>
      <c r="AN2418" s="111" t="s">
        <v>42</v>
      </c>
      <c r="AO2418" s="112">
        <v>15</v>
      </c>
      <c r="AP2418" s="112">
        <v>10517000</v>
      </c>
      <c r="AQ2418" s="112">
        <v>0</v>
      </c>
      <c r="AR2418" s="112">
        <v>10517000</v>
      </c>
      <c r="AS2418" s="112">
        <v>89</v>
      </c>
      <c r="AT2418" s="112">
        <v>38466</v>
      </c>
      <c r="AU2418" s="112">
        <v>1</v>
      </c>
      <c r="AV2418" s="112">
        <v>94</v>
      </c>
      <c r="AW2418" s="112">
        <v>36158</v>
      </c>
    </row>
    <row r="2419" spans="38:49">
      <c r="AL2419" s="111" t="s">
        <v>178</v>
      </c>
      <c r="AM2419" s="112">
        <v>30</v>
      </c>
      <c r="AN2419" s="111" t="s">
        <v>42</v>
      </c>
      <c r="AO2419" s="112">
        <v>23</v>
      </c>
      <c r="AP2419" s="112">
        <v>10100000</v>
      </c>
      <c r="AQ2419" s="112">
        <v>0</v>
      </c>
      <c r="AR2419" s="112">
        <v>10100000</v>
      </c>
      <c r="AS2419" s="112">
        <v>70</v>
      </c>
      <c r="AT2419" s="112">
        <v>5147</v>
      </c>
      <c r="AU2419" s="112">
        <v>5.0000000000000001E-3</v>
      </c>
      <c r="AV2419" s="112">
        <v>74</v>
      </c>
      <c r="AW2419" s="112">
        <v>3809</v>
      </c>
    </row>
    <row r="2420" spans="38:49">
      <c r="AL2420" s="111" t="s">
        <v>178</v>
      </c>
      <c r="AM2420" s="112">
        <v>30</v>
      </c>
      <c r="AN2420" s="111" t="s">
        <v>42</v>
      </c>
      <c r="AO2420" s="112">
        <v>23</v>
      </c>
      <c r="AP2420" s="112">
        <v>10100000</v>
      </c>
      <c r="AQ2420" s="112">
        <v>0</v>
      </c>
      <c r="AR2420" s="112">
        <v>10100000</v>
      </c>
      <c r="AS2420" s="112">
        <v>71</v>
      </c>
      <c r="AT2420" s="112">
        <v>932450</v>
      </c>
      <c r="AU2420" s="112">
        <v>1</v>
      </c>
      <c r="AV2420" s="112">
        <v>75</v>
      </c>
      <c r="AW2420" s="112">
        <v>699338</v>
      </c>
    </row>
    <row r="2421" spans="38:49">
      <c r="AL2421" s="111" t="s">
        <v>178</v>
      </c>
      <c r="AM2421" s="112">
        <v>30</v>
      </c>
      <c r="AN2421" s="111" t="s">
        <v>42</v>
      </c>
      <c r="AO2421" s="112">
        <v>23</v>
      </c>
      <c r="AP2421" s="112">
        <v>10100000</v>
      </c>
      <c r="AQ2421" s="112">
        <v>0</v>
      </c>
      <c r="AR2421" s="112">
        <v>10100000</v>
      </c>
      <c r="AS2421" s="112">
        <v>72</v>
      </c>
      <c r="AT2421" s="112">
        <v>883671</v>
      </c>
      <c r="AU2421" s="112">
        <v>1</v>
      </c>
      <c r="AV2421" s="112">
        <v>76</v>
      </c>
      <c r="AW2421" s="112">
        <v>671590</v>
      </c>
    </row>
    <row r="2422" spans="38:49">
      <c r="AL2422" s="111" t="s">
        <v>178</v>
      </c>
      <c r="AM2422" s="112">
        <v>30</v>
      </c>
      <c r="AN2422" s="111" t="s">
        <v>42</v>
      </c>
      <c r="AO2422" s="112">
        <v>23</v>
      </c>
      <c r="AP2422" s="112">
        <v>10100000</v>
      </c>
      <c r="AQ2422" s="112">
        <v>0</v>
      </c>
      <c r="AR2422" s="112">
        <v>10100000</v>
      </c>
      <c r="AS2422" s="112">
        <v>73</v>
      </c>
      <c r="AT2422" s="112">
        <v>834624</v>
      </c>
      <c r="AU2422" s="112">
        <v>1</v>
      </c>
      <c r="AV2422" s="112">
        <v>77</v>
      </c>
      <c r="AW2422" s="112">
        <v>642660</v>
      </c>
    </row>
    <row r="2423" spans="38:49">
      <c r="AL2423" s="111" t="s">
        <v>178</v>
      </c>
      <c r="AM2423" s="112">
        <v>30</v>
      </c>
      <c r="AN2423" s="111" t="s">
        <v>42</v>
      </c>
      <c r="AO2423" s="112">
        <v>23</v>
      </c>
      <c r="AP2423" s="112">
        <v>10100000</v>
      </c>
      <c r="AQ2423" s="112">
        <v>0</v>
      </c>
      <c r="AR2423" s="112">
        <v>10100000</v>
      </c>
      <c r="AS2423" s="112">
        <v>74</v>
      </c>
      <c r="AT2423" s="112">
        <v>785322</v>
      </c>
      <c r="AU2423" s="112">
        <v>1</v>
      </c>
      <c r="AV2423" s="112">
        <v>78</v>
      </c>
      <c r="AW2423" s="112">
        <v>612551</v>
      </c>
    </row>
    <row r="2424" spans="38:49">
      <c r="AL2424" s="111" t="s">
        <v>178</v>
      </c>
      <c r="AM2424" s="112">
        <v>30</v>
      </c>
      <c r="AN2424" s="111" t="s">
        <v>42</v>
      </c>
      <c r="AO2424" s="112">
        <v>23</v>
      </c>
      <c r="AP2424" s="112">
        <v>10100000</v>
      </c>
      <c r="AQ2424" s="112">
        <v>0</v>
      </c>
      <c r="AR2424" s="112">
        <v>10100000</v>
      </c>
      <c r="AS2424" s="112">
        <v>75</v>
      </c>
      <c r="AT2424" s="112">
        <v>735781</v>
      </c>
      <c r="AU2424" s="112">
        <v>1</v>
      </c>
      <c r="AV2424" s="112">
        <v>80</v>
      </c>
      <c r="AW2424" s="112">
        <v>588625</v>
      </c>
    </row>
    <row r="2425" spans="38:49">
      <c r="AL2425" s="111" t="s">
        <v>178</v>
      </c>
      <c r="AM2425" s="112">
        <v>30</v>
      </c>
      <c r="AN2425" s="111" t="s">
        <v>42</v>
      </c>
      <c r="AO2425" s="112">
        <v>23</v>
      </c>
      <c r="AP2425" s="112">
        <v>10100000</v>
      </c>
      <c r="AQ2425" s="112">
        <v>0</v>
      </c>
      <c r="AR2425" s="112">
        <v>10100000</v>
      </c>
      <c r="AS2425" s="112">
        <v>76</v>
      </c>
      <c r="AT2425" s="112">
        <v>686016</v>
      </c>
      <c r="AU2425" s="112">
        <v>1</v>
      </c>
      <c r="AV2425" s="112">
        <v>81</v>
      </c>
      <c r="AW2425" s="112">
        <v>555673</v>
      </c>
    </row>
    <row r="2426" spans="38:49">
      <c r="AL2426" s="111" t="s">
        <v>178</v>
      </c>
      <c r="AM2426" s="112">
        <v>30</v>
      </c>
      <c r="AN2426" s="111" t="s">
        <v>42</v>
      </c>
      <c r="AO2426" s="112">
        <v>23</v>
      </c>
      <c r="AP2426" s="112">
        <v>10100000</v>
      </c>
      <c r="AQ2426" s="112">
        <v>0</v>
      </c>
      <c r="AR2426" s="112">
        <v>10100000</v>
      </c>
      <c r="AS2426" s="112">
        <v>77</v>
      </c>
      <c r="AT2426" s="112">
        <v>636042</v>
      </c>
      <c r="AU2426" s="112">
        <v>1</v>
      </c>
      <c r="AV2426" s="112">
        <v>82</v>
      </c>
      <c r="AW2426" s="112">
        <v>521554</v>
      </c>
    </row>
    <row r="2427" spans="38:49">
      <c r="AL2427" s="111" t="s">
        <v>178</v>
      </c>
      <c r="AM2427" s="112">
        <v>30</v>
      </c>
      <c r="AN2427" s="111" t="s">
        <v>42</v>
      </c>
      <c r="AO2427" s="112">
        <v>23</v>
      </c>
      <c r="AP2427" s="112">
        <v>10100000</v>
      </c>
      <c r="AQ2427" s="112">
        <v>0</v>
      </c>
      <c r="AR2427" s="112">
        <v>10100000</v>
      </c>
      <c r="AS2427" s="112">
        <v>78</v>
      </c>
      <c r="AT2427" s="112">
        <v>585874</v>
      </c>
      <c r="AU2427" s="112">
        <v>1</v>
      </c>
      <c r="AV2427" s="112">
        <v>83</v>
      </c>
      <c r="AW2427" s="112">
        <v>486275</v>
      </c>
    </row>
    <row r="2428" spans="38:49">
      <c r="AL2428" s="111" t="s">
        <v>178</v>
      </c>
      <c r="AM2428" s="112">
        <v>30</v>
      </c>
      <c r="AN2428" s="111" t="s">
        <v>42</v>
      </c>
      <c r="AO2428" s="112">
        <v>23</v>
      </c>
      <c r="AP2428" s="112">
        <v>10100000</v>
      </c>
      <c r="AQ2428" s="112">
        <v>0</v>
      </c>
      <c r="AR2428" s="112">
        <v>10100000</v>
      </c>
      <c r="AS2428" s="112">
        <v>79</v>
      </c>
      <c r="AT2428" s="112">
        <v>535528</v>
      </c>
      <c r="AU2428" s="112">
        <v>1</v>
      </c>
      <c r="AV2428" s="112">
        <v>84</v>
      </c>
      <c r="AW2428" s="112">
        <v>449844</v>
      </c>
    </row>
    <row r="2429" spans="38:49">
      <c r="AL2429" s="111" t="s">
        <v>178</v>
      </c>
      <c r="AM2429" s="112">
        <v>30</v>
      </c>
      <c r="AN2429" s="111" t="s">
        <v>42</v>
      </c>
      <c r="AO2429" s="112">
        <v>23</v>
      </c>
      <c r="AP2429" s="112">
        <v>10100000</v>
      </c>
      <c r="AQ2429" s="112">
        <v>0</v>
      </c>
      <c r="AR2429" s="112">
        <v>10100000</v>
      </c>
      <c r="AS2429" s="112">
        <v>80</v>
      </c>
      <c r="AT2429" s="112">
        <v>485018</v>
      </c>
      <c r="AU2429" s="112">
        <v>1</v>
      </c>
      <c r="AV2429" s="112">
        <v>85</v>
      </c>
      <c r="AW2429" s="112">
        <v>412265</v>
      </c>
    </row>
    <row r="2430" spans="38:49">
      <c r="AL2430" s="111" t="s">
        <v>178</v>
      </c>
      <c r="AM2430" s="112">
        <v>30</v>
      </c>
      <c r="AN2430" s="111" t="s">
        <v>42</v>
      </c>
      <c r="AO2430" s="112">
        <v>23</v>
      </c>
      <c r="AP2430" s="112">
        <v>10100000</v>
      </c>
      <c r="AQ2430" s="112">
        <v>0</v>
      </c>
      <c r="AR2430" s="112">
        <v>10100000</v>
      </c>
      <c r="AS2430" s="112">
        <v>81</v>
      </c>
      <c r="AT2430" s="112">
        <v>536611</v>
      </c>
      <c r="AU2430" s="112">
        <v>1</v>
      </c>
      <c r="AV2430" s="112">
        <v>86</v>
      </c>
      <c r="AW2430" s="112">
        <v>461485</v>
      </c>
    </row>
    <row r="2431" spans="38:49">
      <c r="AL2431" s="111" t="s">
        <v>178</v>
      </c>
      <c r="AM2431" s="112">
        <v>30</v>
      </c>
      <c r="AN2431" s="111" t="s">
        <v>42</v>
      </c>
      <c r="AO2431" s="112">
        <v>23</v>
      </c>
      <c r="AP2431" s="112">
        <v>10100000</v>
      </c>
      <c r="AQ2431" s="112">
        <v>0</v>
      </c>
      <c r="AR2431" s="112">
        <v>10100000</v>
      </c>
      <c r="AS2431" s="112">
        <v>82</v>
      </c>
      <c r="AT2431" s="112">
        <v>575358</v>
      </c>
      <c r="AU2431" s="112">
        <v>1</v>
      </c>
      <c r="AV2431" s="112">
        <v>87</v>
      </c>
      <c r="AW2431" s="112">
        <v>500561</v>
      </c>
    </row>
    <row r="2432" spans="38:49">
      <c r="AL2432" s="111" t="s">
        <v>178</v>
      </c>
      <c r="AM2432" s="112">
        <v>30</v>
      </c>
      <c r="AN2432" s="111" t="s">
        <v>42</v>
      </c>
      <c r="AO2432" s="112">
        <v>23</v>
      </c>
      <c r="AP2432" s="112">
        <v>10100000</v>
      </c>
      <c r="AQ2432" s="112">
        <v>0</v>
      </c>
      <c r="AR2432" s="112">
        <v>10100000</v>
      </c>
      <c r="AS2432" s="112">
        <v>83</v>
      </c>
      <c r="AT2432" s="112">
        <v>498998</v>
      </c>
      <c r="AU2432" s="112">
        <v>1</v>
      </c>
      <c r="AV2432" s="112">
        <v>88</v>
      </c>
      <c r="AW2432" s="112">
        <v>439118</v>
      </c>
    </row>
    <row r="2433" spans="38:49">
      <c r="AL2433" s="111" t="s">
        <v>178</v>
      </c>
      <c r="AM2433" s="112">
        <v>30</v>
      </c>
      <c r="AN2433" s="111" t="s">
        <v>42</v>
      </c>
      <c r="AO2433" s="112">
        <v>23</v>
      </c>
      <c r="AP2433" s="112">
        <v>10100000</v>
      </c>
      <c r="AQ2433" s="112">
        <v>0</v>
      </c>
      <c r="AR2433" s="112">
        <v>10100000</v>
      </c>
      <c r="AS2433" s="112">
        <v>84</v>
      </c>
      <c r="AT2433" s="112">
        <v>422487</v>
      </c>
      <c r="AU2433" s="112">
        <v>1</v>
      </c>
      <c r="AV2433" s="112">
        <v>89</v>
      </c>
      <c r="AW2433" s="112">
        <v>376013</v>
      </c>
    </row>
    <row r="2434" spans="38:49">
      <c r="AL2434" s="111" t="s">
        <v>178</v>
      </c>
      <c r="AM2434" s="112">
        <v>30</v>
      </c>
      <c r="AN2434" s="111" t="s">
        <v>42</v>
      </c>
      <c r="AO2434" s="112">
        <v>23</v>
      </c>
      <c r="AP2434" s="112">
        <v>10100000</v>
      </c>
      <c r="AQ2434" s="112">
        <v>0</v>
      </c>
      <c r="AR2434" s="112">
        <v>10100000</v>
      </c>
      <c r="AS2434" s="112">
        <v>85</v>
      </c>
      <c r="AT2434" s="112">
        <v>345847</v>
      </c>
      <c r="AU2434" s="112">
        <v>1</v>
      </c>
      <c r="AV2434" s="112">
        <v>89</v>
      </c>
      <c r="AW2434" s="112">
        <v>307804</v>
      </c>
    </row>
    <row r="2435" spans="38:49">
      <c r="AL2435" s="111" t="s">
        <v>178</v>
      </c>
      <c r="AM2435" s="112">
        <v>30</v>
      </c>
      <c r="AN2435" s="111" t="s">
        <v>42</v>
      </c>
      <c r="AO2435" s="112">
        <v>23</v>
      </c>
      <c r="AP2435" s="112">
        <v>10100000</v>
      </c>
      <c r="AQ2435" s="112">
        <v>0</v>
      </c>
      <c r="AR2435" s="112">
        <v>10100000</v>
      </c>
      <c r="AS2435" s="112">
        <v>86</v>
      </c>
      <c r="AT2435" s="112">
        <v>269101</v>
      </c>
      <c r="AU2435" s="112">
        <v>1</v>
      </c>
      <c r="AV2435" s="112">
        <v>90</v>
      </c>
      <c r="AW2435" s="112">
        <v>242191</v>
      </c>
    </row>
    <row r="2436" spans="38:49">
      <c r="AL2436" s="111" t="s">
        <v>178</v>
      </c>
      <c r="AM2436" s="112">
        <v>30</v>
      </c>
      <c r="AN2436" s="111" t="s">
        <v>42</v>
      </c>
      <c r="AO2436" s="112">
        <v>23</v>
      </c>
      <c r="AP2436" s="112">
        <v>10100000</v>
      </c>
      <c r="AQ2436" s="112">
        <v>0</v>
      </c>
      <c r="AR2436" s="112">
        <v>10100000</v>
      </c>
      <c r="AS2436" s="112">
        <v>87</v>
      </c>
      <c r="AT2436" s="112">
        <v>192274</v>
      </c>
      <c r="AU2436" s="112">
        <v>1</v>
      </c>
      <c r="AV2436" s="112">
        <v>90</v>
      </c>
      <c r="AW2436" s="112">
        <v>173047</v>
      </c>
    </row>
    <row r="2437" spans="38:49">
      <c r="AL2437" s="111" t="s">
        <v>178</v>
      </c>
      <c r="AM2437" s="112">
        <v>30</v>
      </c>
      <c r="AN2437" s="111" t="s">
        <v>42</v>
      </c>
      <c r="AO2437" s="112">
        <v>23</v>
      </c>
      <c r="AP2437" s="112">
        <v>10100000</v>
      </c>
      <c r="AQ2437" s="112">
        <v>0</v>
      </c>
      <c r="AR2437" s="112">
        <v>10100000</v>
      </c>
      <c r="AS2437" s="112">
        <v>88</v>
      </c>
      <c r="AT2437" s="112">
        <v>115388</v>
      </c>
      <c r="AU2437" s="112">
        <v>1</v>
      </c>
      <c r="AV2437" s="112">
        <v>90</v>
      </c>
      <c r="AW2437" s="112">
        <v>103849</v>
      </c>
    </row>
    <row r="2438" spans="38:49">
      <c r="AL2438" s="111" t="s">
        <v>178</v>
      </c>
      <c r="AM2438" s="112">
        <v>30</v>
      </c>
      <c r="AN2438" s="111" t="s">
        <v>42</v>
      </c>
      <c r="AO2438" s="112">
        <v>23</v>
      </c>
      <c r="AP2438" s="112">
        <v>10100000</v>
      </c>
      <c r="AQ2438" s="112">
        <v>0</v>
      </c>
      <c r="AR2438" s="112">
        <v>10100000</v>
      </c>
      <c r="AS2438" s="112">
        <v>89</v>
      </c>
      <c r="AT2438" s="112">
        <v>38466</v>
      </c>
      <c r="AU2438" s="112">
        <v>1</v>
      </c>
      <c r="AV2438" s="112">
        <v>90</v>
      </c>
      <c r="AW2438" s="112">
        <v>34619</v>
      </c>
    </row>
    <row r="2439" spans="38:49">
      <c r="AL2439" s="111" t="s">
        <v>178</v>
      </c>
      <c r="AM2439" s="112">
        <v>31</v>
      </c>
      <c r="AN2439" s="111" t="s">
        <v>42</v>
      </c>
      <c r="AO2439" s="112">
        <v>29</v>
      </c>
      <c r="AP2439" s="112">
        <v>9686000</v>
      </c>
      <c r="AQ2439" s="112">
        <v>0</v>
      </c>
      <c r="AR2439" s="112">
        <v>9686000</v>
      </c>
      <c r="AS2439" s="112">
        <v>71</v>
      </c>
      <c r="AT2439" s="112">
        <v>523596</v>
      </c>
      <c r="AU2439" s="112">
        <v>0.56200000000000006</v>
      </c>
      <c r="AV2439" s="112">
        <v>70</v>
      </c>
      <c r="AW2439" s="112">
        <v>366517</v>
      </c>
    </row>
    <row r="2440" spans="38:49">
      <c r="AL2440" s="111" t="s">
        <v>178</v>
      </c>
      <c r="AM2440" s="112">
        <v>31</v>
      </c>
      <c r="AN2440" s="111" t="s">
        <v>42</v>
      </c>
      <c r="AO2440" s="112">
        <v>29</v>
      </c>
      <c r="AP2440" s="112">
        <v>9686000</v>
      </c>
      <c r="AQ2440" s="112">
        <v>0</v>
      </c>
      <c r="AR2440" s="112">
        <v>9686000</v>
      </c>
      <c r="AS2440" s="112">
        <v>72</v>
      </c>
      <c r="AT2440" s="112">
        <v>883671</v>
      </c>
      <c r="AU2440" s="112">
        <v>1</v>
      </c>
      <c r="AV2440" s="112">
        <v>71</v>
      </c>
      <c r="AW2440" s="112">
        <v>627406</v>
      </c>
    </row>
    <row r="2441" spans="38:49">
      <c r="AL2441" s="111" t="s">
        <v>178</v>
      </c>
      <c r="AM2441" s="112">
        <v>31</v>
      </c>
      <c r="AN2441" s="111" t="s">
        <v>42</v>
      </c>
      <c r="AO2441" s="112">
        <v>29</v>
      </c>
      <c r="AP2441" s="112">
        <v>9686000</v>
      </c>
      <c r="AQ2441" s="112">
        <v>0</v>
      </c>
      <c r="AR2441" s="112">
        <v>9686000</v>
      </c>
      <c r="AS2441" s="112">
        <v>73</v>
      </c>
      <c r="AT2441" s="112">
        <v>834624</v>
      </c>
      <c r="AU2441" s="112">
        <v>1</v>
      </c>
      <c r="AV2441" s="112">
        <v>72</v>
      </c>
      <c r="AW2441" s="112">
        <v>600929</v>
      </c>
    </row>
    <row r="2442" spans="38:49">
      <c r="AL2442" s="111" t="s">
        <v>178</v>
      </c>
      <c r="AM2442" s="112">
        <v>31</v>
      </c>
      <c r="AN2442" s="111" t="s">
        <v>42</v>
      </c>
      <c r="AO2442" s="112">
        <v>29</v>
      </c>
      <c r="AP2442" s="112">
        <v>9686000</v>
      </c>
      <c r="AQ2442" s="112">
        <v>0</v>
      </c>
      <c r="AR2442" s="112">
        <v>9686000</v>
      </c>
      <c r="AS2442" s="112">
        <v>74</v>
      </c>
      <c r="AT2442" s="112">
        <v>785322</v>
      </c>
      <c r="AU2442" s="112">
        <v>1</v>
      </c>
      <c r="AV2442" s="112">
        <v>73</v>
      </c>
      <c r="AW2442" s="112">
        <v>573285</v>
      </c>
    </row>
    <row r="2443" spans="38:49">
      <c r="AL2443" s="111" t="s">
        <v>178</v>
      </c>
      <c r="AM2443" s="112">
        <v>31</v>
      </c>
      <c r="AN2443" s="111" t="s">
        <v>42</v>
      </c>
      <c r="AO2443" s="112">
        <v>29</v>
      </c>
      <c r="AP2443" s="112">
        <v>9686000</v>
      </c>
      <c r="AQ2443" s="112">
        <v>0</v>
      </c>
      <c r="AR2443" s="112">
        <v>9686000</v>
      </c>
      <c r="AS2443" s="112">
        <v>75</v>
      </c>
      <c r="AT2443" s="112">
        <v>735781</v>
      </c>
      <c r="AU2443" s="112">
        <v>1</v>
      </c>
      <c r="AV2443" s="112">
        <v>74</v>
      </c>
      <c r="AW2443" s="112">
        <v>544478</v>
      </c>
    </row>
    <row r="2444" spans="38:49">
      <c r="AL2444" s="111" t="s">
        <v>178</v>
      </c>
      <c r="AM2444" s="112">
        <v>31</v>
      </c>
      <c r="AN2444" s="111" t="s">
        <v>42</v>
      </c>
      <c r="AO2444" s="112">
        <v>29</v>
      </c>
      <c r="AP2444" s="112">
        <v>9686000</v>
      </c>
      <c r="AQ2444" s="112">
        <v>0</v>
      </c>
      <c r="AR2444" s="112">
        <v>9686000</v>
      </c>
      <c r="AS2444" s="112">
        <v>76</v>
      </c>
      <c r="AT2444" s="112">
        <v>686016</v>
      </c>
      <c r="AU2444" s="112">
        <v>1</v>
      </c>
      <c r="AV2444" s="112">
        <v>75</v>
      </c>
      <c r="AW2444" s="112">
        <v>514512</v>
      </c>
    </row>
    <row r="2445" spans="38:49">
      <c r="AL2445" s="111" t="s">
        <v>178</v>
      </c>
      <c r="AM2445" s="112">
        <v>31</v>
      </c>
      <c r="AN2445" s="111" t="s">
        <v>42</v>
      </c>
      <c r="AO2445" s="112">
        <v>29</v>
      </c>
      <c r="AP2445" s="112">
        <v>9686000</v>
      </c>
      <c r="AQ2445" s="112">
        <v>0</v>
      </c>
      <c r="AR2445" s="112">
        <v>9686000</v>
      </c>
      <c r="AS2445" s="112">
        <v>77</v>
      </c>
      <c r="AT2445" s="112">
        <v>636042</v>
      </c>
      <c r="AU2445" s="112">
        <v>1</v>
      </c>
      <c r="AV2445" s="112">
        <v>76</v>
      </c>
      <c r="AW2445" s="112">
        <v>483392</v>
      </c>
    </row>
    <row r="2446" spans="38:49">
      <c r="AL2446" s="111" t="s">
        <v>178</v>
      </c>
      <c r="AM2446" s="112">
        <v>31</v>
      </c>
      <c r="AN2446" s="111" t="s">
        <v>42</v>
      </c>
      <c r="AO2446" s="112">
        <v>29</v>
      </c>
      <c r="AP2446" s="112">
        <v>9686000</v>
      </c>
      <c r="AQ2446" s="112">
        <v>0</v>
      </c>
      <c r="AR2446" s="112">
        <v>9686000</v>
      </c>
      <c r="AS2446" s="112">
        <v>78</v>
      </c>
      <c r="AT2446" s="112">
        <v>585874</v>
      </c>
      <c r="AU2446" s="112">
        <v>1</v>
      </c>
      <c r="AV2446" s="112">
        <v>78</v>
      </c>
      <c r="AW2446" s="112">
        <v>456982</v>
      </c>
    </row>
    <row r="2447" spans="38:49">
      <c r="AL2447" s="111" t="s">
        <v>178</v>
      </c>
      <c r="AM2447" s="112">
        <v>31</v>
      </c>
      <c r="AN2447" s="111" t="s">
        <v>42</v>
      </c>
      <c r="AO2447" s="112">
        <v>29</v>
      </c>
      <c r="AP2447" s="112">
        <v>9686000</v>
      </c>
      <c r="AQ2447" s="112">
        <v>0</v>
      </c>
      <c r="AR2447" s="112">
        <v>9686000</v>
      </c>
      <c r="AS2447" s="112">
        <v>79</v>
      </c>
      <c r="AT2447" s="112">
        <v>535528</v>
      </c>
      <c r="AU2447" s="112">
        <v>1</v>
      </c>
      <c r="AV2447" s="112">
        <v>79</v>
      </c>
      <c r="AW2447" s="112">
        <v>423067</v>
      </c>
    </row>
    <row r="2448" spans="38:49">
      <c r="AL2448" s="111" t="s">
        <v>178</v>
      </c>
      <c r="AM2448" s="112">
        <v>31</v>
      </c>
      <c r="AN2448" s="111" t="s">
        <v>42</v>
      </c>
      <c r="AO2448" s="112">
        <v>29</v>
      </c>
      <c r="AP2448" s="112">
        <v>9686000</v>
      </c>
      <c r="AQ2448" s="112">
        <v>0</v>
      </c>
      <c r="AR2448" s="112">
        <v>9686000</v>
      </c>
      <c r="AS2448" s="112">
        <v>80</v>
      </c>
      <c r="AT2448" s="112">
        <v>485018</v>
      </c>
      <c r="AU2448" s="112">
        <v>1</v>
      </c>
      <c r="AV2448" s="112">
        <v>80</v>
      </c>
      <c r="AW2448" s="112">
        <v>388014</v>
      </c>
    </row>
    <row r="2449" spans="38:49">
      <c r="AL2449" s="111" t="s">
        <v>178</v>
      </c>
      <c r="AM2449" s="112">
        <v>31</v>
      </c>
      <c r="AN2449" s="111" t="s">
        <v>42</v>
      </c>
      <c r="AO2449" s="112">
        <v>29</v>
      </c>
      <c r="AP2449" s="112">
        <v>9686000</v>
      </c>
      <c r="AQ2449" s="112">
        <v>0</v>
      </c>
      <c r="AR2449" s="112">
        <v>9686000</v>
      </c>
      <c r="AS2449" s="112">
        <v>81</v>
      </c>
      <c r="AT2449" s="112">
        <v>536611</v>
      </c>
      <c r="AU2449" s="112">
        <v>1</v>
      </c>
      <c r="AV2449" s="112">
        <v>81</v>
      </c>
      <c r="AW2449" s="112">
        <v>434655</v>
      </c>
    </row>
    <row r="2450" spans="38:49">
      <c r="AL2450" s="111" t="s">
        <v>178</v>
      </c>
      <c r="AM2450" s="112">
        <v>31</v>
      </c>
      <c r="AN2450" s="111" t="s">
        <v>42</v>
      </c>
      <c r="AO2450" s="112">
        <v>29</v>
      </c>
      <c r="AP2450" s="112">
        <v>9686000</v>
      </c>
      <c r="AQ2450" s="112">
        <v>0</v>
      </c>
      <c r="AR2450" s="112">
        <v>9686000</v>
      </c>
      <c r="AS2450" s="112">
        <v>82</v>
      </c>
      <c r="AT2450" s="112">
        <v>575358</v>
      </c>
      <c r="AU2450" s="112">
        <v>1</v>
      </c>
      <c r="AV2450" s="112">
        <v>82</v>
      </c>
      <c r="AW2450" s="112">
        <v>471794</v>
      </c>
    </row>
    <row r="2451" spans="38:49">
      <c r="AL2451" s="111" t="s">
        <v>178</v>
      </c>
      <c r="AM2451" s="112">
        <v>31</v>
      </c>
      <c r="AN2451" s="111" t="s">
        <v>42</v>
      </c>
      <c r="AO2451" s="112">
        <v>29</v>
      </c>
      <c r="AP2451" s="112">
        <v>9686000</v>
      </c>
      <c r="AQ2451" s="112">
        <v>0</v>
      </c>
      <c r="AR2451" s="112">
        <v>9686000</v>
      </c>
      <c r="AS2451" s="112">
        <v>83</v>
      </c>
      <c r="AT2451" s="112">
        <v>498998</v>
      </c>
      <c r="AU2451" s="112">
        <v>1</v>
      </c>
      <c r="AV2451" s="112">
        <v>83</v>
      </c>
      <c r="AW2451" s="112">
        <v>414168</v>
      </c>
    </row>
    <row r="2452" spans="38:49">
      <c r="AL2452" s="111" t="s">
        <v>178</v>
      </c>
      <c r="AM2452" s="112">
        <v>31</v>
      </c>
      <c r="AN2452" s="111" t="s">
        <v>42</v>
      </c>
      <c r="AO2452" s="112">
        <v>29</v>
      </c>
      <c r="AP2452" s="112">
        <v>9686000</v>
      </c>
      <c r="AQ2452" s="112">
        <v>0</v>
      </c>
      <c r="AR2452" s="112">
        <v>9686000</v>
      </c>
      <c r="AS2452" s="112">
        <v>84</v>
      </c>
      <c r="AT2452" s="112">
        <v>422487</v>
      </c>
      <c r="AU2452" s="112">
        <v>1</v>
      </c>
      <c r="AV2452" s="112">
        <v>83</v>
      </c>
      <c r="AW2452" s="112">
        <v>350664</v>
      </c>
    </row>
    <row r="2453" spans="38:49">
      <c r="AL2453" s="111" t="s">
        <v>178</v>
      </c>
      <c r="AM2453" s="112">
        <v>31</v>
      </c>
      <c r="AN2453" s="111" t="s">
        <v>42</v>
      </c>
      <c r="AO2453" s="112">
        <v>29</v>
      </c>
      <c r="AP2453" s="112">
        <v>9686000</v>
      </c>
      <c r="AQ2453" s="112">
        <v>0</v>
      </c>
      <c r="AR2453" s="112">
        <v>9686000</v>
      </c>
      <c r="AS2453" s="112">
        <v>85</v>
      </c>
      <c r="AT2453" s="112">
        <v>345847</v>
      </c>
      <c r="AU2453" s="112">
        <v>1</v>
      </c>
      <c r="AV2453" s="112">
        <v>84</v>
      </c>
      <c r="AW2453" s="112">
        <v>290511</v>
      </c>
    </row>
    <row r="2454" spans="38:49">
      <c r="AL2454" s="111" t="s">
        <v>178</v>
      </c>
      <c r="AM2454" s="112">
        <v>31</v>
      </c>
      <c r="AN2454" s="111" t="s">
        <v>42</v>
      </c>
      <c r="AO2454" s="112">
        <v>29</v>
      </c>
      <c r="AP2454" s="112">
        <v>9686000</v>
      </c>
      <c r="AQ2454" s="112">
        <v>0</v>
      </c>
      <c r="AR2454" s="112">
        <v>9686000</v>
      </c>
      <c r="AS2454" s="112">
        <v>86</v>
      </c>
      <c r="AT2454" s="112">
        <v>269101</v>
      </c>
      <c r="AU2454" s="112">
        <v>1</v>
      </c>
      <c r="AV2454" s="112">
        <v>84</v>
      </c>
      <c r="AW2454" s="112">
        <v>226045</v>
      </c>
    </row>
    <row r="2455" spans="38:49">
      <c r="AL2455" s="111" t="s">
        <v>178</v>
      </c>
      <c r="AM2455" s="112">
        <v>31</v>
      </c>
      <c r="AN2455" s="111" t="s">
        <v>42</v>
      </c>
      <c r="AO2455" s="112">
        <v>29</v>
      </c>
      <c r="AP2455" s="112">
        <v>9686000</v>
      </c>
      <c r="AQ2455" s="112">
        <v>0</v>
      </c>
      <c r="AR2455" s="112">
        <v>9686000</v>
      </c>
      <c r="AS2455" s="112">
        <v>87</v>
      </c>
      <c r="AT2455" s="112">
        <v>192274</v>
      </c>
      <c r="AU2455" s="112">
        <v>1</v>
      </c>
      <c r="AV2455" s="112">
        <v>85</v>
      </c>
      <c r="AW2455" s="112">
        <v>163433</v>
      </c>
    </row>
    <row r="2456" spans="38:49">
      <c r="AL2456" s="111" t="s">
        <v>178</v>
      </c>
      <c r="AM2456" s="112">
        <v>31</v>
      </c>
      <c r="AN2456" s="111" t="s">
        <v>42</v>
      </c>
      <c r="AO2456" s="112">
        <v>29</v>
      </c>
      <c r="AP2456" s="112">
        <v>9686000</v>
      </c>
      <c r="AQ2456" s="112">
        <v>0</v>
      </c>
      <c r="AR2456" s="112">
        <v>9686000</v>
      </c>
      <c r="AS2456" s="112">
        <v>88</v>
      </c>
      <c r="AT2456" s="112">
        <v>115388</v>
      </c>
      <c r="AU2456" s="112">
        <v>1</v>
      </c>
      <c r="AV2456" s="112">
        <v>85</v>
      </c>
      <c r="AW2456" s="112">
        <v>98080</v>
      </c>
    </row>
    <row r="2457" spans="38:49">
      <c r="AL2457" s="111" t="s">
        <v>178</v>
      </c>
      <c r="AM2457" s="112">
        <v>31</v>
      </c>
      <c r="AN2457" s="111" t="s">
        <v>42</v>
      </c>
      <c r="AO2457" s="112">
        <v>29</v>
      </c>
      <c r="AP2457" s="112">
        <v>9686000</v>
      </c>
      <c r="AQ2457" s="112">
        <v>0</v>
      </c>
      <c r="AR2457" s="112">
        <v>9686000</v>
      </c>
      <c r="AS2457" s="112">
        <v>89</v>
      </c>
      <c r="AT2457" s="112">
        <v>38466</v>
      </c>
      <c r="AU2457" s="112">
        <v>1</v>
      </c>
      <c r="AV2457" s="112">
        <v>85</v>
      </c>
      <c r="AW2457" s="112">
        <v>32696</v>
      </c>
    </row>
    <row r="2458" spans="38:49">
      <c r="AL2458" s="111" t="s">
        <v>178</v>
      </c>
      <c r="AM2458" s="112">
        <v>32</v>
      </c>
      <c r="AN2458" s="111" t="s">
        <v>43</v>
      </c>
      <c r="AO2458" s="112">
        <v>5</v>
      </c>
      <c r="AP2458" s="112">
        <v>9280000</v>
      </c>
      <c r="AQ2458" s="112">
        <v>0</v>
      </c>
      <c r="AR2458" s="112">
        <v>9280000</v>
      </c>
      <c r="AS2458" s="112">
        <v>71</v>
      </c>
      <c r="AT2458" s="112">
        <v>117596</v>
      </c>
      <c r="AU2458" s="112">
        <v>0.126</v>
      </c>
      <c r="AV2458" s="112">
        <v>66</v>
      </c>
      <c r="AW2458" s="112">
        <v>77613</v>
      </c>
    </row>
    <row r="2459" spans="38:49">
      <c r="AL2459" s="111" t="s">
        <v>178</v>
      </c>
      <c r="AM2459" s="112">
        <v>32</v>
      </c>
      <c r="AN2459" s="111" t="s">
        <v>43</v>
      </c>
      <c r="AO2459" s="112">
        <v>5</v>
      </c>
      <c r="AP2459" s="112">
        <v>9280000</v>
      </c>
      <c r="AQ2459" s="112">
        <v>0</v>
      </c>
      <c r="AR2459" s="112">
        <v>9280000</v>
      </c>
      <c r="AS2459" s="112">
        <v>72</v>
      </c>
      <c r="AT2459" s="112">
        <v>883671</v>
      </c>
      <c r="AU2459" s="112">
        <v>1</v>
      </c>
      <c r="AV2459" s="112">
        <v>66</v>
      </c>
      <c r="AW2459" s="112">
        <v>583223</v>
      </c>
    </row>
    <row r="2460" spans="38:49">
      <c r="AL2460" s="111" t="s">
        <v>178</v>
      </c>
      <c r="AM2460" s="112">
        <v>32</v>
      </c>
      <c r="AN2460" s="111" t="s">
        <v>43</v>
      </c>
      <c r="AO2460" s="112">
        <v>5</v>
      </c>
      <c r="AP2460" s="112">
        <v>9280000</v>
      </c>
      <c r="AQ2460" s="112">
        <v>0</v>
      </c>
      <c r="AR2460" s="112">
        <v>9280000</v>
      </c>
      <c r="AS2460" s="112">
        <v>73</v>
      </c>
      <c r="AT2460" s="112">
        <v>834624</v>
      </c>
      <c r="AU2460" s="112">
        <v>1</v>
      </c>
      <c r="AV2460" s="112">
        <v>66</v>
      </c>
      <c r="AW2460" s="112">
        <v>550852</v>
      </c>
    </row>
    <row r="2461" spans="38:49">
      <c r="AL2461" s="111" t="s">
        <v>178</v>
      </c>
      <c r="AM2461" s="112">
        <v>32</v>
      </c>
      <c r="AN2461" s="111" t="s">
        <v>43</v>
      </c>
      <c r="AO2461" s="112">
        <v>5</v>
      </c>
      <c r="AP2461" s="112">
        <v>9280000</v>
      </c>
      <c r="AQ2461" s="112">
        <v>0</v>
      </c>
      <c r="AR2461" s="112">
        <v>9280000</v>
      </c>
      <c r="AS2461" s="112">
        <v>74</v>
      </c>
      <c r="AT2461" s="112">
        <v>785322</v>
      </c>
      <c r="AU2461" s="112">
        <v>1</v>
      </c>
      <c r="AV2461" s="112">
        <v>67</v>
      </c>
      <c r="AW2461" s="112">
        <v>526166</v>
      </c>
    </row>
    <row r="2462" spans="38:49">
      <c r="AL2462" s="111" t="s">
        <v>178</v>
      </c>
      <c r="AM2462" s="112">
        <v>32</v>
      </c>
      <c r="AN2462" s="111" t="s">
        <v>43</v>
      </c>
      <c r="AO2462" s="112">
        <v>5</v>
      </c>
      <c r="AP2462" s="112">
        <v>9280000</v>
      </c>
      <c r="AQ2462" s="112">
        <v>0</v>
      </c>
      <c r="AR2462" s="112">
        <v>9280000</v>
      </c>
      <c r="AS2462" s="112">
        <v>75</v>
      </c>
      <c r="AT2462" s="112">
        <v>735781</v>
      </c>
      <c r="AU2462" s="112">
        <v>1</v>
      </c>
      <c r="AV2462" s="112">
        <v>68</v>
      </c>
      <c r="AW2462" s="112">
        <v>500331</v>
      </c>
    </row>
    <row r="2463" spans="38:49">
      <c r="AL2463" s="111" t="s">
        <v>178</v>
      </c>
      <c r="AM2463" s="112">
        <v>32</v>
      </c>
      <c r="AN2463" s="111" t="s">
        <v>43</v>
      </c>
      <c r="AO2463" s="112">
        <v>5</v>
      </c>
      <c r="AP2463" s="112">
        <v>9280000</v>
      </c>
      <c r="AQ2463" s="112">
        <v>0</v>
      </c>
      <c r="AR2463" s="112">
        <v>9280000</v>
      </c>
      <c r="AS2463" s="112">
        <v>76</v>
      </c>
      <c r="AT2463" s="112">
        <v>686016</v>
      </c>
      <c r="AU2463" s="112">
        <v>1</v>
      </c>
      <c r="AV2463" s="112">
        <v>69</v>
      </c>
      <c r="AW2463" s="112">
        <v>473351</v>
      </c>
    </row>
    <row r="2464" spans="38:49">
      <c r="AL2464" s="111" t="s">
        <v>178</v>
      </c>
      <c r="AM2464" s="112">
        <v>32</v>
      </c>
      <c r="AN2464" s="111" t="s">
        <v>43</v>
      </c>
      <c r="AO2464" s="112">
        <v>5</v>
      </c>
      <c r="AP2464" s="112">
        <v>9280000</v>
      </c>
      <c r="AQ2464" s="112">
        <v>0</v>
      </c>
      <c r="AR2464" s="112">
        <v>9280000</v>
      </c>
      <c r="AS2464" s="112">
        <v>77</v>
      </c>
      <c r="AT2464" s="112">
        <v>636042</v>
      </c>
      <c r="AU2464" s="112">
        <v>1</v>
      </c>
      <c r="AV2464" s="112">
        <v>70</v>
      </c>
      <c r="AW2464" s="112">
        <v>445229</v>
      </c>
    </row>
    <row r="2465" spans="38:49">
      <c r="AL2465" s="111" t="s">
        <v>178</v>
      </c>
      <c r="AM2465" s="112">
        <v>32</v>
      </c>
      <c r="AN2465" s="111" t="s">
        <v>43</v>
      </c>
      <c r="AO2465" s="112">
        <v>5</v>
      </c>
      <c r="AP2465" s="112">
        <v>9280000</v>
      </c>
      <c r="AQ2465" s="112">
        <v>0</v>
      </c>
      <c r="AR2465" s="112">
        <v>9280000</v>
      </c>
      <c r="AS2465" s="112">
        <v>78</v>
      </c>
      <c r="AT2465" s="112">
        <v>585874</v>
      </c>
      <c r="AU2465" s="112">
        <v>1</v>
      </c>
      <c r="AV2465" s="112">
        <v>71</v>
      </c>
      <c r="AW2465" s="112">
        <v>415971</v>
      </c>
    </row>
    <row r="2466" spans="38:49">
      <c r="AL2466" s="111" t="s">
        <v>178</v>
      </c>
      <c r="AM2466" s="112">
        <v>32</v>
      </c>
      <c r="AN2466" s="111" t="s">
        <v>43</v>
      </c>
      <c r="AO2466" s="112">
        <v>5</v>
      </c>
      <c r="AP2466" s="112">
        <v>9280000</v>
      </c>
      <c r="AQ2466" s="112">
        <v>0</v>
      </c>
      <c r="AR2466" s="112">
        <v>9280000</v>
      </c>
      <c r="AS2466" s="112">
        <v>79</v>
      </c>
      <c r="AT2466" s="112">
        <v>535528</v>
      </c>
      <c r="AU2466" s="112">
        <v>1</v>
      </c>
      <c r="AV2466" s="112">
        <v>72</v>
      </c>
      <c r="AW2466" s="112">
        <v>385580</v>
      </c>
    </row>
    <row r="2467" spans="38:49">
      <c r="AL2467" s="111" t="s">
        <v>178</v>
      </c>
      <c r="AM2467" s="112">
        <v>32</v>
      </c>
      <c r="AN2467" s="111" t="s">
        <v>43</v>
      </c>
      <c r="AO2467" s="112">
        <v>5</v>
      </c>
      <c r="AP2467" s="112">
        <v>9280000</v>
      </c>
      <c r="AQ2467" s="112">
        <v>0</v>
      </c>
      <c r="AR2467" s="112">
        <v>9280000</v>
      </c>
      <c r="AS2467" s="112">
        <v>80</v>
      </c>
      <c r="AT2467" s="112">
        <v>485018</v>
      </c>
      <c r="AU2467" s="112">
        <v>1</v>
      </c>
      <c r="AV2467" s="112">
        <v>73</v>
      </c>
      <c r="AW2467" s="112">
        <v>354063</v>
      </c>
    </row>
    <row r="2468" spans="38:49">
      <c r="AL2468" s="111" t="s">
        <v>178</v>
      </c>
      <c r="AM2468" s="112">
        <v>32</v>
      </c>
      <c r="AN2468" s="111" t="s">
        <v>43</v>
      </c>
      <c r="AO2468" s="112">
        <v>5</v>
      </c>
      <c r="AP2468" s="112">
        <v>9280000</v>
      </c>
      <c r="AQ2468" s="112">
        <v>0</v>
      </c>
      <c r="AR2468" s="112">
        <v>9280000</v>
      </c>
      <c r="AS2468" s="112">
        <v>81</v>
      </c>
      <c r="AT2468" s="112">
        <v>536611</v>
      </c>
      <c r="AU2468" s="112">
        <v>1</v>
      </c>
      <c r="AV2468" s="112">
        <v>74</v>
      </c>
      <c r="AW2468" s="112">
        <v>397092</v>
      </c>
    </row>
    <row r="2469" spans="38:49">
      <c r="AL2469" s="111" t="s">
        <v>178</v>
      </c>
      <c r="AM2469" s="112">
        <v>32</v>
      </c>
      <c r="AN2469" s="111" t="s">
        <v>43</v>
      </c>
      <c r="AO2469" s="112">
        <v>5</v>
      </c>
      <c r="AP2469" s="112">
        <v>9280000</v>
      </c>
      <c r="AQ2469" s="112">
        <v>0</v>
      </c>
      <c r="AR2469" s="112">
        <v>9280000</v>
      </c>
      <c r="AS2469" s="112">
        <v>82</v>
      </c>
      <c r="AT2469" s="112">
        <v>575358</v>
      </c>
      <c r="AU2469" s="112">
        <v>1</v>
      </c>
      <c r="AV2469" s="112">
        <v>75</v>
      </c>
      <c r="AW2469" s="112">
        <v>431518</v>
      </c>
    </row>
    <row r="2470" spans="38:49">
      <c r="AL2470" s="111" t="s">
        <v>178</v>
      </c>
      <c r="AM2470" s="112">
        <v>32</v>
      </c>
      <c r="AN2470" s="111" t="s">
        <v>43</v>
      </c>
      <c r="AO2470" s="112">
        <v>5</v>
      </c>
      <c r="AP2470" s="112">
        <v>9280000</v>
      </c>
      <c r="AQ2470" s="112">
        <v>0</v>
      </c>
      <c r="AR2470" s="112">
        <v>9280000</v>
      </c>
      <c r="AS2470" s="112">
        <v>83</v>
      </c>
      <c r="AT2470" s="112">
        <v>498998</v>
      </c>
      <c r="AU2470" s="112">
        <v>1</v>
      </c>
      <c r="AV2470" s="112">
        <v>76</v>
      </c>
      <c r="AW2470" s="112">
        <v>379238</v>
      </c>
    </row>
    <row r="2471" spans="38:49">
      <c r="AL2471" s="111" t="s">
        <v>178</v>
      </c>
      <c r="AM2471" s="112">
        <v>32</v>
      </c>
      <c r="AN2471" s="111" t="s">
        <v>43</v>
      </c>
      <c r="AO2471" s="112">
        <v>5</v>
      </c>
      <c r="AP2471" s="112">
        <v>9280000</v>
      </c>
      <c r="AQ2471" s="112">
        <v>0</v>
      </c>
      <c r="AR2471" s="112">
        <v>9280000</v>
      </c>
      <c r="AS2471" s="112">
        <v>84</v>
      </c>
      <c r="AT2471" s="112">
        <v>422487</v>
      </c>
      <c r="AU2471" s="112">
        <v>1</v>
      </c>
      <c r="AV2471" s="112">
        <v>77</v>
      </c>
      <c r="AW2471" s="112">
        <v>325315</v>
      </c>
    </row>
    <row r="2472" spans="38:49">
      <c r="AL2472" s="111" t="s">
        <v>178</v>
      </c>
      <c r="AM2472" s="112">
        <v>32</v>
      </c>
      <c r="AN2472" s="111" t="s">
        <v>43</v>
      </c>
      <c r="AO2472" s="112">
        <v>5</v>
      </c>
      <c r="AP2472" s="112">
        <v>9280000</v>
      </c>
      <c r="AQ2472" s="112">
        <v>0</v>
      </c>
      <c r="AR2472" s="112">
        <v>9280000</v>
      </c>
      <c r="AS2472" s="112">
        <v>85</v>
      </c>
      <c r="AT2472" s="112">
        <v>345847</v>
      </c>
      <c r="AU2472" s="112">
        <v>1</v>
      </c>
      <c r="AV2472" s="112">
        <v>77</v>
      </c>
      <c r="AW2472" s="112">
        <v>266302</v>
      </c>
    </row>
    <row r="2473" spans="38:49">
      <c r="AL2473" s="111" t="s">
        <v>178</v>
      </c>
      <c r="AM2473" s="112">
        <v>32</v>
      </c>
      <c r="AN2473" s="111" t="s">
        <v>43</v>
      </c>
      <c r="AO2473" s="112">
        <v>5</v>
      </c>
      <c r="AP2473" s="112">
        <v>9280000</v>
      </c>
      <c r="AQ2473" s="112">
        <v>0</v>
      </c>
      <c r="AR2473" s="112">
        <v>9280000</v>
      </c>
      <c r="AS2473" s="112">
        <v>86</v>
      </c>
      <c r="AT2473" s="112">
        <v>269101</v>
      </c>
      <c r="AU2473" s="112">
        <v>1</v>
      </c>
      <c r="AV2473" s="112">
        <v>78</v>
      </c>
      <c r="AW2473" s="112">
        <v>209899</v>
      </c>
    </row>
    <row r="2474" spans="38:49">
      <c r="AL2474" s="111" t="s">
        <v>178</v>
      </c>
      <c r="AM2474" s="112">
        <v>32</v>
      </c>
      <c r="AN2474" s="111" t="s">
        <v>43</v>
      </c>
      <c r="AO2474" s="112">
        <v>5</v>
      </c>
      <c r="AP2474" s="112">
        <v>9280000</v>
      </c>
      <c r="AQ2474" s="112">
        <v>0</v>
      </c>
      <c r="AR2474" s="112">
        <v>9280000</v>
      </c>
      <c r="AS2474" s="112">
        <v>87</v>
      </c>
      <c r="AT2474" s="112">
        <v>192274</v>
      </c>
      <c r="AU2474" s="112">
        <v>1</v>
      </c>
      <c r="AV2474" s="112">
        <v>78</v>
      </c>
      <c r="AW2474" s="112">
        <v>149974</v>
      </c>
    </row>
    <row r="2475" spans="38:49">
      <c r="AL2475" s="111" t="s">
        <v>178</v>
      </c>
      <c r="AM2475" s="112">
        <v>32</v>
      </c>
      <c r="AN2475" s="111" t="s">
        <v>43</v>
      </c>
      <c r="AO2475" s="112">
        <v>5</v>
      </c>
      <c r="AP2475" s="112">
        <v>9280000</v>
      </c>
      <c r="AQ2475" s="112">
        <v>0</v>
      </c>
      <c r="AR2475" s="112">
        <v>9280000</v>
      </c>
      <c r="AS2475" s="112">
        <v>88</v>
      </c>
      <c r="AT2475" s="112">
        <v>115388</v>
      </c>
      <c r="AU2475" s="112">
        <v>1</v>
      </c>
      <c r="AV2475" s="112">
        <v>78</v>
      </c>
      <c r="AW2475" s="112">
        <v>90003</v>
      </c>
    </row>
    <row r="2476" spans="38:49">
      <c r="AL2476" s="111" t="s">
        <v>178</v>
      </c>
      <c r="AM2476" s="112">
        <v>32</v>
      </c>
      <c r="AN2476" s="111" t="s">
        <v>43</v>
      </c>
      <c r="AO2476" s="112">
        <v>5</v>
      </c>
      <c r="AP2476" s="112">
        <v>9280000</v>
      </c>
      <c r="AQ2476" s="112">
        <v>0</v>
      </c>
      <c r="AR2476" s="112">
        <v>9280000</v>
      </c>
      <c r="AS2476" s="112">
        <v>89</v>
      </c>
      <c r="AT2476" s="112">
        <v>38466</v>
      </c>
      <c r="AU2476" s="112">
        <v>1</v>
      </c>
      <c r="AV2476" s="112">
        <v>79</v>
      </c>
      <c r="AW2476" s="112">
        <v>30388</v>
      </c>
    </row>
    <row r="2477" spans="38:49">
      <c r="AL2477" s="111" t="s">
        <v>178</v>
      </c>
      <c r="AM2477" s="112">
        <v>33</v>
      </c>
      <c r="AN2477" s="111" t="s">
        <v>43</v>
      </c>
      <c r="AO2477" s="112">
        <v>12</v>
      </c>
      <c r="AP2477" s="112">
        <v>8884000</v>
      </c>
      <c r="AQ2477" s="112">
        <v>0</v>
      </c>
      <c r="AR2477" s="112">
        <v>8884000</v>
      </c>
      <c r="AS2477" s="112">
        <v>72</v>
      </c>
      <c r="AT2477" s="112">
        <v>605267</v>
      </c>
      <c r="AU2477" s="112">
        <v>0.68500000000000005</v>
      </c>
      <c r="AV2477" s="112">
        <v>61</v>
      </c>
      <c r="AW2477" s="112">
        <v>369213</v>
      </c>
    </row>
    <row r="2478" spans="38:49">
      <c r="AL2478" s="111" t="s">
        <v>178</v>
      </c>
      <c r="AM2478" s="112">
        <v>33</v>
      </c>
      <c r="AN2478" s="111" t="s">
        <v>43</v>
      </c>
      <c r="AO2478" s="112">
        <v>12</v>
      </c>
      <c r="AP2478" s="112">
        <v>8884000</v>
      </c>
      <c r="AQ2478" s="112">
        <v>0</v>
      </c>
      <c r="AR2478" s="112">
        <v>8884000</v>
      </c>
      <c r="AS2478" s="112">
        <v>73</v>
      </c>
      <c r="AT2478" s="112">
        <v>834624</v>
      </c>
      <c r="AU2478" s="112">
        <v>1</v>
      </c>
      <c r="AV2478" s="112">
        <v>61</v>
      </c>
      <c r="AW2478" s="112">
        <v>509121</v>
      </c>
    </row>
    <row r="2479" spans="38:49">
      <c r="AL2479" s="111" t="s">
        <v>178</v>
      </c>
      <c r="AM2479" s="112">
        <v>33</v>
      </c>
      <c r="AN2479" s="111" t="s">
        <v>43</v>
      </c>
      <c r="AO2479" s="112">
        <v>12</v>
      </c>
      <c r="AP2479" s="112">
        <v>8884000</v>
      </c>
      <c r="AQ2479" s="112">
        <v>0</v>
      </c>
      <c r="AR2479" s="112">
        <v>8884000</v>
      </c>
      <c r="AS2479" s="112">
        <v>74</v>
      </c>
      <c r="AT2479" s="112">
        <v>785322</v>
      </c>
      <c r="AU2479" s="112">
        <v>1</v>
      </c>
      <c r="AV2479" s="112">
        <v>61</v>
      </c>
      <c r="AW2479" s="112">
        <v>479046</v>
      </c>
    </row>
    <row r="2480" spans="38:49">
      <c r="AL2480" s="111" t="s">
        <v>178</v>
      </c>
      <c r="AM2480" s="112">
        <v>33</v>
      </c>
      <c r="AN2480" s="111" t="s">
        <v>43</v>
      </c>
      <c r="AO2480" s="112">
        <v>12</v>
      </c>
      <c r="AP2480" s="112">
        <v>8884000</v>
      </c>
      <c r="AQ2480" s="112">
        <v>0</v>
      </c>
      <c r="AR2480" s="112">
        <v>8884000</v>
      </c>
      <c r="AS2480" s="112">
        <v>75</v>
      </c>
      <c r="AT2480" s="112">
        <v>735781</v>
      </c>
      <c r="AU2480" s="112">
        <v>1</v>
      </c>
      <c r="AV2480" s="112">
        <v>61</v>
      </c>
      <c r="AW2480" s="112">
        <v>448826</v>
      </c>
    </row>
    <row r="2481" spans="38:49">
      <c r="AL2481" s="111" t="s">
        <v>178</v>
      </c>
      <c r="AM2481" s="112">
        <v>33</v>
      </c>
      <c r="AN2481" s="111" t="s">
        <v>43</v>
      </c>
      <c r="AO2481" s="112">
        <v>12</v>
      </c>
      <c r="AP2481" s="112">
        <v>8884000</v>
      </c>
      <c r="AQ2481" s="112">
        <v>0</v>
      </c>
      <c r="AR2481" s="112">
        <v>8884000</v>
      </c>
      <c r="AS2481" s="112">
        <v>76</v>
      </c>
      <c r="AT2481" s="112">
        <v>686016</v>
      </c>
      <c r="AU2481" s="112">
        <v>1</v>
      </c>
      <c r="AV2481" s="112">
        <v>61</v>
      </c>
      <c r="AW2481" s="112">
        <v>418470</v>
      </c>
    </row>
    <row r="2482" spans="38:49">
      <c r="AL2482" s="111" t="s">
        <v>178</v>
      </c>
      <c r="AM2482" s="112">
        <v>33</v>
      </c>
      <c r="AN2482" s="111" t="s">
        <v>43</v>
      </c>
      <c r="AO2482" s="112">
        <v>12</v>
      </c>
      <c r="AP2482" s="112">
        <v>8884000</v>
      </c>
      <c r="AQ2482" s="112">
        <v>0</v>
      </c>
      <c r="AR2482" s="112">
        <v>8884000</v>
      </c>
      <c r="AS2482" s="112">
        <v>77</v>
      </c>
      <c r="AT2482" s="112">
        <v>636042</v>
      </c>
      <c r="AU2482" s="112">
        <v>1</v>
      </c>
      <c r="AV2482" s="112">
        <v>62</v>
      </c>
      <c r="AW2482" s="112">
        <v>394346</v>
      </c>
    </row>
    <row r="2483" spans="38:49">
      <c r="AL2483" s="111" t="s">
        <v>178</v>
      </c>
      <c r="AM2483" s="112">
        <v>33</v>
      </c>
      <c r="AN2483" s="111" t="s">
        <v>43</v>
      </c>
      <c r="AO2483" s="112">
        <v>12</v>
      </c>
      <c r="AP2483" s="112">
        <v>8884000</v>
      </c>
      <c r="AQ2483" s="112">
        <v>0</v>
      </c>
      <c r="AR2483" s="112">
        <v>8884000</v>
      </c>
      <c r="AS2483" s="112">
        <v>78</v>
      </c>
      <c r="AT2483" s="112">
        <v>585874</v>
      </c>
      <c r="AU2483" s="112">
        <v>1</v>
      </c>
      <c r="AV2483" s="112">
        <v>63</v>
      </c>
      <c r="AW2483" s="112">
        <v>369101</v>
      </c>
    </row>
    <row r="2484" spans="38:49">
      <c r="AL2484" s="111" t="s">
        <v>178</v>
      </c>
      <c r="AM2484" s="112">
        <v>33</v>
      </c>
      <c r="AN2484" s="111" t="s">
        <v>43</v>
      </c>
      <c r="AO2484" s="112">
        <v>12</v>
      </c>
      <c r="AP2484" s="112">
        <v>8884000</v>
      </c>
      <c r="AQ2484" s="112">
        <v>0</v>
      </c>
      <c r="AR2484" s="112">
        <v>8884000</v>
      </c>
      <c r="AS2484" s="112">
        <v>79</v>
      </c>
      <c r="AT2484" s="112">
        <v>535528</v>
      </c>
      <c r="AU2484" s="112">
        <v>1</v>
      </c>
      <c r="AV2484" s="112">
        <v>64</v>
      </c>
      <c r="AW2484" s="112">
        <v>342738</v>
      </c>
    </row>
    <row r="2485" spans="38:49">
      <c r="AL2485" s="111" t="s">
        <v>178</v>
      </c>
      <c r="AM2485" s="112">
        <v>33</v>
      </c>
      <c r="AN2485" s="111" t="s">
        <v>43</v>
      </c>
      <c r="AO2485" s="112">
        <v>12</v>
      </c>
      <c r="AP2485" s="112">
        <v>8884000</v>
      </c>
      <c r="AQ2485" s="112">
        <v>0</v>
      </c>
      <c r="AR2485" s="112">
        <v>8884000</v>
      </c>
      <c r="AS2485" s="112">
        <v>80</v>
      </c>
      <c r="AT2485" s="112">
        <v>485018</v>
      </c>
      <c r="AU2485" s="112">
        <v>1</v>
      </c>
      <c r="AV2485" s="112">
        <v>65</v>
      </c>
      <c r="AW2485" s="112">
        <v>315262</v>
      </c>
    </row>
    <row r="2486" spans="38:49">
      <c r="AL2486" s="111" t="s">
        <v>178</v>
      </c>
      <c r="AM2486" s="112">
        <v>33</v>
      </c>
      <c r="AN2486" s="111" t="s">
        <v>43</v>
      </c>
      <c r="AO2486" s="112">
        <v>12</v>
      </c>
      <c r="AP2486" s="112">
        <v>8884000</v>
      </c>
      <c r="AQ2486" s="112">
        <v>0</v>
      </c>
      <c r="AR2486" s="112">
        <v>8884000</v>
      </c>
      <c r="AS2486" s="112">
        <v>81</v>
      </c>
      <c r="AT2486" s="112">
        <v>536611</v>
      </c>
      <c r="AU2486" s="112">
        <v>1</v>
      </c>
      <c r="AV2486" s="112">
        <v>66</v>
      </c>
      <c r="AW2486" s="112">
        <v>354163</v>
      </c>
    </row>
    <row r="2487" spans="38:49">
      <c r="AL2487" s="111" t="s">
        <v>178</v>
      </c>
      <c r="AM2487" s="112">
        <v>33</v>
      </c>
      <c r="AN2487" s="111" t="s">
        <v>43</v>
      </c>
      <c r="AO2487" s="112">
        <v>12</v>
      </c>
      <c r="AP2487" s="112">
        <v>8884000</v>
      </c>
      <c r="AQ2487" s="112">
        <v>0</v>
      </c>
      <c r="AR2487" s="112">
        <v>8884000</v>
      </c>
      <c r="AS2487" s="112">
        <v>82</v>
      </c>
      <c r="AT2487" s="112">
        <v>575358</v>
      </c>
      <c r="AU2487" s="112">
        <v>1</v>
      </c>
      <c r="AV2487" s="112">
        <v>67</v>
      </c>
      <c r="AW2487" s="112">
        <v>385490</v>
      </c>
    </row>
    <row r="2488" spans="38:49">
      <c r="AL2488" s="111" t="s">
        <v>178</v>
      </c>
      <c r="AM2488" s="112">
        <v>33</v>
      </c>
      <c r="AN2488" s="111" t="s">
        <v>43</v>
      </c>
      <c r="AO2488" s="112">
        <v>12</v>
      </c>
      <c r="AP2488" s="112">
        <v>8884000</v>
      </c>
      <c r="AQ2488" s="112">
        <v>0</v>
      </c>
      <c r="AR2488" s="112">
        <v>8884000</v>
      </c>
      <c r="AS2488" s="112">
        <v>83</v>
      </c>
      <c r="AT2488" s="112">
        <v>498998</v>
      </c>
      <c r="AU2488" s="112">
        <v>1</v>
      </c>
      <c r="AV2488" s="112">
        <v>67</v>
      </c>
      <c r="AW2488" s="112">
        <v>334329</v>
      </c>
    </row>
    <row r="2489" spans="38:49">
      <c r="AL2489" s="111" t="s">
        <v>178</v>
      </c>
      <c r="AM2489" s="112">
        <v>33</v>
      </c>
      <c r="AN2489" s="111" t="s">
        <v>43</v>
      </c>
      <c r="AO2489" s="112">
        <v>12</v>
      </c>
      <c r="AP2489" s="112">
        <v>8884000</v>
      </c>
      <c r="AQ2489" s="112">
        <v>0</v>
      </c>
      <c r="AR2489" s="112">
        <v>8884000</v>
      </c>
      <c r="AS2489" s="112">
        <v>84</v>
      </c>
      <c r="AT2489" s="112">
        <v>422487</v>
      </c>
      <c r="AU2489" s="112">
        <v>1</v>
      </c>
      <c r="AV2489" s="112">
        <v>68</v>
      </c>
      <c r="AW2489" s="112">
        <v>287291</v>
      </c>
    </row>
    <row r="2490" spans="38:49">
      <c r="AL2490" s="111" t="s">
        <v>178</v>
      </c>
      <c r="AM2490" s="112">
        <v>33</v>
      </c>
      <c r="AN2490" s="111" t="s">
        <v>43</v>
      </c>
      <c r="AO2490" s="112">
        <v>12</v>
      </c>
      <c r="AP2490" s="112">
        <v>8884000</v>
      </c>
      <c r="AQ2490" s="112">
        <v>0</v>
      </c>
      <c r="AR2490" s="112">
        <v>8884000</v>
      </c>
      <c r="AS2490" s="112">
        <v>85</v>
      </c>
      <c r="AT2490" s="112">
        <v>345847</v>
      </c>
      <c r="AU2490" s="112">
        <v>1</v>
      </c>
      <c r="AV2490" s="112">
        <v>69</v>
      </c>
      <c r="AW2490" s="112">
        <v>238634</v>
      </c>
    </row>
    <row r="2491" spans="38:49">
      <c r="AL2491" s="111" t="s">
        <v>178</v>
      </c>
      <c r="AM2491" s="112">
        <v>33</v>
      </c>
      <c r="AN2491" s="111" t="s">
        <v>43</v>
      </c>
      <c r="AO2491" s="112">
        <v>12</v>
      </c>
      <c r="AP2491" s="112">
        <v>8884000</v>
      </c>
      <c r="AQ2491" s="112">
        <v>0</v>
      </c>
      <c r="AR2491" s="112">
        <v>8884000</v>
      </c>
      <c r="AS2491" s="112">
        <v>86</v>
      </c>
      <c r="AT2491" s="112">
        <v>269101</v>
      </c>
      <c r="AU2491" s="112">
        <v>1</v>
      </c>
      <c r="AV2491" s="112">
        <v>69</v>
      </c>
      <c r="AW2491" s="112">
        <v>185680</v>
      </c>
    </row>
    <row r="2492" spans="38:49">
      <c r="AL2492" s="111" t="s">
        <v>178</v>
      </c>
      <c r="AM2492" s="112">
        <v>33</v>
      </c>
      <c r="AN2492" s="111" t="s">
        <v>43</v>
      </c>
      <c r="AO2492" s="112">
        <v>12</v>
      </c>
      <c r="AP2492" s="112">
        <v>8884000</v>
      </c>
      <c r="AQ2492" s="112">
        <v>0</v>
      </c>
      <c r="AR2492" s="112">
        <v>8884000</v>
      </c>
      <c r="AS2492" s="112">
        <v>87</v>
      </c>
      <c r="AT2492" s="112">
        <v>192274</v>
      </c>
      <c r="AU2492" s="112">
        <v>1</v>
      </c>
      <c r="AV2492" s="112">
        <v>70</v>
      </c>
      <c r="AW2492" s="112">
        <v>134592</v>
      </c>
    </row>
    <row r="2493" spans="38:49">
      <c r="AL2493" s="111" t="s">
        <v>178</v>
      </c>
      <c r="AM2493" s="112">
        <v>33</v>
      </c>
      <c r="AN2493" s="111" t="s">
        <v>43</v>
      </c>
      <c r="AO2493" s="112">
        <v>12</v>
      </c>
      <c r="AP2493" s="112">
        <v>8884000</v>
      </c>
      <c r="AQ2493" s="112">
        <v>0</v>
      </c>
      <c r="AR2493" s="112">
        <v>8884000</v>
      </c>
      <c r="AS2493" s="112">
        <v>88</v>
      </c>
      <c r="AT2493" s="112">
        <v>115388</v>
      </c>
      <c r="AU2493" s="112">
        <v>1</v>
      </c>
      <c r="AV2493" s="112">
        <v>70</v>
      </c>
      <c r="AW2493" s="112">
        <v>80772</v>
      </c>
    </row>
    <row r="2494" spans="38:49">
      <c r="AL2494" s="111" t="s">
        <v>178</v>
      </c>
      <c r="AM2494" s="112">
        <v>33</v>
      </c>
      <c r="AN2494" s="111" t="s">
        <v>43</v>
      </c>
      <c r="AO2494" s="112">
        <v>12</v>
      </c>
      <c r="AP2494" s="112">
        <v>8884000</v>
      </c>
      <c r="AQ2494" s="112">
        <v>0</v>
      </c>
      <c r="AR2494" s="112">
        <v>8884000</v>
      </c>
      <c r="AS2494" s="112">
        <v>89</v>
      </c>
      <c r="AT2494" s="112">
        <v>38466</v>
      </c>
      <c r="AU2494" s="112">
        <v>1</v>
      </c>
      <c r="AV2494" s="112">
        <v>70</v>
      </c>
      <c r="AW2494" s="112">
        <v>26926</v>
      </c>
    </row>
    <row r="2495" spans="38:49">
      <c r="AL2495" s="111" t="s">
        <v>178</v>
      </c>
      <c r="AM2495" s="112">
        <v>34</v>
      </c>
      <c r="AN2495" s="111" t="s">
        <v>43</v>
      </c>
      <c r="AO2495" s="112">
        <v>19</v>
      </c>
      <c r="AP2495" s="112">
        <v>8501000</v>
      </c>
      <c r="AQ2495" s="112">
        <v>0</v>
      </c>
      <c r="AR2495" s="112">
        <v>8501000</v>
      </c>
      <c r="AS2495" s="112">
        <v>72</v>
      </c>
      <c r="AT2495" s="112">
        <v>222267</v>
      </c>
      <c r="AU2495" s="112">
        <v>0.252</v>
      </c>
      <c r="AV2495" s="112">
        <v>55</v>
      </c>
      <c r="AW2495" s="112">
        <v>122247</v>
      </c>
    </row>
    <row r="2496" spans="38:49">
      <c r="AL2496" s="111" t="s">
        <v>178</v>
      </c>
      <c r="AM2496" s="112">
        <v>34</v>
      </c>
      <c r="AN2496" s="111" t="s">
        <v>43</v>
      </c>
      <c r="AO2496" s="112">
        <v>19</v>
      </c>
      <c r="AP2496" s="112">
        <v>8501000</v>
      </c>
      <c r="AQ2496" s="112">
        <v>0</v>
      </c>
      <c r="AR2496" s="112">
        <v>8501000</v>
      </c>
      <c r="AS2496" s="112">
        <v>73</v>
      </c>
      <c r="AT2496" s="112">
        <v>834624</v>
      </c>
      <c r="AU2496" s="112">
        <v>1</v>
      </c>
      <c r="AV2496" s="112">
        <v>55</v>
      </c>
      <c r="AW2496" s="112">
        <v>459043</v>
      </c>
    </row>
    <row r="2497" spans="38:49">
      <c r="AL2497" s="111" t="s">
        <v>178</v>
      </c>
      <c r="AM2497" s="112">
        <v>34</v>
      </c>
      <c r="AN2497" s="111" t="s">
        <v>43</v>
      </c>
      <c r="AO2497" s="112">
        <v>19</v>
      </c>
      <c r="AP2497" s="112">
        <v>8501000</v>
      </c>
      <c r="AQ2497" s="112">
        <v>0</v>
      </c>
      <c r="AR2497" s="112">
        <v>8501000</v>
      </c>
      <c r="AS2497" s="112">
        <v>74</v>
      </c>
      <c r="AT2497" s="112">
        <v>785322</v>
      </c>
      <c r="AU2497" s="112">
        <v>1</v>
      </c>
      <c r="AV2497" s="112">
        <v>55</v>
      </c>
      <c r="AW2497" s="112">
        <v>431927</v>
      </c>
    </row>
    <row r="2498" spans="38:49">
      <c r="AL2498" s="111" t="s">
        <v>178</v>
      </c>
      <c r="AM2498" s="112">
        <v>34</v>
      </c>
      <c r="AN2498" s="111" t="s">
        <v>43</v>
      </c>
      <c r="AO2498" s="112">
        <v>19</v>
      </c>
      <c r="AP2498" s="112">
        <v>8501000</v>
      </c>
      <c r="AQ2498" s="112">
        <v>0</v>
      </c>
      <c r="AR2498" s="112">
        <v>8501000</v>
      </c>
      <c r="AS2498" s="112">
        <v>75</v>
      </c>
      <c r="AT2498" s="112">
        <v>735781</v>
      </c>
      <c r="AU2498" s="112">
        <v>1</v>
      </c>
      <c r="AV2498" s="112">
        <v>55</v>
      </c>
      <c r="AW2498" s="112">
        <v>404680</v>
      </c>
    </row>
    <row r="2499" spans="38:49">
      <c r="AL2499" s="111" t="s">
        <v>178</v>
      </c>
      <c r="AM2499" s="112">
        <v>34</v>
      </c>
      <c r="AN2499" s="111" t="s">
        <v>43</v>
      </c>
      <c r="AO2499" s="112">
        <v>19</v>
      </c>
      <c r="AP2499" s="112">
        <v>8501000</v>
      </c>
      <c r="AQ2499" s="112">
        <v>0</v>
      </c>
      <c r="AR2499" s="112">
        <v>8501000</v>
      </c>
      <c r="AS2499" s="112">
        <v>76</v>
      </c>
      <c r="AT2499" s="112">
        <v>686016</v>
      </c>
      <c r="AU2499" s="112">
        <v>1</v>
      </c>
      <c r="AV2499" s="112">
        <v>54</v>
      </c>
      <c r="AW2499" s="112">
        <v>370449</v>
      </c>
    </row>
    <row r="2500" spans="38:49">
      <c r="AL2500" s="111" t="s">
        <v>178</v>
      </c>
      <c r="AM2500" s="112">
        <v>34</v>
      </c>
      <c r="AN2500" s="111" t="s">
        <v>43</v>
      </c>
      <c r="AO2500" s="112">
        <v>19</v>
      </c>
      <c r="AP2500" s="112">
        <v>8501000</v>
      </c>
      <c r="AQ2500" s="112">
        <v>0</v>
      </c>
      <c r="AR2500" s="112">
        <v>8501000</v>
      </c>
      <c r="AS2500" s="112">
        <v>77</v>
      </c>
      <c r="AT2500" s="112">
        <v>636042</v>
      </c>
      <c r="AU2500" s="112">
        <v>1</v>
      </c>
      <c r="AV2500" s="112">
        <v>54</v>
      </c>
      <c r="AW2500" s="112">
        <v>343463</v>
      </c>
    </row>
    <row r="2501" spans="38:49">
      <c r="AL2501" s="111" t="s">
        <v>178</v>
      </c>
      <c r="AM2501" s="112">
        <v>34</v>
      </c>
      <c r="AN2501" s="111" t="s">
        <v>43</v>
      </c>
      <c r="AO2501" s="112">
        <v>19</v>
      </c>
      <c r="AP2501" s="112">
        <v>8501000</v>
      </c>
      <c r="AQ2501" s="112">
        <v>0</v>
      </c>
      <c r="AR2501" s="112">
        <v>8501000</v>
      </c>
      <c r="AS2501" s="112">
        <v>78</v>
      </c>
      <c r="AT2501" s="112">
        <v>585874</v>
      </c>
      <c r="AU2501" s="112">
        <v>1</v>
      </c>
      <c r="AV2501" s="112">
        <v>55</v>
      </c>
      <c r="AW2501" s="112">
        <v>322231</v>
      </c>
    </row>
    <row r="2502" spans="38:49">
      <c r="AL2502" s="111" t="s">
        <v>178</v>
      </c>
      <c r="AM2502" s="112">
        <v>34</v>
      </c>
      <c r="AN2502" s="111" t="s">
        <v>43</v>
      </c>
      <c r="AO2502" s="112">
        <v>19</v>
      </c>
      <c r="AP2502" s="112">
        <v>8501000</v>
      </c>
      <c r="AQ2502" s="112">
        <v>0</v>
      </c>
      <c r="AR2502" s="112">
        <v>8501000</v>
      </c>
      <c r="AS2502" s="112">
        <v>79</v>
      </c>
      <c r="AT2502" s="112">
        <v>535528</v>
      </c>
      <c r="AU2502" s="112">
        <v>1</v>
      </c>
      <c r="AV2502" s="112">
        <v>55</v>
      </c>
      <c r="AW2502" s="112">
        <v>294540</v>
      </c>
    </row>
    <row r="2503" spans="38:49">
      <c r="AL2503" s="111" t="s">
        <v>178</v>
      </c>
      <c r="AM2503" s="112">
        <v>34</v>
      </c>
      <c r="AN2503" s="111" t="s">
        <v>43</v>
      </c>
      <c r="AO2503" s="112">
        <v>19</v>
      </c>
      <c r="AP2503" s="112">
        <v>8501000</v>
      </c>
      <c r="AQ2503" s="112">
        <v>0</v>
      </c>
      <c r="AR2503" s="112">
        <v>8501000</v>
      </c>
      <c r="AS2503" s="112">
        <v>80</v>
      </c>
      <c r="AT2503" s="112">
        <v>485018</v>
      </c>
      <c r="AU2503" s="112">
        <v>1</v>
      </c>
      <c r="AV2503" s="112">
        <v>55</v>
      </c>
      <c r="AW2503" s="112">
        <v>266760</v>
      </c>
    </row>
    <row r="2504" spans="38:49">
      <c r="AL2504" s="111" t="s">
        <v>178</v>
      </c>
      <c r="AM2504" s="112">
        <v>34</v>
      </c>
      <c r="AN2504" s="111" t="s">
        <v>43</v>
      </c>
      <c r="AO2504" s="112">
        <v>19</v>
      </c>
      <c r="AP2504" s="112">
        <v>8501000</v>
      </c>
      <c r="AQ2504" s="112">
        <v>0</v>
      </c>
      <c r="AR2504" s="112">
        <v>8501000</v>
      </c>
      <c r="AS2504" s="112">
        <v>81</v>
      </c>
      <c r="AT2504" s="112">
        <v>536611</v>
      </c>
      <c r="AU2504" s="112">
        <v>1</v>
      </c>
      <c r="AV2504" s="112">
        <v>56</v>
      </c>
      <c r="AW2504" s="112">
        <v>300502</v>
      </c>
    </row>
    <row r="2505" spans="38:49">
      <c r="AL2505" s="111" t="s">
        <v>178</v>
      </c>
      <c r="AM2505" s="112">
        <v>34</v>
      </c>
      <c r="AN2505" s="111" t="s">
        <v>43</v>
      </c>
      <c r="AO2505" s="112">
        <v>19</v>
      </c>
      <c r="AP2505" s="112">
        <v>8501000</v>
      </c>
      <c r="AQ2505" s="112">
        <v>0</v>
      </c>
      <c r="AR2505" s="112">
        <v>8501000</v>
      </c>
      <c r="AS2505" s="112">
        <v>82</v>
      </c>
      <c r="AT2505" s="112">
        <v>575358</v>
      </c>
      <c r="AU2505" s="112">
        <v>1</v>
      </c>
      <c r="AV2505" s="112">
        <v>57</v>
      </c>
      <c r="AW2505" s="112">
        <v>327954</v>
      </c>
    </row>
    <row r="2506" spans="38:49">
      <c r="AL2506" s="111" t="s">
        <v>178</v>
      </c>
      <c r="AM2506" s="112">
        <v>34</v>
      </c>
      <c r="AN2506" s="111" t="s">
        <v>43</v>
      </c>
      <c r="AO2506" s="112">
        <v>19</v>
      </c>
      <c r="AP2506" s="112">
        <v>8501000</v>
      </c>
      <c r="AQ2506" s="112">
        <v>0</v>
      </c>
      <c r="AR2506" s="112">
        <v>8501000</v>
      </c>
      <c r="AS2506" s="112">
        <v>83</v>
      </c>
      <c r="AT2506" s="112">
        <v>498998</v>
      </c>
      <c r="AU2506" s="112">
        <v>1</v>
      </c>
      <c r="AV2506" s="112">
        <v>57</v>
      </c>
      <c r="AW2506" s="112">
        <v>284429</v>
      </c>
    </row>
    <row r="2507" spans="38:49">
      <c r="AL2507" s="111" t="s">
        <v>178</v>
      </c>
      <c r="AM2507" s="112">
        <v>34</v>
      </c>
      <c r="AN2507" s="111" t="s">
        <v>43</v>
      </c>
      <c r="AO2507" s="112">
        <v>19</v>
      </c>
      <c r="AP2507" s="112">
        <v>8501000</v>
      </c>
      <c r="AQ2507" s="112">
        <v>0</v>
      </c>
      <c r="AR2507" s="112">
        <v>8501000</v>
      </c>
      <c r="AS2507" s="112">
        <v>84</v>
      </c>
      <c r="AT2507" s="112">
        <v>422487</v>
      </c>
      <c r="AU2507" s="112">
        <v>1</v>
      </c>
      <c r="AV2507" s="112">
        <v>58</v>
      </c>
      <c r="AW2507" s="112">
        <v>245042</v>
      </c>
    </row>
    <row r="2508" spans="38:49">
      <c r="AL2508" s="111" t="s">
        <v>178</v>
      </c>
      <c r="AM2508" s="112">
        <v>34</v>
      </c>
      <c r="AN2508" s="111" t="s">
        <v>43</v>
      </c>
      <c r="AO2508" s="112">
        <v>19</v>
      </c>
      <c r="AP2508" s="112">
        <v>8501000</v>
      </c>
      <c r="AQ2508" s="112">
        <v>0</v>
      </c>
      <c r="AR2508" s="112">
        <v>8501000</v>
      </c>
      <c r="AS2508" s="112">
        <v>85</v>
      </c>
      <c r="AT2508" s="112">
        <v>345847</v>
      </c>
      <c r="AU2508" s="112">
        <v>1</v>
      </c>
      <c r="AV2508" s="112">
        <v>59</v>
      </c>
      <c r="AW2508" s="112">
        <v>204050</v>
      </c>
    </row>
    <row r="2509" spans="38:49">
      <c r="AL2509" s="111" t="s">
        <v>178</v>
      </c>
      <c r="AM2509" s="112">
        <v>34</v>
      </c>
      <c r="AN2509" s="111" t="s">
        <v>43</v>
      </c>
      <c r="AO2509" s="112">
        <v>19</v>
      </c>
      <c r="AP2509" s="112">
        <v>8501000</v>
      </c>
      <c r="AQ2509" s="112">
        <v>0</v>
      </c>
      <c r="AR2509" s="112">
        <v>8501000</v>
      </c>
      <c r="AS2509" s="112">
        <v>86</v>
      </c>
      <c r="AT2509" s="112">
        <v>269101</v>
      </c>
      <c r="AU2509" s="112">
        <v>1</v>
      </c>
      <c r="AV2509" s="112">
        <v>59</v>
      </c>
      <c r="AW2509" s="112">
        <v>158770</v>
      </c>
    </row>
    <row r="2510" spans="38:49">
      <c r="AL2510" s="111" t="s">
        <v>178</v>
      </c>
      <c r="AM2510" s="112">
        <v>34</v>
      </c>
      <c r="AN2510" s="111" t="s">
        <v>43</v>
      </c>
      <c r="AO2510" s="112">
        <v>19</v>
      </c>
      <c r="AP2510" s="112">
        <v>8501000</v>
      </c>
      <c r="AQ2510" s="112">
        <v>0</v>
      </c>
      <c r="AR2510" s="112">
        <v>8501000</v>
      </c>
      <c r="AS2510" s="112">
        <v>87</v>
      </c>
      <c r="AT2510" s="112">
        <v>192274</v>
      </c>
      <c r="AU2510" s="112">
        <v>1</v>
      </c>
      <c r="AV2510" s="112">
        <v>60</v>
      </c>
      <c r="AW2510" s="112">
        <v>115364</v>
      </c>
    </row>
    <row r="2511" spans="38:49">
      <c r="AL2511" s="111" t="s">
        <v>178</v>
      </c>
      <c r="AM2511" s="112">
        <v>34</v>
      </c>
      <c r="AN2511" s="111" t="s">
        <v>43</v>
      </c>
      <c r="AO2511" s="112">
        <v>19</v>
      </c>
      <c r="AP2511" s="112">
        <v>8501000</v>
      </c>
      <c r="AQ2511" s="112">
        <v>0</v>
      </c>
      <c r="AR2511" s="112">
        <v>8501000</v>
      </c>
      <c r="AS2511" s="112">
        <v>88</v>
      </c>
      <c r="AT2511" s="112">
        <v>115388</v>
      </c>
      <c r="AU2511" s="112">
        <v>1</v>
      </c>
      <c r="AV2511" s="112">
        <v>60</v>
      </c>
      <c r="AW2511" s="112">
        <v>69233</v>
      </c>
    </row>
    <row r="2512" spans="38:49">
      <c r="AL2512" s="111" t="s">
        <v>178</v>
      </c>
      <c r="AM2512" s="112">
        <v>34</v>
      </c>
      <c r="AN2512" s="111" t="s">
        <v>43</v>
      </c>
      <c r="AO2512" s="112">
        <v>19</v>
      </c>
      <c r="AP2512" s="112">
        <v>8501000</v>
      </c>
      <c r="AQ2512" s="112">
        <v>0</v>
      </c>
      <c r="AR2512" s="112">
        <v>8501000</v>
      </c>
      <c r="AS2512" s="112">
        <v>89</v>
      </c>
      <c r="AT2512" s="112">
        <v>38466</v>
      </c>
      <c r="AU2512" s="112">
        <v>1</v>
      </c>
      <c r="AV2512" s="112">
        <v>60</v>
      </c>
      <c r="AW2512" s="112">
        <v>23080</v>
      </c>
    </row>
    <row r="2513" spans="38:49">
      <c r="AL2513" s="111" t="s">
        <v>178</v>
      </c>
      <c r="AM2513" s="112">
        <v>35</v>
      </c>
      <c r="AN2513" s="111" t="s">
        <v>43</v>
      </c>
      <c r="AO2513" s="112">
        <v>26</v>
      </c>
      <c r="AP2513" s="112">
        <v>8133000</v>
      </c>
      <c r="AQ2513" s="112">
        <v>0</v>
      </c>
      <c r="AR2513" s="112">
        <v>8133000</v>
      </c>
      <c r="AS2513" s="112">
        <v>73</v>
      </c>
      <c r="AT2513" s="112">
        <v>688891</v>
      </c>
      <c r="AU2513" s="112">
        <v>0.82499999999999996</v>
      </c>
      <c r="AV2513" s="112">
        <v>49</v>
      </c>
      <c r="AW2513" s="112">
        <v>337557</v>
      </c>
    </row>
    <row r="2514" spans="38:49">
      <c r="AL2514" s="111" t="s">
        <v>178</v>
      </c>
      <c r="AM2514" s="112">
        <v>35</v>
      </c>
      <c r="AN2514" s="111" t="s">
        <v>43</v>
      </c>
      <c r="AO2514" s="112">
        <v>26</v>
      </c>
      <c r="AP2514" s="112">
        <v>8133000</v>
      </c>
      <c r="AQ2514" s="112">
        <v>0</v>
      </c>
      <c r="AR2514" s="112">
        <v>8133000</v>
      </c>
      <c r="AS2514" s="112">
        <v>74</v>
      </c>
      <c r="AT2514" s="112">
        <v>785322</v>
      </c>
      <c r="AU2514" s="112">
        <v>1</v>
      </c>
      <c r="AV2514" s="112">
        <v>48</v>
      </c>
      <c r="AW2514" s="112">
        <v>376955</v>
      </c>
    </row>
    <row r="2515" spans="38:49">
      <c r="AL2515" s="111" t="s">
        <v>178</v>
      </c>
      <c r="AM2515" s="112">
        <v>35</v>
      </c>
      <c r="AN2515" s="111" t="s">
        <v>43</v>
      </c>
      <c r="AO2515" s="112">
        <v>26</v>
      </c>
      <c r="AP2515" s="112">
        <v>8133000</v>
      </c>
      <c r="AQ2515" s="112">
        <v>0</v>
      </c>
      <c r="AR2515" s="112">
        <v>8133000</v>
      </c>
      <c r="AS2515" s="112">
        <v>75</v>
      </c>
      <c r="AT2515" s="112">
        <v>735781</v>
      </c>
      <c r="AU2515" s="112">
        <v>1</v>
      </c>
      <c r="AV2515" s="112">
        <v>48</v>
      </c>
      <c r="AW2515" s="112">
        <v>353175</v>
      </c>
    </row>
    <row r="2516" spans="38:49">
      <c r="AL2516" s="111" t="s">
        <v>178</v>
      </c>
      <c r="AM2516" s="112">
        <v>35</v>
      </c>
      <c r="AN2516" s="111" t="s">
        <v>43</v>
      </c>
      <c r="AO2516" s="112">
        <v>26</v>
      </c>
      <c r="AP2516" s="112">
        <v>8133000</v>
      </c>
      <c r="AQ2516" s="112">
        <v>0</v>
      </c>
      <c r="AR2516" s="112">
        <v>8133000</v>
      </c>
      <c r="AS2516" s="112">
        <v>76</v>
      </c>
      <c r="AT2516" s="112">
        <v>686016</v>
      </c>
      <c r="AU2516" s="112">
        <v>1</v>
      </c>
      <c r="AV2516" s="112">
        <v>47</v>
      </c>
      <c r="AW2516" s="112">
        <v>322428</v>
      </c>
    </row>
    <row r="2517" spans="38:49">
      <c r="AL2517" s="111" t="s">
        <v>178</v>
      </c>
      <c r="AM2517" s="112">
        <v>35</v>
      </c>
      <c r="AN2517" s="111" t="s">
        <v>43</v>
      </c>
      <c r="AO2517" s="112">
        <v>26</v>
      </c>
      <c r="AP2517" s="112">
        <v>8133000</v>
      </c>
      <c r="AQ2517" s="112">
        <v>0</v>
      </c>
      <c r="AR2517" s="112">
        <v>8133000</v>
      </c>
      <c r="AS2517" s="112">
        <v>77</v>
      </c>
      <c r="AT2517" s="112">
        <v>636042</v>
      </c>
      <c r="AU2517" s="112">
        <v>1</v>
      </c>
      <c r="AV2517" s="112">
        <v>47</v>
      </c>
      <c r="AW2517" s="112">
        <v>298940</v>
      </c>
    </row>
    <row r="2518" spans="38:49">
      <c r="AL2518" s="111" t="s">
        <v>178</v>
      </c>
      <c r="AM2518" s="112">
        <v>35</v>
      </c>
      <c r="AN2518" s="111" t="s">
        <v>43</v>
      </c>
      <c r="AO2518" s="112">
        <v>26</v>
      </c>
      <c r="AP2518" s="112">
        <v>8133000</v>
      </c>
      <c r="AQ2518" s="112">
        <v>0</v>
      </c>
      <c r="AR2518" s="112">
        <v>8133000</v>
      </c>
      <c r="AS2518" s="112">
        <v>78</v>
      </c>
      <c r="AT2518" s="112">
        <v>585874</v>
      </c>
      <c r="AU2518" s="112">
        <v>1</v>
      </c>
      <c r="AV2518" s="112">
        <v>46</v>
      </c>
      <c r="AW2518" s="112">
        <v>269502</v>
      </c>
    </row>
    <row r="2519" spans="38:49">
      <c r="AL2519" s="111" t="s">
        <v>178</v>
      </c>
      <c r="AM2519" s="112">
        <v>35</v>
      </c>
      <c r="AN2519" s="111" t="s">
        <v>43</v>
      </c>
      <c r="AO2519" s="112">
        <v>26</v>
      </c>
      <c r="AP2519" s="112">
        <v>8133000</v>
      </c>
      <c r="AQ2519" s="112">
        <v>0</v>
      </c>
      <c r="AR2519" s="112">
        <v>8133000</v>
      </c>
      <c r="AS2519" s="112">
        <v>79</v>
      </c>
      <c r="AT2519" s="112">
        <v>535528</v>
      </c>
      <c r="AU2519" s="112">
        <v>1</v>
      </c>
      <c r="AV2519" s="112">
        <v>46</v>
      </c>
      <c r="AW2519" s="112">
        <v>246343</v>
      </c>
    </row>
    <row r="2520" spans="38:49">
      <c r="AL2520" s="111" t="s">
        <v>178</v>
      </c>
      <c r="AM2520" s="112">
        <v>35</v>
      </c>
      <c r="AN2520" s="111" t="s">
        <v>43</v>
      </c>
      <c r="AO2520" s="112">
        <v>26</v>
      </c>
      <c r="AP2520" s="112">
        <v>8133000</v>
      </c>
      <c r="AQ2520" s="112">
        <v>0</v>
      </c>
      <c r="AR2520" s="112">
        <v>8133000</v>
      </c>
      <c r="AS2520" s="112">
        <v>80</v>
      </c>
      <c r="AT2520" s="112">
        <v>485018</v>
      </c>
      <c r="AU2520" s="112">
        <v>1</v>
      </c>
      <c r="AV2520" s="112">
        <v>46</v>
      </c>
      <c r="AW2520" s="112">
        <v>223108</v>
      </c>
    </row>
    <row r="2521" spans="38:49">
      <c r="AL2521" s="111" t="s">
        <v>178</v>
      </c>
      <c r="AM2521" s="112">
        <v>35</v>
      </c>
      <c r="AN2521" s="111" t="s">
        <v>43</v>
      </c>
      <c r="AO2521" s="112">
        <v>26</v>
      </c>
      <c r="AP2521" s="112">
        <v>8133000</v>
      </c>
      <c r="AQ2521" s="112">
        <v>0</v>
      </c>
      <c r="AR2521" s="112">
        <v>8133000</v>
      </c>
      <c r="AS2521" s="112">
        <v>81</v>
      </c>
      <c r="AT2521" s="112">
        <v>536611</v>
      </c>
      <c r="AU2521" s="112">
        <v>1</v>
      </c>
      <c r="AV2521" s="112">
        <v>46</v>
      </c>
      <c r="AW2521" s="112">
        <v>246841</v>
      </c>
    </row>
    <row r="2522" spans="38:49">
      <c r="AL2522" s="111" t="s">
        <v>178</v>
      </c>
      <c r="AM2522" s="112">
        <v>35</v>
      </c>
      <c r="AN2522" s="111" t="s">
        <v>43</v>
      </c>
      <c r="AO2522" s="112">
        <v>26</v>
      </c>
      <c r="AP2522" s="112">
        <v>8133000</v>
      </c>
      <c r="AQ2522" s="112">
        <v>0</v>
      </c>
      <c r="AR2522" s="112">
        <v>8133000</v>
      </c>
      <c r="AS2522" s="112">
        <v>82</v>
      </c>
      <c r="AT2522" s="112">
        <v>575358</v>
      </c>
      <c r="AU2522" s="112">
        <v>1</v>
      </c>
      <c r="AV2522" s="112">
        <v>46</v>
      </c>
      <c r="AW2522" s="112">
        <v>264665</v>
      </c>
    </row>
    <row r="2523" spans="38:49">
      <c r="AL2523" s="111" t="s">
        <v>178</v>
      </c>
      <c r="AM2523" s="112">
        <v>35</v>
      </c>
      <c r="AN2523" s="111" t="s">
        <v>43</v>
      </c>
      <c r="AO2523" s="112">
        <v>26</v>
      </c>
      <c r="AP2523" s="112">
        <v>8133000</v>
      </c>
      <c r="AQ2523" s="112">
        <v>0</v>
      </c>
      <c r="AR2523" s="112">
        <v>8133000</v>
      </c>
      <c r="AS2523" s="112">
        <v>83</v>
      </c>
      <c r="AT2523" s="112">
        <v>498998</v>
      </c>
      <c r="AU2523" s="112">
        <v>1</v>
      </c>
      <c r="AV2523" s="112">
        <v>46</v>
      </c>
      <c r="AW2523" s="112">
        <v>229539</v>
      </c>
    </row>
    <row r="2524" spans="38:49">
      <c r="AL2524" s="111" t="s">
        <v>178</v>
      </c>
      <c r="AM2524" s="112">
        <v>35</v>
      </c>
      <c r="AN2524" s="111" t="s">
        <v>43</v>
      </c>
      <c r="AO2524" s="112">
        <v>26</v>
      </c>
      <c r="AP2524" s="112">
        <v>8133000</v>
      </c>
      <c r="AQ2524" s="112">
        <v>0</v>
      </c>
      <c r="AR2524" s="112">
        <v>8133000</v>
      </c>
      <c r="AS2524" s="112">
        <v>84</v>
      </c>
      <c r="AT2524" s="112">
        <v>422487</v>
      </c>
      <c r="AU2524" s="112">
        <v>1</v>
      </c>
      <c r="AV2524" s="112">
        <v>46</v>
      </c>
      <c r="AW2524" s="112">
        <v>194344</v>
      </c>
    </row>
    <row r="2525" spans="38:49">
      <c r="AL2525" s="111" t="s">
        <v>178</v>
      </c>
      <c r="AM2525" s="112">
        <v>35</v>
      </c>
      <c r="AN2525" s="111" t="s">
        <v>43</v>
      </c>
      <c r="AO2525" s="112">
        <v>26</v>
      </c>
      <c r="AP2525" s="112">
        <v>8133000</v>
      </c>
      <c r="AQ2525" s="112">
        <v>0</v>
      </c>
      <c r="AR2525" s="112">
        <v>8133000</v>
      </c>
      <c r="AS2525" s="112">
        <v>85</v>
      </c>
      <c r="AT2525" s="112">
        <v>345847</v>
      </c>
      <c r="AU2525" s="112">
        <v>1</v>
      </c>
      <c r="AV2525" s="112">
        <v>47</v>
      </c>
      <c r="AW2525" s="112">
        <v>162548</v>
      </c>
    </row>
    <row r="2526" spans="38:49">
      <c r="AL2526" s="111" t="s">
        <v>178</v>
      </c>
      <c r="AM2526" s="112">
        <v>35</v>
      </c>
      <c r="AN2526" s="111" t="s">
        <v>43</v>
      </c>
      <c r="AO2526" s="112">
        <v>26</v>
      </c>
      <c r="AP2526" s="112">
        <v>8133000</v>
      </c>
      <c r="AQ2526" s="112">
        <v>0</v>
      </c>
      <c r="AR2526" s="112">
        <v>8133000</v>
      </c>
      <c r="AS2526" s="112">
        <v>86</v>
      </c>
      <c r="AT2526" s="112">
        <v>269101</v>
      </c>
      <c r="AU2526" s="112">
        <v>1</v>
      </c>
      <c r="AV2526" s="112">
        <v>47</v>
      </c>
      <c r="AW2526" s="112">
        <v>126477</v>
      </c>
    </row>
    <row r="2527" spans="38:49">
      <c r="AL2527" s="111" t="s">
        <v>178</v>
      </c>
      <c r="AM2527" s="112">
        <v>35</v>
      </c>
      <c r="AN2527" s="111" t="s">
        <v>43</v>
      </c>
      <c r="AO2527" s="112">
        <v>26</v>
      </c>
      <c r="AP2527" s="112">
        <v>8133000</v>
      </c>
      <c r="AQ2527" s="112">
        <v>0</v>
      </c>
      <c r="AR2527" s="112">
        <v>8133000</v>
      </c>
      <c r="AS2527" s="112">
        <v>87</v>
      </c>
      <c r="AT2527" s="112">
        <v>192274</v>
      </c>
      <c r="AU2527" s="112">
        <v>1</v>
      </c>
      <c r="AV2527" s="112">
        <v>47</v>
      </c>
      <c r="AW2527" s="112">
        <v>90369</v>
      </c>
    </row>
    <row r="2528" spans="38:49">
      <c r="AL2528" s="111" t="s">
        <v>178</v>
      </c>
      <c r="AM2528" s="112">
        <v>35</v>
      </c>
      <c r="AN2528" s="111" t="s">
        <v>43</v>
      </c>
      <c r="AO2528" s="112">
        <v>26</v>
      </c>
      <c r="AP2528" s="112">
        <v>8133000</v>
      </c>
      <c r="AQ2528" s="112">
        <v>0</v>
      </c>
      <c r="AR2528" s="112">
        <v>8133000</v>
      </c>
      <c r="AS2528" s="112">
        <v>88</v>
      </c>
      <c r="AT2528" s="112">
        <v>115388</v>
      </c>
      <c r="AU2528" s="112">
        <v>1</v>
      </c>
      <c r="AV2528" s="112">
        <v>48</v>
      </c>
      <c r="AW2528" s="112">
        <v>55386</v>
      </c>
    </row>
    <row r="2529" spans="38:49">
      <c r="AL2529" s="111" t="s">
        <v>178</v>
      </c>
      <c r="AM2529" s="112">
        <v>35</v>
      </c>
      <c r="AN2529" s="111" t="s">
        <v>43</v>
      </c>
      <c r="AO2529" s="112">
        <v>26</v>
      </c>
      <c r="AP2529" s="112">
        <v>8133000</v>
      </c>
      <c r="AQ2529" s="112">
        <v>0</v>
      </c>
      <c r="AR2529" s="112">
        <v>8133000</v>
      </c>
      <c r="AS2529" s="112">
        <v>89</v>
      </c>
      <c r="AT2529" s="112">
        <v>38466</v>
      </c>
      <c r="AU2529" s="112">
        <v>1</v>
      </c>
      <c r="AV2529" s="112">
        <v>48</v>
      </c>
      <c r="AW2529" s="112">
        <v>18464</v>
      </c>
    </row>
    <row r="2530" spans="38:49">
      <c r="AL2530" s="111" t="s">
        <v>178</v>
      </c>
      <c r="AM2530" s="112">
        <v>36</v>
      </c>
      <c r="AN2530" s="111" t="s">
        <v>44</v>
      </c>
      <c r="AO2530" s="112">
        <v>2</v>
      </c>
      <c r="AP2530" s="112">
        <v>7785000</v>
      </c>
      <c r="AQ2530" s="112">
        <v>0</v>
      </c>
      <c r="AR2530" s="112">
        <v>7785000</v>
      </c>
      <c r="AS2530" s="112">
        <v>73</v>
      </c>
      <c r="AT2530" s="112">
        <v>340891</v>
      </c>
      <c r="AU2530" s="112">
        <v>0.40799999999999997</v>
      </c>
      <c r="AV2530" s="112">
        <v>43</v>
      </c>
      <c r="AW2530" s="112">
        <v>146583</v>
      </c>
    </row>
    <row r="2531" spans="38:49">
      <c r="AL2531" s="111" t="s">
        <v>178</v>
      </c>
      <c r="AM2531" s="112">
        <v>36</v>
      </c>
      <c r="AN2531" s="111" t="s">
        <v>44</v>
      </c>
      <c r="AO2531" s="112">
        <v>2</v>
      </c>
      <c r="AP2531" s="112">
        <v>7785000</v>
      </c>
      <c r="AQ2531" s="112">
        <v>0</v>
      </c>
      <c r="AR2531" s="112">
        <v>7785000</v>
      </c>
      <c r="AS2531" s="112">
        <v>74</v>
      </c>
      <c r="AT2531" s="112">
        <v>785322</v>
      </c>
      <c r="AU2531" s="112">
        <v>1</v>
      </c>
      <c r="AV2531" s="112">
        <v>42</v>
      </c>
      <c r="AW2531" s="112">
        <v>329835</v>
      </c>
    </row>
    <row r="2532" spans="38:49">
      <c r="AL2532" s="111" t="s">
        <v>178</v>
      </c>
      <c r="AM2532" s="112">
        <v>36</v>
      </c>
      <c r="AN2532" s="111" t="s">
        <v>44</v>
      </c>
      <c r="AO2532" s="112">
        <v>2</v>
      </c>
      <c r="AP2532" s="112">
        <v>7785000</v>
      </c>
      <c r="AQ2532" s="112">
        <v>0</v>
      </c>
      <c r="AR2532" s="112">
        <v>7785000</v>
      </c>
      <c r="AS2532" s="112">
        <v>75</v>
      </c>
      <c r="AT2532" s="112">
        <v>735781</v>
      </c>
      <c r="AU2532" s="112">
        <v>1</v>
      </c>
      <c r="AV2532" s="112">
        <v>41</v>
      </c>
      <c r="AW2532" s="112">
        <v>301670</v>
      </c>
    </row>
    <row r="2533" spans="38:49">
      <c r="AL2533" s="111" t="s">
        <v>178</v>
      </c>
      <c r="AM2533" s="112">
        <v>36</v>
      </c>
      <c r="AN2533" s="111" t="s">
        <v>44</v>
      </c>
      <c r="AO2533" s="112">
        <v>2</v>
      </c>
      <c r="AP2533" s="112">
        <v>7785000</v>
      </c>
      <c r="AQ2533" s="112">
        <v>0</v>
      </c>
      <c r="AR2533" s="112">
        <v>7785000</v>
      </c>
      <c r="AS2533" s="112">
        <v>76</v>
      </c>
      <c r="AT2533" s="112">
        <v>686016</v>
      </c>
      <c r="AU2533" s="112">
        <v>1</v>
      </c>
      <c r="AV2533" s="112">
        <v>40</v>
      </c>
      <c r="AW2533" s="112">
        <v>274406</v>
      </c>
    </row>
    <row r="2534" spans="38:49">
      <c r="AL2534" s="111" t="s">
        <v>178</v>
      </c>
      <c r="AM2534" s="112">
        <v>36</v>
      </c>
      <c r="AN2534" s="111" t="s">
        <v>44</v>
      </c>
      <c r="AO2534" s="112">
        <v>2</v>
      </c>
      <c r="AP2534" s="112">
        <v>7785000</v>
      </c>
      <c r="AQ2534" s="112">
        <v>0</v>
      </c>
      <c r="AR2534" s="112">
        <v>7785000</v>
      </c>
      <c r="AS2534" s="112">
        <v>77</v>
      </c>
      <c r="AT2534" s="112">
        <v>636042</v>
      </c>
      <c r="AU2534" s="112">
        <v>1</v>
      </c>
      <c r="AV2534" s="112">
        <v>39</v>
      </c>
      <c r="AW2534" s="112">
        <v>248056</v>
      </c>
    </row>
    <row r="2535" spans="38:49">
      <c r="AL2535" s="111" t="s">
        <v>178</v>
      </c>
      <c r="AM2535" s="112">
        <v>36</v>
      </c>
      <c r="AN2535" s="111" t="s">
        <v>44</v>
      </c>
      <c r="AO2535" s="112">
        <v>2</v>
      </c>
      <c r="AP2535" s="112">
        <v>7785000</v>
      </c>
      <c r="AQ2535" s="112">
        <v>0</v>
      </c>
      <c r="AR2535" s="112">
        <v>7785000</v>
      </c>
      <c r="AS2535" s="112">
        <v>78</v>
      </c>
      <c r="AT2535" s="112">
        <v>585874</v>
      </c>
      <c r="AU2535" s="112">
        <v>1</v>
      </c>
      <c r="AV2535" s="112">
        <v>39</v>
      </c>
      <c r="AW2535" s="112">
        <v>228491</v>
      </c>
    </row>
    <row r="2536" spans="38:49">
      <c r="AL2536" s="111" t="s">
        <v>178</v>
      </c>
      <c r="AM2536" s="112">
        <v>36</v>
      </c>
      <c r="AN2536" s="111" t="s">
        <v>44</v>
      </c>
      <c r="AO2536" s="112">
        <v>2</v>
      </c>
      <c r="AP2536" s="112">
        <v>7785000</v>
      </c>
      <c r="AQ2536" s="112">
        <v>0</v>
      </c>
      <c r="AR2536" s="112">
        <v>7785000</v>
      </c>
      <c r="AS2536" s="112">
        <v>79</v>
      </c>
      <c r="AT2536" s="112">
        <v>535528</v>
      </c>
      <c r="AU2536" s="112">
        <v>1</v>
      </c>
      <c r="AV2536" s="112">
        <v>38</v>
      </c>
      <c r="AW2536" s="112">
        <v>203501</v>
      </c>
    </row>
    <row r="2537" spans="38:49">
      <c r="AL2537" s="111" t="s">
        <v>178</v>
      </c>
      <c r="AM2537" s="112">
        <v>36</v>
      </c>
      <c r="AN2537" s="111" t="s">
        <v>44</v>
      </c>
      <c r="AO2537" s="112">
        <v>2</v>
      </c>
      <c r="AP2537" s="112">
        <v>7785000</v>
      </c>
      <c r="AQ2537" s="112">
        <v>0</v>
      </c>
      <c r="AR2537" s="112">
        <v>7785000</v>
      </c>
      <c r="AS2537" s="112">
        <v>80</v>
      </c>
      <c r="AT2537" s="112">
        <v>485018</v>
      </c>
      <c r="AU2537" s="112">
        <v>1</v>
      </c>
      <c r="AV2537" s="112">
        <v>37</v>
      </c>
      <c r="AW2537" s="112">
        <v>179457</v>
      </c>
    </row>
    <row r="2538" spans="38:49">
      <c r="AL2538" s="111" t="s">
        <v>178</v>
      </c>
      <c r="AM2538" s="112">
        <v>36</v>
      </c>
      <c r="AN2538" s="111" t="s">
        <v>44</v>
      </c>
      <c r="AO2538" s="112">
        <v>2</v>
      </c>
      <c r="AP2538" s="112">
        <v>7785000</v>
      </c>
      <c r="AQ2538" s="112">
        <v>0</v>
      </c>
      <c r="AR2538" s="112">
        <v>7785000</v>
      </c>
      <c r="AS2538" s="112">
        <v>81</v>
      </c>
      <c r="AT2538" s="112">
        <v>536611</v>
      </c>
      <c r="AU2538" s="112">
        <v>1</v>
      </c>
      <c r="AV2538" s="112">
        <v>36</v>
      </c>
      <c r="AW2538" s="112">
        <v>193180</v>
      </c>
    </row>
    <row r="2539" spans="38:49">
      <c r="AL2539" s="111" t="s">
        <v>178</v>
      </c>
      <c r="AM2539" s="112">
        <v>36</v>
      </c>
      <c r="AN2539" s="111" t="s">
        <v>44</v>
      </c>
      <c r="AO2539" s="112">
        <v>2</v>
      </c>
      <c r="AP2539" s="112">
        <v>7785000</v>
      </c>
      <c r="AQ2539" s="112">
        <v>0</v>
      </c>
      <c r="AR2539" s="112">
        <v>7785000</v>
      </c>
      <c r="AS2539" s="112">
        <v>82</v>
      </c>
      <c r="AT2539" s="112">
        <v>575358</v>
      </c>
      <c r="AU2539" s="112">
        <v>1</v>
      </c>
      <c r="AV2539" s="112">
        <v>35</v>
      </c>
      <c r="AW2539" s="112">
        <v>201375</v>
      </c>
    </row>
    <row r="2540" spans="38:49">
      <c r="AL2540" s="111" t="s">
        <v>178</v>
      </c>
      <c r="AM2540" s="112">
        <v>36</v>
      </c>
      <c r="AN2540" s="111" t="s">
        <v>44</v>
      </c>
      <c r="AO2540" s="112">
        <v>2</v>
      </c>
      <c r="AP2540" s="112">
        <v>7785000</v>
      </c>
      <c r="AQ2540" s="112">
        <v>0</v>
      </c>
      <c r="AR2540" s="112">
        <v>7785000</v>
      </c>
      <c r="AS2540" s="112">
        <v>83</v>
      </c>
      <c r="AT2540" s="112">
        <v>498998</v>
      </c>
      <c r="AU2540" s="112">
        <v>1</v>
      </c>
      <c r="AV2540" s="112">
        <v>34</v>
      </c>
      <c r="AW2540" s="112">
        <v>169659</v>
      </c>
    </row>
    <row r="2541" spans="38:49">
      <c r="AL2541" s="111" t="s">
        <v>178</v>
      </c>
      <c r="AM2541" s="112">
        <v>36</v>
      </c>
      <c r="AN2541" s="111" t="s">
        <v>44</v>
      </c>
      <c r="AO2541" s="112">
        <v>2</v>
      </c>
      <c r="AP2541" s="112">
        <v>7785000</v>
      </c>
      <c r="AQ2541" s="112">
        <v>0</v>
      </c>
      <c r="AR2541" s="112">
        <v>7785000</v>
      </c>
      <c r="AS2541" s="112">
        <v>84</v>
      </c>
      <c r="AT2541" s="112">
        <v>422487</v>
      </c>
      <c r="AU2541" s="112">
        <v>1</v>
      </c>
      <c r="AV2541" s="112">
        <v>34</v>
      </c>
      <c r="AW2541" s="112">
        <v>143646</v>
      </c>
    </row>
    <row r="2542" spans="38:49">
      <c r="AL2542" s="111" t="s">
        <v>178</v>
      </c>
      <c r="AM2542" s="112">
        <v>36</v>
      </c>
      <c r="AN2542" s="111" t="s">
        <v>44</v>
      </c>
      <c r="AO2542" s="112">
        <v>2</v>
      </c>
      <c r="AP2542" s="112">
        <v>7785000</v>
      </c>
      <c r="AQ2542" s="112">
        <v>0</v>
      </c>
      <c r="AR2542" s="112">
        <v>7785000</v>
      </c>
      <c r="AS2542" s="112">
        <v>85</v>
      </c>
      <c r="AT2542" s="112">
        <v>345847</v>
      </c>
      <c r="AU2542" s="112">
        <v>1</v>
      </c>
      <c r="AV2542" s="112">
        <v>34</v>
      </c>
      <c r="AW2542" s="112">
        <v>117588</v>
      </c>
    </row>
    <row r="2543" spans="38:49">
      <c r="AL2543" s="111" t="s">
        <v>178</v>
      </c>
      <c r="AM2543" s="112">
        <v>36</v>
      </c>
      <c r="AN2543" s="111" t="s">
        <v>44</v>
      </c>
      <c r="AO2543" s="112">
        <v>2</v>
      </c>
      <c r="AP2543" s="112">
        <v>7785000</v>
      </c>
      <c r="AQ2543" s="112">
        <v>0</v>
      </c>
      <c r="AR2543" s="112">
        <v>7785000</v>
      </c>
      <c r="AS2543" s="112">
        <v>86</v>
      </c>
      <c r="AT2543" s="112">
        <v>269101</v>
      </c>
      <c r="AU2543" s="112">
        <v>1</v>
      </c>
      <c r="AV2543" s="112">
        <v>33</v>
      </c>
      <c r="AW2543" s="112">
        <v>88803</v>
      </c>
    </row>
    <row r="2544" spans="38:49">
      <c r="AL2544" s="111" t="s">
        <v>178</v>
      </c>
      <c r="AM2544" s="112">
        <v>36</v>
      </c>
      <c r="AN2544" s="111" t="s">
        <v>44</v>
      </c>
      <c r="AO2544" s="112">
        <v>2</v>
      </c>
      <c r="AP2544" s="112">
        <v>7785000</v>
      </c>
      <c r="AQ2544" s="112">
        <v>0</v>
      </c>
      <c r="AR2544" s="112">
        <v>7785000</v>
      </c>
      <c r="AS2544" s="112">
        <v>87</v>
      </c>
      <c r="AT2544" s="112">
        <v>192274</v>
      </c>
      <c r="AU2544" s="112">
        <v>1</v>
      </c>
      <c r="AV2544" s="112">
        <v>33</v>
      </c>
      <c r="AW2544" s="112">
        <v>63450</v>
      </c>
    </row>
    <row r="2545" spans="38:49">
      <c r="AL2545" s="111" t="s">
        <v>178</v>
      </c>
      <c r="AM2545" s="112">
        <v>36</v>
      </c>
      <c r="AN2545" s="111" t="s">
        <v>44</v>
      </c>
      <c r="AO2545" s="112">
        <v>2</v>
      </c>
      <c r="AP2545" s="112">
        <v>7785000</v>
      </c>
      <c r="AQ2545" s="112">
        <v>0</v>
      </c>
      <c r="AR2545" s="112">
        <v>7785000</v>
      </c>
      <c r="AS2545" s="112">
        <v>88</v>
      </c>
      <c r="AT2545" s="112">
        <v>115388</v>
      </c>
      <c r="AU2545" s="112">
        <v>1</v>
      </c>
      <c r="AV2545" s="112">
        <v>34</v>
      </c>
      <c r="AW2545" s="112">
        <v>39232</v>
      </c>
    </row>
    <row r="2546" spans="38:49">
      <c r="AL2546" s="111" t="s">
        <v>178</v>
      </c>
      <c r="AM2546" s="112">
        <v>36</v>
      </c>
      <c r="AN2546" s="111" t="s">
        <v>44</v>
      </c>
      <c r="AO2546" s="112">
        <v>2</v>
      </c>
      <c r="AP2546" s="112">
        <v>7785000</v>
      </c>
      <c r="AQ2546" s="112">
        <v>0</v>
      </c>
      <c r="AR2546" s="112">
        <v>7785000</v>
      </c>
      <c r="AS2546" s="112">
        <v>89</v>
      </c>
      <c r="AT2546" s="112">
        <v>38466</v>
      </c>
      <c r="AU2546" s="112">
        <v>1</v>
      </c>
      <c r="AV2546" s="112">
        <v>34</v>
      </c>
      <c r="AW2546" s="112">
        <v>13078</v>
      </c>
    </row>
    <row r="2547" spans="38:49">
      <c r="AL2547" s="111" t="s">
        <v>178</v>
      </c>
      <c r="AM2547" s="112">
        <v>37</v>
      </c>
      <c r="AN2547" s="111" t="s">
        <v>44</v>
      </c>
      <c r="AO2547" s="112">
        <v>9</v>
      </c>
      <c r="AP2547" s="112">
        <v>7458000</v>
      </c>
      <c r="AQ2547" s="112">
        <v>0</v>
      </c>
      <c r="AR2547" s="112">
        <v>7458000</v>
      </c>
      <c r="AS2547" s="112">
        <v>73</v>
      </c>
      <c r="AT2547" s="112">
        <v>13891</v>
      </c>
      <c r="AU2547" s="112">
        <v>1.7000000000000001E-2</v>
      </c>
      <c r="AV2547" s="112">
        <v>37</v>
      </c>
      <c r="AW2547" s="112">
        <v>5140</v>
      </c>
    </row>
    <row r="2548" spans="38:49">
      <c r="AL2548" s="111" t="s">
        <v>178</v>
      </c>
      <c r="AM2548" s="112">
        <v>37</v>
      </c>
      <c r="AN2548" s="111" t="s">
        <v>44</v>
      </c>
      <c r="AO2548" s="112">
        <v>9</v>
      </c>
      <c r="AP2548" s="112">
        <v>7458000</v>
      </c>
      <c r="AQ2548" s="112">
        <v>0</v>
      </c>
      <c r="AR2548" s="112">
        <v>7458000</v>
      </c>
      <c r="AS2548" s="112">
        <v>74</v>
      </c>
      <c r="AT2548" s="112">
        <v>785322</v>
      </c>
      <c r="AU2548" s="112">
        <v>1</v>
      </c>
      <c r="AV2548" s="112">
        <v>36</v>
      </c>
      <c r="AW2548" s="112">
        <v>282716</v>
      </c>
    </row>
    <row r="2549" spans="38:49">
      <c r="AL2549" s="111" t="s">
        <v>178</v>
      </c>
      <c r="AM2549" s="112">
        <v>37</v>
      </c>
      <c r="AN2549" s="111" t="s">
        <v>44</v>
      </c>
      <c r="AO2549" s="112">
        <v>9</v>
      </c>
      <c r="AP2549" s="112">
        <v>7458000</v>
      </c>
      <c r="AQ2549" s="112">
        <v>0</v>
      </c>
      <c r="AR2549" s="112">
        <v>7458000</v>
      </c>
      <c r="AS2549" s="112">
        <v>75</v>
      </c>
      <c r="AT2549" s="112">
        <v>735781</v>
      </c>
      <c r="AU2549" s="112">
        <v>1</v>
      </c>
      <c r="AV2549" s="112">
        <v>35</v>
      </c>
      <c r="AW2549" s="112">
        <v>257523</v>
      </c>
    </row>
    <row r="2550" spans="38:49">
      <c r="AL2550" s="111" t="s">
        <v>178</v>
      </c>
      <c r="AM2550" s="112">
        <v>37</v>
      </c>
      <c r="AN2550" s="111" t="s">
        <v>44</v>
      </c>
      <c r="AO2550" s="112">
        <v>9</v>
      </c>
      <c r="AP2550" s="112">
        <v>7458000</v>
      </c>
      <c r="AQ2550" s="112">
        <v>0</v>
      </c>
      <c r="AR2550" s="112">
        <v>7458000</v>
      </c>
      <c r="AS2550" s="112">
        <v>76</v>
      </c>
      <c r="AT2550" s="112">
        <v>686016</v>
      </c>
      <c r="AU2550" s="112">
        <v>1</v>
      </c>
      <c r="AV2550" s="112">
        <v>33</v>
      </c>
      <c r="AW2550" s="112">
        <v>226385</v>
      </c>
    </row>
    <row r="2551" spans="38:49">
      <c r="AL2551" s="111" t="s">
        <v>178</v>
      </c>
      <c r="AM2551" s="112">
        <v>37</v>
      </c>
      <c r="AN2551" s="111" t="s">
        <v>44</v>
      </c>
      <c r="AO2551" s="112">
        <v>9</v>
      </c>
      <c r="AP2551" s="112">
        <v>7458000</v>
      </c>
      <c r="AQ2551" s="112">
        <v>0</v>
      </c>
      <c r="AR2551" s="112">
        <v>7458000</v>
      </c>
      <c r="AS2551" s="112">
        <v>77</v>
      </c>
      <c r="AT2551" s="112">
        <v>636042</v>
      </c>
      <c r="AU2551" s="112">
        <v>1</v>
      </c>
      <c r="AV2551" s="112">
        <v>32</v>
      </c>
      <c r="AW2551" s="112">
        <v>203533</v>
      </c>
    </row>
    <row r="2552" spans="38:49">
      <c r="AL2552" s="111" t="s">
        <v>178</v>
      </c>
      <c r="AM2552" s="112">
        <v>37</v>
      </c>
      <c r="AN2552" s="111" t="s">
        <v>44</v>
      </c>
      <c r="AO2552" s="112">
        <v>9</v>
      </c>
      <c r="AP2552" s="112">
        <v>7458000</v>
      </c>
      <c r="AQ2552" s="112">
        <v>0</v>
      </c>
      <c r="AR2552" s="112">
        <v>7458000</v>
      </c>
      <c r="AS2552" s="112">
        <v>78</v>
      </c>
      <c r="AT2552" s="112">
        <v>585874</v>
      </c>
      <c r="AU2552" s="112">
        <v>1</v>
      </c>
      <c r="AV2552" s="112">
        <v>31</v>
      </c>
      <c r="AW2552" s="112">
        <v>181621</v>
      </c>
    </row>
    <row r="2553" spans="38:49">
      <c r="AL2553" s="111" t="s">
        <v>178</v>
      </c>
      <c r="AM2553" s="112">
        <v>37</v>
      </c>
      <c r="AN2553" s="111" t="s">
        <v>44</v>
      </c>
      <c r="AO2553" s="112">
        <v>9</v>
      </c>
      <c r="AP2553" s="112">
        <v>7458000</v>
      </c>
      <c r="AQ2553" s="112">
        <v>0</v>
      </c>
      <c r="AR2553" s="112">
        <v>7458000</v>
      </c>
      <c r="AS2553" s="112">
        <v>79</v>
      </c>
      <c r="AT2553" s="112">
        <v>535528</v>
      </c>
      <c r="AU2553" s="112">
        <v>1</v>
      </c>
      <c r="AV2553" s="112">
        <v>30</v>
      </c>
      <c r="AW2553" s="112">
        <v>160658</v>
      </c>
    </row>
    <row r="2554" spans="38:49">
      <c r="AL2554" s="111" t="s">
        <v>178</v>
      </c>
      <c r="AM2554" s="112">
        <v>37</v>
      </c>
      <c r="AN2554" s="111" t="s">
        <v>44</v>
      </c>
      <c r="AO2554" s="112">
        <v>9</v>
      </c>
      <c r="AP2554" s="112">
        <v>7458000</v>
      </c>
      <c r="AQ2554" s="112">
        <v>0</v>
      </c>
      <c r="AR2554" s="112">
        <v>7458000</v>
      </c>
      <c r="AS2554" s="112">
        <v>80</v>
      </c>
      <c r="AT2554" s="112">
        <v>485018</v>
      </c>
      <c r="AU2554" s="112">
        <v>1</v>
      </c>
      <c r="AV2554" s="112">
        <v>28</v>
      </c>
      <c r="AW2554" s="112">
        <v>135805</v>
      </c>
    </row>
    <row r="2555" spans="38:49">
      <c r="AL2555" s="111" t="s">
        <v>178</v>
      </c>
      <c r="AM2555" s="112">
        <v>37</v>
      </c>
      <c r="AN2555" s="111" t="s">
        <v>44</v>
      </c>
      <c r="AO2555" s="112">
        <v>9</v>
      </c>
      <c r="AP2555" s="112">
        <v>7458000</v>
      </c>
      <c r="AQ2555" s="112">
        <v>0</v>
      </c>
      <c r="AR2555" s="112">
        <v>7458000</v>
      </c>
      <c r="AS2555" s="112">
        <v>81</v>
      </c>
      <c r="AT2555" s="112">
        <v>536611</v>
      </c>
      <c r="AU2555" s="112">
        <v>1</v>
      </c>
      <c r="AV2555" s="112">
        <v>27</v>
      </c>
      <c r="AW2555" s="112">
        <v>144885</v>
      </c>
    </row>
    <row r="2556" spans="38:49">
      <c r="AL2556" s="111" t="s">
        <v>178</v>
      </c>
      <c r="AM2556" s="112">
        <v>37</v>
      </c>
      <c r="AN2556" s="111" t="s">
        <v>44</v>
      </c>
      <c r="AO2556" s="112">
        <v>9</v>
      </c>
      <c r="AP2556" s="112">
        <v>7458000</v>
      </c>
      <c r="AQ2556" s="112">
        <v>0</v>
      </c>
      <c r="AR2556" s="112">
        <v>7458000</v>
      </c>
      <c r="AS2556" s="112">
        <v>82</v>
      </c>
      <c r="AT2556" s="112">
        <v>575358</v>
      </c>
      <c r="AU2556" s="112">
        <v>1</v>
      </c>
      <c r="AV2556" s="112">
        <v>25</v>
      </c>
      <c r="AW2556" s="112">
        <v>143840</v>
      </c>
    </row>
    <row r="2557" spans="38:49">
      <c r="AL2557" s="111" t="s">
        <v>178</v>
      </c>
      <c r="AM2557" s="112">
        <v>37</v>
      </c>
      <c r="AN2557" s="111" t="s">
        <v>44</v>
      </c>
      <c r="AO2557" s="112">
        <v>9</v>
      </c>
      <c r="AP2557" s="112">
        <v>7458000</v>
      </c>
      <c r="AQ2557" s="112">
        <v>0</v>
      </c>
      <c r="AR2557" s="112">
        <v>7458000</v>
      </c>
      <c r="AS2557" s="112">
        <v>83</v>
      </c>
      <c r="AT2557" s="112">
        <v>498998</v>
      </c>
      <c r="AU2557" s="112">
        <v>1</v>
      </c>
      <c r="AV2557" s="112">
        <v>24</v>
      </c>
      <c r="AW2557" s="112">
        <v>119760</v>
      </c>
    </row>
    <row r="2558" spans="38:49">
      <c r="AL2558" s="111" t="s">
        <v>178</v>
      </c>
      <c r="AM2558" s="112">
        <v>37</v>
      </c>
      <c r="AN2558" s="111" t="s">
        <v>44</v>
      </c>
      <c r="AO2558" s="112">
        <v>9</v>
      </c>
      <c r="AP2558" s="112">
        <v>7458000</v>
      </c>
      <c r="AQ2558" s="112">
        <v>0</v>
      </c>
      <c r="AR2558" s="112">
        <v>7458000</v>
      </c>
      <c r="AS2558" s="112">
        <v>84</v>
      </c>
      <c r="AT2558" s="112">
        <v>422487</v>
      </c>
      <c r="AU2558" s="112">
        <v>1</v>
      </c>
      <c r="AV2558" s="112">
        <v>23</v>
      </c>
      <c r="AW2558" s="112">
        <v>97172</v>
      </c>
    </row>
    <row r="2559" spans="38:49">
      <c r="AL2559" s="111" t="s">
        <v>178</v>
      </c>
      <c r="AM2559" s="112">
        <v>37</v>
      </c>
      <c r="AN2559" s="111" t="s">
        <v>44</v>
      </c>
      <c r="AO2559" s="112">
        <v>9</v>
      </c>
      <c r="AP2559" s="112">
        <v>7458000</v>
      </c>
      <c r="AQ2559" s="112">
        <v>0</v>
      </c>
      <c r="AR2559" s="112">
        <v>7458000</v>
      </c>
      <c r="AS2559" s="112">
        <v>85</v>
      </c>
      <c r="AT2559" s="112">
        <v>345847</v>
      </c>
      <c r="AU2559" s="112">
        <v>1</v>
      </c>
      <c r="AV2559" s="112">
        <v>21</v>
      </c>
      <c r="AW2559" s="112">
        <v>72628</v>
      </c>
    </row>
    <row r="2560" spans="38:49">
      <c r="AL2560" s="111" t="s">
        <v>178</v>
      </c>
      <c r="AM2560" s="112">
        <v>37</v>
      </c>
      <c r="AN2560" s="111" t="s">
        <v>44</v>
      </c>
      <c r="AO2560" s="112">
        <v>9</v>
      </c>
      <c r="AP2560" s="112">
        <v>7458000</v>
      </c>
      <c r="AQ2560" s="112">
        <v>0</v>
      </c>
      <c r="AR2560" s="112">
        <v>7458000</v>
      </c>
      <c r="AS2560" s="112">
        <v>86</v>
      </c>
      <c r="AT2560" s="112">
        <v>269101</v>
      </c>
      <c r="AU2560" s="112">
        <v>1</v>
      </c>
      <c r="AV2560" s="112">
        <v>20</v>
      </c>
      <c r="AW2560" s="112">
        <v>53820</v>
      </c>
    </row>
    <row r="2561" spans="38:49">
      <c r="AL2561" s="111" t="s">
        <v>178</v>
      </c>
      <c r="AM2561" s="112">
        <v>37</v>
      </c>
      <c r="AN2561" s="111" t="s">
        <v>44</v>
      </c>
      <c r="AO2561" s="112">
        <v>9</v>
      </c>
      <c r="AP2561" s="112">
        <v>7458000</v>
      </c>
      <c r="AQ2561" s="112">
        <v>0</v>
      </c>
      <c r="AR2561" s="112">
        <v>7458000</v>
      </c>
      <c r="AS2561" s="112">
        <v>87</v>
      </c>
      <c r="AT2561" s="112">
        <v>192274</v>
      </c>
      <c r="AU2561" s="112">
        <v>1</v>
      </c>
      <c r="AV2561" s="112">
        <v>19</v>
      </c>
      <c r="AW2561" s="112">
        <v>36532</v>
      </c>
    </row>
    <row r="2562" spans="38:49">
      <c r="AL2562" s="111" t="s">
        <v>178</v>
      </c>
      <c r="AM2562" s="112">
        <v>37</v>
      </c>
      <c r="AN2562" s="111" t="s">
        <v>44</v>
      </c>
      <c r="AO2562" s="112">
        <v>9</v>
      </c>
      <c r="AP2562" s="112">
        <v>7458000</v>
      </c>
      <c r="AQ2562" s="112">
        <v>0</v>
      </c>
      <c r="AR2562" s="112">
        <v>7458000</v>
      </c>
      <c r="AS2562" s="112">
        <v>88</v>
      </c>
      <c r="AT2562" s="112">
        <v>115388</v>
      </c>
      <c r="AU2562" s="112">
        <v>1</v>
      </c>
      <c r="AV2562" s="112">
        <v>19</v>
      </c>
      <c r="AW2562" s="112">
        <v>21924</v>
      </c>
    </row>
    <row r="2563" spans="38:49">
      <c r="AL2563" s="111" t="s">
        <v>178</v>
      </c>
      <c r="AM2563" s="112">
        <v>37</v>
      </c>
      <c r="AN2563" s="111" t="s">
        <v>44</v>
      </c>
      <c r="AO2563" s="112">
        <v>9</v>
      </c>
      <c r="AP2563" s="112">
        <v>7458000</v>
      </c>
      <c r="AQ2563" s="112">
        <v>0</v>
      </c>
      <c r="AR2563" s="112">
        <v>7458000</v>
      </c>
      <c r="AS2563" s="112">
        <v>89</v>
      </c>
      <c r="AT2563" s="112">
        <v>38466</v>
      </c>
      <c r="AU2563" s="112">
        <v>1</v>
      </c>
      <c r="AV2563" s="112">
        <v>18</v>
      </c>
      <c r="AW2563" s="112">
        <v>6924</v>
      </c>
    </row>
    <row r="2564" spans="38:49">
      <c r="AL2564" s="111" t="s">
        <v>178</v>
      </c>
      <c r="AM2564" s="112">
        <v>38</v>
      </c>
      <c r="AN2564" s="111" t="s">
        <v>44</v>
      </c>
      <c r="AO2564" s="112">
        <v>16</v>
      </c>
      <c r="AP2564" s="112">
        <v>7156000</v>
      </c>
      <c r="AQ2564" s="112">
        <v>0</v>
      </c>
      <c r="AR2564" s="112">
        <v>7156000</v>
      </c>
      <c r="AS2564" s="112">
        <v>74</v>
      </c>
      <c r="AT2564" s="112">
        <v>497213</v>
      </c>
      <c r="AU2564" s="112">
        <v>0.63300000000000001</v>
      </c>
      <c r="AV2564" s="112">
        <v>29</v>
      </c>
      <c r="AW2564" s="112">
        <v>144192</v>
      </c>
    </row>
    <row r="2565" spans="38:49">
      <c r="AL2565" s="111" t="s">
        <v>178</v>
      </c>
      <c r="AM2565" s="112">
        <v>38</v>
      </c>
      <c r="AN2565" s="111" t="s">
        <v>44</v>
      </c>
      <c r="AO2565" s="112">
        <v>16</v>
      </c>
      <c r="AP2565" s="112">
        <v>7156000</v>
      </c>
      <c r="AQ2565" s="112">
        <v>0</v>
      </c>
      <c r="AR2565" s="112">
        <v>7156000</v>
      </c>
      <c r="AS2565" s="112">
        <v>75</v>
      </c>
      <c r="AT2565" s="112">
        <v>735781</v>
      </c>
      <c r="AU2565" s="112">
        <v>1</v>
      </c>
      <c r="AV2565" s="112">
        <v>28</v>
      </c>
      <c r="AW2565" s="112">
        <v>206019</v>
      </c>
    </row>
    <row r="2566" spans="38:49">
      <c r="AL2566" s="111" t="s">
        <v>178</v>
      </c>
      <c r="AM2566" s="112">
        <v>38</v>
      </c>
      <c r="AN2566" s="111" t="s">
        <v>44</v>
      </c>
      <c r="AO2566" s="112">
        <v>16</v>
      </c>
      <c r="AP2566" s="112">
        <v>7156000</v>
      </c>
      <c r="AQ2566" s="112">
        <v>0</v>
      </c>
      <c r="AR2566" s="112">
        <v>7156000</v>
      </c>
      <c r="AS2566" s="112">
        <v>76</v>
      </c>
      <c r="AT2566" s="112">
        <v>686016</v>
      </c>
      <c r="AU2566" s="112">
        <v>1</v>
      </c>
      <c r="AV2566" s="112">
        <v>27</v>
      </c>
      <c r="AW2566" s="112">
        <v>185224</v>
      </c>
    </row>
    <row r="2567" spans="38:49">
      <c r="AL2567" s="111" t="s">
        <v>178</v>
      </c>
      <c r="AM2567" s="112">
        <v>38</v>
      </c>
      <c r="AN2567" s="111" t="s">
        <v>44</v>
      </c>
      <c r="AO2567" s="112">
        <v>16</v>
      </c>
      <c r="AP2567" s="112">
        <v>7156000</v>
      </c>
      <c r="AQ2567" s="112">
        <v>0</v>
      </c>
      <c r="AR2567" s="112">
        <v>7156000</v>
      </c>
      <c r="AS2567" s="112">
        <v>77</v>
      </c>
      <c r="AT2567" s="112">
        <v>636042</v>
      </c>
      <c r="AU2567" s="112">
        <v>1</v>
      </c>
      <c r="AV2567" s="112">
        <v>25</v>
      </c>
      <c r="AW2567" s="112">
        <v>159010</v>
      </c>
    </row>
    <row r="2568" spans="38:49">
      <c r="AL2568" s="111" t="s">
        <v>178</v>
      </c>
      <c r="AM2568" s="112">
        <v>38</v>
      </c>
      <c r="AN2568" s="111" t="s">
        <v>44</v>
      </c>
      <c r="AO2568" s="112">
        <v>16</v>
      </c>
      <c r="AP2568" s="112">
        <v>7156000</v>
      </c>
      <c r="AQ2568" s="112">
        <v>0</v>
      </c>
      <c r="AR2568" s="112">
        <v>7156000</v>
      </c>
      <c r="AS2568" s="112">
        <v>78</v>
      </c>
      <c r="AT2568" s="112">
        <v>585874</v>
      </c>
      <c r="AU2568" s="112">
        <v>1</v>
      </c>
      <c r="AV2568" s="112">
        <v>24</v>
      </c>
      <c r="AW2568" s="112">
        <v>140610</v>
      </c>
    </row>
    <row r="2569" spans="38:49">
      <c r="AL2569" s="111" t="s">
        <v>178</v>
      </c>
      <c r="AM2569" s="112">
        <v>38</v>
      </c>
      <c r="AN2569" s="111" t="s">
        <v>44</v>
      </c>
      <c r="AO2569" s="112">
        <v>16</v>
      </c>
      <c r="AP2569" s="112">
        <v>7156000</v>
      </c>
      <c r="AQ2569" s="112">
        <v>0</v>
      </c>
      <c r="AR2569" s="112">
        <v>7156000</v>
      </c>
      <c r="AS2569" s="112">
        <v>79</v>
      </c>
      <c r="AT2569" s="112">
        <v>535528</v>
      </c>
      <c r="AU2569" s="112">
        <v>1</v>
      </c>
      <c r="AV2569" s="112">
        <v>22</v>
      </c>
      <c r="AW2569" s="112">
        <v>117816</v>
      </c>
    </row>
    <row r="2570" spans="38:49">
      <c r="AL2570" s="111" t="s">
        <v>178</v>
      </c>
      <c r="AM2570" s="112">
        <v>38</v>
      </c>
      <c r="AN2570" s="111" t="s">
        <v>44</v>
      </c>
      <c r="AO2570" s="112">
        <v>16</v>
      </c>
      <c r="AP2570" s="112">
        <v>7156000</v>
      </c>
      <c r="AQ2570" s="112">
        <v>0</v>
      </c>
      <c r="AR2570" s="112">
        <v>7156000</v>
      </c>
      <c r="AS2570" s="112">
        <v>80</v>
      </c>
      <c r="AT2570" s="112">
        <v>485018</v>
      </c>
      <c r="AU2570" s="112">
        <v>1</v>
      </c>
      <c r="AV2570" s="112">
        <v>20</v>
      </c>
      <c r="AW2570" s="112">
        <v>97004</v>
      </c>
    </row>
    <row r="2571" spans="38:49">
      <c r="AL2571" s="111" t="s">
        <v>178</v>
      </c>
      <c r="AM2571" s="112">
        <v>38</v>
      </c>
      <c r="AN2571" s="111" t="s">
        <v>44</v>
      </c>
      <c r="AO2571" s="112">
        <v>16</v>
      </c>
      <c r="AP2571" s="112">
        <v>7156000</v>
      </c>
      <c r="AQ2571" s="112">
        <v>0</v>
      </c>
      <c r="AR2571" s="112">
        <v>7156000</v>
      </c>
      <c r="AS2571" s="112">
        <v>81</v>
      </c>
      <c r="AT2571" s="112">
        <v>536611</v>
      </c>
      <c r="AU2571" s="112">
        <v>1</v>
      </c>
      <c r="AV2571" s="112">
        <v>18</v>
      </c>
      <c r="AW2571" s="112">
        <v>96590</v>
      </c>
    </row>
    <row r="2572" spans="38:49">
      <c r="AL2572" s="111" t="s">
        <v>178</v>
      </c>
      <c r="AM2572" s="112">
        <v>38</v>
      </c>
      <c r="AN2572" s="111" t="s">
        <v>44</v>
      </c>
      <c r="AO2572" s="112">
        <v>16</v>
      </c>
      <c r="AP2572" s="112">
        <v>7156000</v>
      </c>
      <c r="AQ2572" s="112">
        <v>0</v>
      </c>
      <c r="AR2572" s="112">
        <v>7156000</v>
      </c>
      <c r="AS2572" s="112">
        <v>82</v>
      </c>
      <c r="AT2572" s="112">
        <v>575358</v>
      </c>
      <c r="AU2572" s="112">
        <v>1</v>
      </c>
      <c r="AV2572" s="112">
        <v>17</v>
      </c>
      <c r="AW2572" s="112">
        <v>97811</v>
      </c>
    </row>
    <row r="2573" spans="38:49">
      <c r="AL2573" s="111" t="s">
        <v>178</v>
      </c>
      <c r="AM2573" s="112">
        <v>38</v>
      </c>
      <c r="AN2573" s="111" t="s">
        <v>44</v>
      </c>
      <c r="AO2573" s="112">
        <v>16</v>
      </c>
      <c r="AP2573" s="112">
        <v>7156000</v>
      </c>
      <c r="AQ2573" s="112">
        <v>0</v>
      </c>
      <c r="AR2573" s="112">
        <v>7156000</v>
      </c>
      <c r="AS2573" s="112">
        <v>83</v>
      </c>
      <c r="AT2573" s="112">
        <v>498998</v>
      </c>
      <c r="AU2573" s="112">
        <v>1</v>
      </c>
      <c r="AV2573" s="112">
        <v>15</v>
      </c>
      <c r="AW2573" s="112">
        <v>74850</v>
      </c>
    </row>
    <row r="2574" spans="38:49">
      <c r="AL2574" s="111" t="s">
        <v>178</v>
      </c>
      <c r="AM2574" s="112">
        <v>38</v>
      </c>
      <c r="AN2574" s="111" t="s">
        <v>44</v>
      </c>
      <c r="AO2574" s="112">
        <v>16</v>
      </c>
      <c r="AP2574" s="112">
        <v>7156000</v>
      </c>
      <c r="AQ2574" s="112">
        <v>0</v>
      </c>
      <c r="AR2574" s="112">
        <v>7156000</v>
      </c>
      <c r="AS2574" s="112">
        <v>84</v>
      </c>
      <c r="AT2574" s="112">
        <v>422487</v>
      </c>
      <c r="AU2574" s="112">
        <v>1</v>
      </c>
      <c r="AV2574" s="112">
        <v>13</v>
      </c>
      <c r="AW2574" s="112">
        <v>54923</v>
      </c>
    </row>
    <row r="2575" spans="38:49">
      <c r="AL2575" s="111" t="s">
        <v>178</v>
      </c>
      <c r="AM2575" s="112">
        <v>38</v>
      </c>
      <c r="AN2575" s="111" t="s">
        <v>44</v>
      </c>
      <c r="AO2575" s="112">
        <v>16</v>
      </c>
      <c r="AP2575" s="112">
        <v>7156000</v>
      </c>
      <c r="AQ2575" s="112">
        <v>0</v>
      </c>
      <c r="AR2575" s="112">
        <v>7156000</v>
      </c>
      <c r="AS2575" s="112">
        <v>85</v>
      </c>
      <c r="AT2575" s="112">
        <v>345847</v>
      </c>
      <c r="AU2575" s="112">
        <v>1</v>
      </c>
      <c r="AV2575" s="112">
        <v>11</v>
      </c>
      <c r="AW2575" s="112">
        <v>38043</v>
      </c>
    </row>
    <row r="2576" spans="38:49">
      <c r="AL2576" s="111" t="s">
        <v>178</v>
      </c>
      <c r="AM2576" s="112">
        <v>38</v>
      </c>
      <c r="AN2576" s="111" t="s">
        <v>44</v>
      </c>
      <c r="AO2576" s="112">
        <v>16</v>
      </c>
      <c r="AP2576" s="112">
        <v>7156000</v>
      </c>
      <c r="AQ2576" s="112">
        <v>0</v>
      </c>
      <c r="AR2576" s="112">
        <v>7156000</v>
      </c>
      <c r="AS2576" s="112">
        <v>86</v>
      </c>
      <c r="AT2576" s="112">
        <v>269101</v>
      </c>
      <c r="AU2576" s="112">
        <v>1</v>
      </c>
      <c r="AV2576" s="112">
        <v>10</v>
      </c>
      <c r="AW2576" s="112">
        <v>26910</v>
      </c>
    </row>
    <row r="2577" spans="38:49">
      <c r="AL2577" s="111" t="s">
        <v>178</v>
      </c>
      <c r="AM2577" s="112">
        <v>38</v>
      </c>
      <c r="AN2577" s="111" t="s">
        <v>44</v>
      </c>
      <c r="AO2577" s="112">
        <v>16</v>
      </c>
      <c r="AP2577" s="112">
        <v>7156000</v>
      </c>
      <c r="AQ2577" s="112">
        <v>0</v>
      </c>
      <c r="AR2577" s="112">
        <v>7156000</v>
      </c>
      <c r="AS2577" s="112">
        <v>87</v>
      </c>
      <c r="AT2577" s="112">
        <v>192274</v>
      </c>
      <c r="AU2577" s="112">
        <v>1</v>
      </c>
      <c r="AV2577" s="112">
        <v>8</v>
      </c>
      <c r="AW2577" s="112">
        <v>15382</v>
      </c>
    </row>
    <row r="2578" spans="38:49">
      <c r="AL2578" s="111" t="s">
        <v>178</v>
      </c>
      <c r="AM2578" s="112">
        <v>38</v>
      </c>
      <c r="AN2578" s="111" t="s">
        <v>44</v>
      </c>
      <c r="AO2578" s="112">
        <v>16</v>
      </c>
      <c r="AP2578" s="112">
        <v>7156000</v>
      </c>
      <c r="AQ2578" s="112">
        <v>0</v>
      </c>
      <c r="AR2578" s="112">
        <v>7156000</v>
      </c>
      <c r="AS2578" s="112">
        <v>88</v>
      </c>
      <c r="AT2578" s="112">
        <v>115388</v>
      </c>
      <c r="AU2578" s="112">
        <v>1</v>
      </c>
      <c r="AV2578" s="112">
        <v>7</v>
      </c>
      <c r="AW2578" s="112">
        <v>8077</v>
      </c>
    </row>
    <row r="2579" spans="38:49">
      <c r="AL2579" s="111" t="s">
        <v>178</v>
      </c>
      <c r="AM2579" s="112">
        <v>38</v>
      </c>
      <c r="AN2579" s="111" t="s">
        <v>44</v>
      </c>
      <c r="AO2579" s="112">
        <v>16</v>
      </c>
      <c r="AP2579" s="112">
        <v>7156000</v>
      </c>
      <c r="AQ2579" s="112">
        <v>0</v>
      </c>
      <c r="AR2579" s="112">
        <v>7156000</v>
      </c>
      <c r="AS2579" s="112">
        <v>89</v>
      </c>
      <c r="AT2579" s="112">
        <v>38466</v>
      </c>
      <c r="AU2579" s="112">
        <v>1</v>
      </c>
      <c r="AV2579" s="112">
        <v>6</v>
      </c>
      <c r="AW2579" s="112">
        <v>2308</v>
      </c>
    </row>
    <row r="2580" spans="38:49">
      <c r="AL2580" s="111" t="s">
        <v>178</v>
      </c>
      <c r="AM2580" s="112">
        <v>39</v>
      </c>
      <c r="AN2580" s="111" t="s">
        <v>44</v>
      </c>
      <c r="AO2580" s="112">
        <v>23</v>
      </c>
      <c r="AP2580" s="112">
        <v>6881000</v>
      </c>
      <c r="AQ2580" s="112">
        <v>0</v>
      </c>
      <c r="AR2580" s="112">
        <v>6881000</v>
      </c>
      <c r="AS2580" s="112">
        <v>74</v>
      </c>
      <c r="AT2580" s="112">
        <v>222213</v>
      </c>
      <c r="AU2580" s="112">
        <v>0.28299999999999997</v>
      </c>
      <c r="AV2580" s="112">
        <v>23</v>
      </c>
      <c r="AW2580" s="112">
        <v>51109</v>
      </c>
    </row>
    <row r="2581" spans="38:49">
      <c r="AL2581" s="111" t="s">
        <v>178</v>
      </c>
      <c r="AM2581" s="112">
        <v>39</v>
      </c>
      <c r="AN2581" s="111" t="s">
        <v>44</v>
      </c>
      <c r="AO2581" s="112">
        <v>23</v>
      </c>
      <c r="AP2581" s="112">
        <v>6881000</v>
      </c>
      <c r="AQ2581" s="112">
        <v>0</v>
      </c>
      <c r="AR2581" s="112">
        <v>6881000</v>
      </c>
      <c r="AS2581" s="112">
        <v>75</v>
      </c>
      <c r="AT2581" s="112">
        <v>735781</v>
      </c>
      <c r="AU2581" s="112">
        <v>1</v>
      </c>
      <c r="AV2581" s="112">
        <v>22</v>
      </c>
      <c r="AW2581" s="112">
        <v>161872</v>
      </c>
    </row>
    <row r="2582" spans="38:49">
      <c r="AL2582" s="111" t="s">
        <v>178</v>
      </c>
      <c r="AM2582" s="112">
        <v>39</v>
      </c>
      <c r="AN2582" s="111" t="s">
        <v>44</v>
      </c>
      <c r="AO2582" s="112">
        <v>23</v>
      </c>
      <c r="AP2582" s="112">
        <v>6881000</v>
      </c>
      <c r="AQ2582" s="112">
        <v>0</v>
      </c>
      <c r="AR2582" s="112">
        <v>6881000</v>
      </c>
      <c r="AS2582" s="112">
        <v>76</v>
      </c>
      <c r="AT2582" s="112">
        <v>686016</v>
      </c>
      <c r="AU2582" s="112">
        <v>1</v>
      </c>
      <c r="AV2582" s="112">
        <v>20</v>
      </c>
      <c r="AW2582" s="112">
        <v>137203</v>
      </c>
    </row>
    <row r="2583" spans="38:49">
      <c r="AL2583" s="111" t="s">
        <v>178</v>
      </c>
      <c r="AM2583" s="112">
        <v>39</v>
      </c>
      <c r="AN2583" s="111" t="s">
        <v>44</v>
      </c>
      <c r="AO2583" s="112">
        <v>23</v>
      </c>
      <c r="AP2583" s="112">
        <v>6881000</v>
      </c>
      <c r="AQ2583" s="112">
        <v>0</v>
      </c>
      <c r="AR2583" s="112">
        <v>6881000</v>
      </c>
      <c r="AS2583" s="112">
        <v>77</v>
      </c>
      <c r="AT2583" s="112">
        <v>636042</v>
      </c>
      <c r="AU2583" s="112">
        <v>1</v>
      </c>
      <c r="AV2583" s="112">
        <v>18</v>
      </c>
      <c r="AW2583" s="112">
        <v>114488</v>
      </c>
    </row>
    <row r="2584" spans="38:49">
      <c r="AL2584" s="111" t="s">
        <v>178</v>
      </c>
      <c r="AM2584" s="112">
        <v>39</v>
      </c>
      <c r="AN2584" s="111" t="s">
        <v>44</v>
      </c>
      <c r="AO2584" s="112">
        <v>23</v>
      </c>
      <c r="AP2584" s="112">
        <v>6881000</v>
      </c>
      <c r="AQ2584" s="112">
        <v>0</v>
      </c>
      <c r="AR2584" s="112">
        <v>6881000</v>
      </c>
      <c r="AS2584" s="112">
        <v>78</v>
      </c>
      <c r="AT2584" s="112">
        <v>585874</v>
      </c>
      <c r="AU2584" s="112">
        <v>1</v>
      </c>
      <c r="AV2584" s="112">
        <v>16</v>
      </c>
      <c r="AW2584" s="112">
        <v>93740</v>
      </c>
    </row>
    <row r="2585" spans="38:49">
      <c r="AL2585" s="111" t="s">
        <v>178</v>
      </c>
      <c r="AM2585" s="112">
        <v>39</v>
      </c>
      <c r="AN2585" s="111" t="s">
        <v>44</v>
      </c>
      <c r="AO2585" s="112">
        <v>23</v>
      </c>
      <c r="AP2585" s="112">
        <v>6881000</v>
      </c>
      <c r="AQ2585" s="112">
        <v>0</v>
      </c>
      <c r="AR2585" s="112">
        <v>6881000</v>
      </c>
      <c r="AS2585" s="112">
        <v>79</v>
      </c>
      <c r="AT2585" s="112">
        <v>535528</v>
      </c>
      <c r="AU2585" s="112">
        <v>1</v>
      </c>
      <c r="AV2585" s="112">
        <v>15</v>
      </c>
      <c r="AW2585" s="112">
        <v>80329</v>
      </c>
    </row>
    <row r="2586" spans="38:49">
      <c r="AL2586" s="111" t="s">
        <v>178</v>
      </c>
      <c r="AM2586" s="112">
        <v>39</v>
      </c>
      <c r="AN2586" s="111" t="s">
        <v>44</v>
      </c>
      <c r="AO2586" s="112">
        <v>23</v>
      </c>
      <c r="AP2586" s="112">
        <v>6881000</v>
      </c>
      <c r="AQ2586" s="112">
        <v>0</v>
      </c>
      <c r="AR2586" s="112">
        <v>6881000</v>
      </c>
      <c r="AS2586" s="112">
        <v>80</v>
      </c>
      <c r="AT2586" s="112">
        <v>485018</v>
      </c>
      <c r="AU2586" s="112">
        <v>1</v>
      </c>
      <c r="AV2586" s="112">
        <v>13</v>
      </c>
      <c r="AW2586" s="112">
        <v>63052</v>
      </c>
    </row>
    <row r="2587" spans="38:49">
      <c r="AL2587" s="111" t="s">
        <v>178</v>
      </c>
      <c r="AM2587" s="112">
        <v>39</v>
      </c>
      <c r="AN2587" s="111" t="s">
        <v>44</v>
      </c>
      <c r="AO2587" s="112">
        <v>23</v>
      </c>
      <c r="AP2587" s="112">
        <v>6881000</v>
      </c>
      <c r="AQ2587" s="112">
        <v>0</v>
      </c>
      <c r="AR2587" s="112">
        <v>6881000</v>
      </c>
      <c r="AS2587" s="112">
        <v>81</v>
      </c>
      <c r="AT2587" s="112">
        <v>536611</v>
      </c>
      <c r="AU2587" s="112">
        <v>1</v>
      </c>
      <c r="AV2587" s="112">
        <v>11</v>
      </c>
      <c r="AW2587" s="112">
        <v>59027</v>
      </c>
    </row>
    <row r="2588" spans="38:49">
      <c r="AL2588" s="111" t="s">
        <v>178</v>
      </c>
      <c r="AM2588" s="112">
        <v>39</v>
      </c>
      <c r="AN2588" s="111" t="s">
        <v>44</v>
      </c>
      <c r="AO2588" s="112">
        <v>23</v>
      </c>
      <c r="AP2588" s="112">
        <v>6881000</v>
      </c>
      <c r="AQ2588" s="112">
        <v>0</v>
      </c>
      <c r="AR2588" s="112">
        <v>6881000</v>
      </c>
      <c r="AS2588" s="112">
        <v>82</v>
      </c>
      <c r="AT2588" s="112">
        <v>575358</v>
      </c>
      <c r="AU2588" s="112">
        <v>1</v>
      </c>
      <c r="AV2588" s="112">
        <v>9</v>
      </c>
      <c r="AW2588" s="112">
        <v>51782</v>
      </c>
    </row>
    <row r="2589" spans="38:49">
      <c r="AL2589" s="111" t="s">
        <v>178</v>
      </c>
      <c r="AM2589" s="112">
        <v>39</v>
      </c>
      <c r="AN2589" s="111" t="s">
        <v>44</v>
      </c>
      <c r="AO2589" s="112">
        <v>23</v>
      </c>
      <c r="AP2589" s="112">
        <v>6881000</v>
      </c>
      <c r="AQ2589" s="112">
        <v>0</v>
      </c>
      <c r="AR2589" s="112">
        <v>6881000</v>
      </c>
      <c r="AS2589" s="112">
        <v>83</v>
      </c>
      <c r="AT2589" s="112">
        <v>498998</v>
      </c>
      <c r="AU2589" s="112">
        <v>1</v>
      </c>
      <c r="AV2589" s="112">
        <v>8</v>
      </c>
      <c r="AW2589" s="112">
        <v>39920</v>
      </c>
    </row>
    <row r="2590" spans="38:49">
      <c r="AL2590" s="111" t="s">
        <v>178</v>
      </c>
      <c r="AM2590" s="112">
        <v>39</v>
      </c>
      <c r="AN2590" s="111" t="s">
        <v>44</v>
      </c>
      <c r="AO2590" s="112">
        <v>23</v>
      </c>
      <c r="AP2590" s="112">
        <v>6881000</v>
      </c>
      <c r="AQ2590" s="112">
        <v>0</v>
      </c>
      <c r="AR2590" s="112">
        <v>6881000</v>
      </c>
      <c r="AS2590" s="112">
        <v>84</v>
      </c>
      <c r="AT2590" s="112">
        <v>422487</v>
      </c>
      <c r="AU2590" s="112">
        <v>1</v>
      </c>
      <c r="AV2590" s="112">
        <v>6</v>
      </c>
      <c r="AW2590" s="112">
        <v>25349</v>
      </c>
    </row>
    <row r="2591" spans="38:49">
      <c r="AL2591" s="111" t="s">
        <v>178</v>
      </c>
      <c r="AM2591" s="112">
        <v>39</v>
      </c>
      <c r="AN2591" s="111" t="s">
        <v>44</v>
      </c>
      <c r="AO2591" s="112">
        <v>23</v>
      </c>
      <c r="AP2591" s="112">
        <v>6881000</v>
      </c>
      <c r="AQ2591" s="112">
        <v>0</v>
      </c>
      <c r="AR2591" s="112">
        <v>6881000</v>
      </c>
      <c r="AS2591" s="112">
        <v>85</v>
      </c>
      <c r="AT2591" s="112">
        <v>345847</v>
      </c>
      <c r="AU2591" s="112">
        <v>1</v>
      </c>
      <c r="AV2591" s="112">
        <v>4</v>
      </c>
      <c r="AW2591" s="112">
        <v>13834</v>
      </c>
    </row>
    <row r="2592" spans="38:49">
      <c r="AL2592" s="111" t="s">
        <v>178</v>
      </c>
      <c r="AM2592" s="112">
        <v>39</v>
      </c>
      <c r="AN2592" s="111" t="s">
        <v>44</v>
      </c>
      <c r="AO2592" s="112">
        <v>23</v>
      </c>
      <c r="AP2592" s="112">
        <v>6881000</v>
      </c>
      <c r="AQ2592" s="112">
        <v>0</v>
      </c>
      <c r="AR2592" s="112">
        <v>6881000</v>
      </c>
      <c r="AS2592" s="112">
        <v>86</v>
      </c>
      <c r="AT2592" s="112">
        <v>269101</v>
      </c>
      <c r="AU2592" s="112">
        <v>1</v>
      </c>
      <c r="AV2592" s="112">
        <v>3</v>
      </c>
      <c r="AW2592" s="112">
        <v>8073</v>
      </c>
    </row>
    <row r="2593" spans="38:49">
      <c r="AL2593" s="111" t="s">
        <v>178</v>
      </c>
      <c r="AM2593" s="112">
        <v>39</v>
      </c>
      <c r="AN2593" s="111" t="s">
        <v>44</v>
      </c>
      <c r="AO2593" s="112">
        <v>23</v>
      </c>
      <c r="AP2593" s="112">
        <v>6881000</v>
      </c>
      <c r="AQ2593" s="112">
        <v>0</v>
      </c>
      <c r="AR2593" s="112">
        <v>6881000</v>
      </c>
      <c r="AS2593" s="112">
        <v>87</v>
      </c>
      <c r="AT2593" s="112">
        <v>192274</v>
      </c>
      <c r="AU2593" s="112">
        <v>1</v>
      </c>
      <c r="AV2593" s="112">
        <v>2</v>
      </c>
      <c r="AW2593" s="112">
        <v>3845</v>
      </c>
    </row>
    <row r="2594" spans="38:49">
      <c r="AL2594" s="111" t="s">
        <v>178</v>
      </c>
      <c r="AM2594" s="112">
        <v>39</v>
      </c>
      <c r="AN2594" s="111" t="s">
        <v>44</v>
      </c>
      <c r="AO2594" s="112">
        <v>23</v>
      </c>
      <c r="AP2594" s="112">
        <v>6881000</v>
      </c>
      <c r="AQ2594" s="112">
        <v>0</v>
      </c>
      <c r="AR2594" s="112">
        <v>6881000</v>
      </c>
      <c r="AS2594" s="112">
        <v>88</v>
      </c>
      <c r="AT2594" s="112">
        <v>115388</v>
      </c>
      <c r="AU2594" s="112">
        <v>1</v>
      </c>
      <c r="AV2594" s="112">
        <v>1</v>
      </c>
      <c r="AW2594" s="112">
        <v>1154</v>
      </c>
    </row>
    <row r="2595" spans="38:49">
      <c r="AL2595" s="111" t="s">
        <v>178</v>
      </c>
      <c r="AM2595" s="112">
        <v>39</v>
      </c>
      <c r="AN2595" s="111" t="s">
        <v>44</v>
      </c>
      <c r="AO2595" s="112">
        <v>23</v>
      </c>
      <c r="AP2595" s="112">
        <v>6881000</v>
      </c>
      <c r="AQ2595" s="112">
        <v>0</v>
      </c>
      <c r="AR2595" s="112">
        <v>6881000</v>
      </c>
      <c r="AS2595" s="112">
        <v>89</v>
      </c>
      <c r="AT2595" s="112">
        <v>38466</v>
      </c>
      <c r="AU2595" s="112">
        <v>1</v>
      </c>
      <c r="AV2595" s="112">
        <v>0</v>
      </c>
      <c r="AW2595" s="112">
        <v>0</v>
      </c>
    </row>
  </sheetData>
  <mergeCells count="9">
    <mergeCell ref="P16:Q16"/>
    <mergeCell ref="P15:Q15"/>
    <mergeCell ref="B3:C3"/>
    <mergeCell ref="D16:F16"/>
    <mergeCell ref="H16:J16"/>
    <mergeCell ref="L16:N16"/>
    <mergeCell ref="B15:F15"/>
    <mergeCell ref="H15:J15"/>
    <mergeCell ref="L15:N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topLeftCell="A34" workbookViewId="0">
      <selection activeCell="B45" sqref="B45:D50"/>
    </sheetView>
  </sheetViews>
  <sheetFormatPr defaultRowHeight="15"/>
  <cols>
    <col min="2" max="3" width="5.85546875" style="32" customWidth="1"/>
    <col min="4" max="4" width="3.85546875" style="32" customWidth="1"/>
    <col min="5" max="5" width="11" style="32" customWidth="1"/>
    <col min="6" max="6" width="12.28515625" style="32" customWidth="1"/>
    <col min="7" max="7" width="9.140625" style="32"/>
    <col min="8" max="8" width="2.140625" style="32" customWidth="1"/>
    <col min="9" max="14" width="9.140625" style="32"/>
  </cols>
  <sheetData>
    <row r="1" spans="1:19">
      <c r="A1" s="32" t="s">
        <v>103</v>
      </c>
    </row>
    <row r="2" spans="1:19">
      <c r="A2" s="32" t="s">
        <v>104</v>
      </c>
      <c r="I2" s="23"/>
      <c r="J2" s="23"/>
      <c r="K2" s="23"/>
      <c r="L2" s="23"/>
      <c r="M2" s="23"/>
      <c r="N2" s="23"/>
    </row>
    <row r="3" spans="1:19">
      <c r="I3" s="133" t="s">
        <v>52</v>
      </c>
      <c r="J3" s="133"/>
      <c r="K3" s="133"/>
      <c r="L3" s="133" t="s">
        <v>71</v>
      </c>
      <c r="M3" s="133"/>
      <c r="N3" s="133"/>
    </row>
    <row r="4" spans="1:19">
      <c r="I4" s="134" t="s">
        <v>70</v>
      </c>
      <c r="J4" s="134"/>
      <c r="K4" s="134"/>
      <c r="L4" s="134" t="s">
        <v>72</v>
      </c>
      <c r="M4" s="134"/>
      <c r="N4" s="134"/>
    </row>
    <row r="5" spans="1:19" ht="29.25" customHeight="1">
      <c r="B5" s="68" t="s">
        <v>0</v>
      </c>
      <c r="C5" s="2"/>
      <c r="D5" s="2"/>
      <c r="E5" s="24" t="s">
        <v>49</v>
      </c>
      <c r="F5" s="24" t="s">
        <v>50</v>
      </c>
      <c r="G5" s="9" t="s">
        <v>51</v>
      </c>
      <c r="H5" s="9"/>
      <c r="I5" s="23">
        <v>75</v>
      </c>
      <c r="J5" s="23">
        <v>80</v>
      </c>
      <c r="K5" s="23">
        <v>85</v>
      </c>
      <c r="L5" s="32">
        <v>75</v>
      </c>
      <c r="M5" s="32">
        <v>80</v>
      </c>
      <c r="N5" s="32">
        <v>85</v>
      </c>
    </row>
    <row r="6" spans="1:19">
      <c r="B6" s="3">
        <v>2</v>
      </c>
      <c r="C6" s="32" t="s">
        <v>48</v>
      </c>
      <c r="D6" s="32">
        <v>7</v>
      </c>
      <c r="E6" s="37">
        <f>SUM('Weekly Avg'!D7:F7)/3</f>
        <v>14.705666666666666</v>
      </c>
      <c r="F6" s="37">
        <f>('Weekly Avg'!AI7+'Weekly Avg'!AJ7+'Weekly Avg'!AL7)/3</f>
        <v>13.269</v>
      </c>
      <c r="G6" s="37">
        <f>E6-F6</f>
        <v>1.4366666666666656</v>
      </c>
      <c r="H6" s="37"/>
      <c r="I6" s="23"/>
      <c r="J6" s="23"/>
      <c r="K6" s="23"/>
    </row>
    <row r="7" spans="1:19">
      <c r="B7" s="3">
        <v>3</v>
      </c>
      <c r="D7" s="32">
        <v>14</v>
      </c>
      <c r="E7" s="37">
        <f>SUM('Weekly Avg'!D8:F8)/3</f>
        <v>14.991333333333335</v>
      </c>
      <c r="F7" s="37">
        <f>('Weekly Avg'!AI8+'Weekly Avg'!AJ8+'Weekly Avg'!AL8)/3</f>
        <v>13.604999999999999</v>
      </c>
      <c r="G7" s="37">
        <f t="shared" ref="G7:G57" si="0">E7-F7</f>
        <v>1.3863333333333365</v>
      </c>
      <c r="H7" s="37"/>
      <c r="I7" s="23"/>
      <c r="J7" s="23"/>
      <c r="K7" s="23"/>
    </row>
    <row r="8" spans="1:19">
      <c r="B8" s="3">
        <v>4</v>
      </c>
      <c r="D8" s="32">
        <v>21</v>
      </c>
      <c r="E8" s="37">
        <f>SUM('Weekly Avg'!D9:F9)/3</f>
        <v>15.305666666666667</v>
      </c>
      <c r="F8" s="37">
        <f>('Weekly Avg'!AI9+'Weekly Avg'!AJ9+'Weekly Avg'!AL9)/3</f>
        <v>13.841666666666667</v>
      </c>
      <c r="G8" s="37">
        <f t="shared" si="0"/>
        <v>1.4640000000000004</v>
      </c>
      <c r="H8" s="37"/>
      <c r="I8" s="23"/>
      <c r="J8" s="23"/>
      <c r="K8" s="23"/>
    </row>
    <row r="9" spans="1:19">
      <c r="B9" s="3">
        <v>5</v>
      </c>
      <c r="D9" s="32">
        <v>28</v>
      </c>
      <c r="E9" s="37">
        <f>SUM('Weekly Avg'!D10:F10)/3</f>
        <v>15.502000000000001</v>
      </c>
      <c r="F9" s="37">
        <f>('Weekly Avg'!AI10+'Weekly Avg'!AJ10+'Weekly Avg'!AL10)/3</f>
        <v>14.078666666666669</v>
      </c>
      <c r="G9" s="37">
        <f t="shared" si="0"/>
        <v>1.423333333333332</v>
      </c>
      <c r="H9" s="37"/>
      <c r="I9" s="23"/>
      <c r="J9" s="23"/>
      <c r="K9" s="23"/>
    </row>
    <row r="10" spans="1:19">
      <c r="B10" s="3">
        <v>6</v>
      </c>
      <c r="C10" s="32" t="s">
        <v>37</v>
      </c>
      <c r="D10" s="18">
        <v>4</v>
      </c>
      <c r="E10" s="37">
        <f>SUM('Weekly Avg'!D11:F11)/3</f>
        <v>15.704333333333333</v>
      </c>
      <c r="F10" s="37">
        <f>('Weekly Avg'!AI11+'Weekly Avg'!AJ11+'Weekly Avg'!AL11)/3</f>
        <v>14.282000000000002</v>
      </c>
      <c r="G10" s="37">
        <f t="shared" si="0"/>
        <v>1.4223333333333308</v>
      </c>
      <c r="H10" s="37"/>
      <c r="I10" s="23"/>
      <c r="J10" s="23"/>
      <c r="K10" s="23"/>
    </row>
    <row r="11" spans="1:19">
      <c r="B11" s="3">
        <v>7</v>
      </c>
      <c r="D11" s="32">
        <v>11</v>
      </c>
      <c r="E11" s="37">
        <f>SUM('Weekly Avg'!D12:F12)/3</f>
        <v>15.856999999999999</v>
      </c>
      <c r="F11" s="37">
        <f>('Weekly Avg'!AI12+'Weekly Avg'!AJ12+'Weekly Avg'!AL12)/3</f>
        <v>14.478</v>
      </c>
      <c r="G11" s="37">
        <f t="shared" si="0"/>
        <v>1.3789999999999996</v>
      </c>
      <c r="H11" s="37"/>
      <c r="I11" s="23"/>
      <c r="J11" s="23"/>
      <c r="K11" s="23"/>
    </row>
    <row r="12" spans="1:19">
      <c r="B12" s="3">
        <v>8</v>
      </c>
      <c r="D12" s="32">
        <v>18</v>
      </c>
      <c r="E12" s="37">
        <f>SUM('Weekly Avg'!D13:F13)/3</f>
        <v>16.016333333333332</v>
      </c>
      <c r="F12" s="37">
        <f>('Weekly Avg'!AI13+'Weekly Avg'!AJ13+'Weekly Avg'!AL13)/3</f>
        <v>14.688333333333333</v>
      </c>
      <c r="G12" s="37">
        <f t="shared" si="0"/>
        <v>1.3279999999999994</v>
      </c>
      <c r="H12" s="37"/>
      <c r="I12" s="23"/>
      <c r="J12" s="23"/>
      <c r="K12" s="23"/>
    </row>
    <row r="13" spans="1:19">
      <c r="B13" s="3">
        <v>9</v>
      </c>
      <c r="D13" s="32">
        <v>25</v>
      </c>
      <c r="E13" s="37">
        <f>SUM('Weekly Avg'!D14:F14)/3</f>
        <v>16.107333333333333</v>
      </c>
      <c r="F13" s="37">
        <f>('Weekly Avg'!AI14+'Weekly Avg'!AJ14+'Weekly Avg'!AL14)/3</f>
        <v>14.774000000000001</v>
      </c>
      <c r="G13" s="37">
        <f t="shared" si="0"/>
        <v>1.3333333333333321</v>
      </c>
      <c r="H13" s="37"/>
      <c r="L13"/>
      <c r="P13">
        <v>2.0332657200811361E-2</v>
      </c>
      <c r="Q13">
        <v>0</v>
      </c>
      <c r="R13">
        <v>9.9121703853955398E-2</v>
      </c>
      <c r="S13">
        <v>14.906666666666666</v>
      </c>
    </row>
    <row r="14" spans="1:19">
      <c r="B14" s="45">
        <v>10</v>
      </c>
      <c r="C14" s="18" t="s">
        <v>38</v>
      </c>
      <c r="D14" s="18">
        <v>4</v>
      </c>
      <c r="E14" s="37">
        <f>SUM('Weekly Avg'!D15:F15)/3</f>
        <v>16.159666666666666</v>
      </c>
      <c r="F14" s="37">
        <f>('Weekly Avg'!AI15+'Weekly Avg'!AJ15+'Weekly Avg'!AL15)/3</f>
        <v>14.906666666666666</v>
      </c>
      <c r="G14" s="37">
        <f t="shared" si="0"/>
        <v>1.2530000000000001</v>
      </c>
      <c r="H14" s="37"/>
      <c r="I14" s="29">
        <v>7.910750507099392</v>
      </c>
      <c r="J14" s="29">
        <v>1.6227180527383369</v>
      </c>
      <c r="K14" s="29">
        <v>0</v>
      </c>
      <c r="L14" s="37">
        <f>$G14*I14/100</f>
        <v>9.9121703853955398E-2</v>
      </c>
      <c r="M14" s="37">
        <f t="shared" ref="M14:M43" si="1">$G14*J14/100</f>
        <v>2.0332657200811361E-2</v>
      </c>
      <c r="N14" s="37">
        <f t="shared" ref="N14:N43" si="2">$G14*K14/100</f>
        <v>0</v>
      </c>
    </row>
    <row r="15" spans="1:19">
      <c r="B15" s="3">
        <v>11</v>
      </c>
      <c r="D15" s="32">
        <v>11</v>
      </c>
      <c r="E15" s="37">
        <f>SUM('Weekly Avg'!D16:F16)/3</f>
        <v>16.105999999999998</v>
      </c>
      <c r="F15" s="37">
        <f>('Weekly Avg'!AI16+'Weekly Avg'!AJ16+'Weekly Avg'!AL16)/3</f>
        <v>14.946666666666667</v>
      </c>
      <c r="G15" s="37">
        <f t="shared" si="0"/>
        <v>1.1593333333333309</v>
      </c>
      <c r="H15" s="37"/>
      <c r="I15" s="29">
        <v>13.387423935091279</v>
      </c>
      <c r="J15" s="29">
        <v>5.2738336713995944</v>
      </c>
      <c r="K15" s="29">
        <v>0.40567951318458423</v>
      </c>
      <c r="L15" s="37">
        <f t="shared" ref="L15:L43" si="3">$G15*I15/100</f>
        <v>0.1552048681541579</v>
      </c>
      <c r="M15" s="37">
        <f t="shared" si="1"/>
        <v>6.1141311697092499E-2</v>
      </c>
      <c r="N15" s="37">
        <f t="shared" si="2"/>
        <v>4.7031778228532701E-3</v>
      </c>
    </row>
    <row r="16" spans="1:19">
      <c r="B16" s="3">
        <v>12</v>
      </c>
      <c r="D16" s="32">
        <v>18</v>
      </c>
      <c r="E16" s="37">
        <f>SUM('Weekly Avg'!D17:F17)/3</f>
        <v>16.024333333333335</v>
      </c>
      <c r="F16" s="37">
        <f>('Weekly Avg'!AI17+'Weekly Avg'!AJ17+'Weekly Avg'!AL17)/3</f>
        <v>14.932333333333332</v>
      </c>
      <c r="G16" s="37">
        <f t="shared" si="0"/>
        <v>1.0920000000000023</v>
      </c>
      <c r="H16" s="37"/>
      <c r="I16" s="29">
        <v>19.675456389452332</v>
      </c>
      <c r="J16" s="29">
        <v>10.953346855983774</v>
      </c>
      <c r="K16" s="29">
        <v>2.8397565922920895</v>
      </c>
      <c r="L16" s="37">
        <f t="shared" si="3"/>
        <v>0.21485598377281992</v>
      </c>
      <c r="M16" s="37">
        <f t="shared" si="1"/>
        <v>0.11961054766734307</v>
      </c>
      <c r="N16" s="37">
        <f t="shared" si="2"/>
        <v>3.1010141987829684E-2</v>
      </c>
    </row>
    <row r="17" spans="2:14">
      <c r="B17" s="3">
        <v>13</v>
      </c>
      <c r="D17" s="32">
        <v>25</v>
      </c>
      <c r="E17" s="37">
        <f>SUM('Weekly Avg'!D18:F18)/3</f>
        <v>15.901333333333335</v>
      </c>
      <c r="F17" s="37">
        <f>('Weekly Avg'!AI18+'Weekly Avg'!AJ18+'Weekly Avg'!AL18)/3</f>
        <v>14.835666666666667</v>
      </c>
      <c r="G17" s="37">
        <f t="shared" si="0"/>
        <v>1.0656666666666688</v>
      </c>
      <c r="H17" s="37"/>
      <c r="I17" s="29">
        <v>26.369168356997974</v>
      </c>
      <c r="J17" s="29">
        <v>18.052738336713997</v>
      </c>
      <c r="K17" s="29">
        <v>8.9249492900608516</v>
      </c>
      <c r="L17" s="37">
        <f t="shared" si="3"/>
        <v>0.28100743745774232</v>
      </c>
      <c r="M17" s="37">
        <f t="shared" si="1"/>
        <v>0.19238201487491588</v>
      </c>
      <c r="N17" s="37">
        <f t="shared" si="2"/>
        <v>9.5110209601081991E-2</v>
      </c>
    </row>
    <row r="18" spans="2:14">
      <c r="B18" s="3">
        <v>14</v>
      </c>
      <c r="C18" s="18" t="s">
        <v>39</v>
      </c>
      <c r="D18" s="18">
        <v>1</v>
      </c>
      <c r="E18" s="37">
        <f>SUM('Weekly Avg'!D19:F19)/3</f>
        <v>15.638666666666666</v>
      </c>
      <c r="F18" s="37">
        <f>('Weekly Avg'!AI19+'Weekly Avg'!AJ19+'Weekly Avg'!AL19)/3</f>
        <v>14.839333333333334</v>
      </c>
      <c r="G18" s="37">
        <f t="shared" si="0"/>
        <v>0.79933333333333145</v>
      </c>
      <c r="H18" s="37"/>
      <c r="I18" s="29">
        <v>33.062880324543613</v>
      </c>
      <c r="J18" s="29">
        <v>25.963488843813391</v>
      </c>
      <c r="K18" s="29">
        <v>18.255578093306291</v>
      </c>
      <c r="L18" s="37">
        <f t="shared" si="3"/>
        <v>0.26428262339418468</v>
      </c>
      <c r="M18" s="37">
        <f t="shared" si="1"/>
        <v>0.20753482082488123</v>
      </c>
      <c r="N18" s="37">
        <f t="shared" si="2"/>
        <v>0.14592292089249459</v>
      </c>
    </row>
    <row r="19" spans="2:14">
      <c r="B19" s="3">
        <v>15</v>
      </c>
      <c r="D19" s="32">
        <v>8</v>
      </c>
      <c r="E19" s="37">
        <f>SUM('Weekly Avg'!D20:F20)/3</f>
        <v>15.542333333333334</v>
      </c>
      <c r="F19" s="37">
        <f>('Weekly Avg'!AI20+'Weekly Avg'!AJ20+'Weekly Avg'!AL20)/3</f>
        <v>14.633333333333333</v>
      </c>
      <c r="G19" s="37">
        <f t="shared" si="0"/>
        <v>0.9090000000000007</v>
      </c>
      <c r="H19" s="37"/>
      <c r="I19" s="29">
        <v>39.959432048681542</v>
      </c>
      <c r="J19" s="29">
        <v>34.685598377281949</v>
      </c>
      <c r="K19" s="29">
        <v>30.425963488843816</v>
      </c>
      <c r="L19" s="37">
        <f t="shared" si="3"/>
        <v>0.3632312373225155</v>
      </c>
      <c r="M19" s="37">
        <f t="shared" si="1"/>
        <v>0.31529208924949315</v>
      </c>
      <c r="N19" s="37">
        <f t="shared" si="2"/>
        <v>0.27657200811359051</v>
      </c>
    </row>
    <row r="20" spans="2:14">
      <c r="B20" s="3">
        <v>16</v>
      </c>
      <c r="D20" s="32">
        <v>15</v>
      </c>
      <c r="E20" s="37">
        <f>SUM('Weekly Avg'!D21:F21)/3</f>
        <v>15.384</v>
      </c>
      <c r="F20" s="37">
        <f>('Weekly Avg'!AI21+'Weekly Avg'!AJ21+'Weekly Avg'!AL21)/3</f>
        <v>14.398000000000001</v>
      </c>
      <c r="G20" s="37">
        <f t="shared" si="0"/>
        <v>0.98599999999999888</v>
      </c>
      <c r="H20" s="37"/>
      <c r="I20" s="29">
        <v>46.855983772819478</v>
      </c>
      <c r="J20" s="29">
        <v>43.6105476673428</v>
      </c>
      <c r="K20" s="29">
        <v>43.813387423935097</v>
      </c>
      <c r="L20" s="37">
        <f t="shared" si="3"/>
        <v>0.46199999999999952</v>
      </c>
      <c r="M20" s="37">
        <f t="shared" si="1"/>
        <v>0.42999999999999949</v>
      </c>
      <c r="N20" s="37">
        <f t="shared" si="2"/>
        <v>0.43199999999999961</v>
      </c>
    </row>
    <row r="21" spans="2:14">
      <c r="B21" s="3">
        <v>17</v>
      </c>
      <c r="D21" s="32">
        <v>23</v>
      </c>
      <c r="E21" s="37">
        <f>SUM('Weekly Avg'!D22:F22)/3</f>
        <v>15.176333333333334</v>
      </c>
      <c r="F21" s="37">
        <f>('Weekly Avg'!AI22+'Weekly Avg'!AJ22+'Weekly Avg'!AL22)/3</f>
        <v>14.133000000000001</v>
      </c>
      <c r="G21" s="37">
        <f t="shared" si="0"/>
        <v>1.043333333333333</v>
      </c>
      <c r="H21" s="37"/>
      <c r="I21" s="29">
        <v>53.549695740365117</v>
      </c>
      <c r="J21" s="29">
        <v>53.346855983772819</v>
      </c>
      <c r="K21" s="29">
        <v>56.389452332657207</v>
      </c>
      <c r="L21" s="37">
        <f t="shared" si="3"/>
        <v>0.55870182555780923</v>
      </c>
      <c r="M21" s="37">
        <f t="shared" si="1"/>
        <v>0.55658553076402961</v>
      </c>
      <c r="N21" s="37">
        <f t="shared" si="2"/>
        <v>0.5883299526707233</v>
      </c>
    </row>
    <row r="22" spans="2:14">
      <c r="B22" s="3">
        <v>18</v>
      </c>
      <c r="C22" s="19"/>
      <c r="D22" s="19">
        <v>29</v>
      </c>
      <c r="E22" s="37">
        <f>SUM('Weekly Avg'!D23:F23)/3</f>
        <v>14.807666666666668</v>
      </c>
      <c r="F22" s="37">
        <f>('Weekly Avg'!AI23+'Weekly Avg'!AJ23+'Weekly Avg'!AL23)/3</f>
        <v>13.781000000000001</v>
      </c>
      <c r="G22" s="37">
        <f t="shared" si="0"/>
        <v>1.0266666666666673</v>
      </c>
      <c r="H22" s="37"/>
      <c r="I22" s="29">
        <v>60.243407707910755</v>
      </c>
      <c r="J22" s="29">
        <v>63.083164300202846</v>
      </c>
      <c r="K22" s="29">
        <v>67.342799188640981</v>
      </c>
      <c r="L22" s="37">
        <f t="shared" si="3"/>
        <v>0.61849898580121743</v>
      </c>
      <c r="M22" s="37">
        <f t="shared" si="1"/>
        <v>0.64765382014874961</v>
      </c>
      <c r="N22" s="37">
        <f t="shared" si="2"/>
        <v>0.69138607167004773</v>
      </c>
    </row>
    <row r="23" spans="2:14">
      <c r="B23" s="3">
        <v>19</v>
      </c>
      <c r="C23" s="18" t="s">
        <v>40</v>
      </c>
      <c r="D23" s="18">
        <v>6</v>
      </c>
      <c r="E23" s="37">
        <f>SUM('Weekly Avg'!D24:F24)/3</f>
        <v>14.364333333333335</v>
      </c>
      <c r="F23" s="37">
        <f>('Weekly Avg'!AI24+'Weekly Avg'!AJ24+'Weekly Avg'!AL24)/3</f>
        <v>13.355333333333334</v>
      </c>
      <c r="G23" s="37">
        <f t="shared" si="0"/>
        <v>1.0090000000000003</v>
      </c>
      <c r="H23" s="37"/>
      <c r="I23" s="29">
        <v>66.937119675456387</v>
      </c>
      <c r="J23" s="29">
        <v>72.00811359026369</v>
      </c>
      <c r="K23" s="29">
        <v>76.267748478701833</v>
      </c>
      <c r="L23" s="37">
        <f t="shared" si="3"/>
        <v>0.67539553752535508</v>
      </c>
      <c r="M23" s="37">
        <f t="shared" si="1"/>
        <v>0.7265618661257609</v>
      </c>
      <c r="N23" s="37">
        <f t="shared" si="2"/>
        <v>0.76954158215010182</v>
      </c>
    </row>
    <row r="24" spans="2:14">
      <c r="B24" s="3">
        <v>20</v>
      </c>
      <c r="D24" s="32">
        <v>13</v>
      </c>
      <c r="E24" s="37">
        <f>SUM('Weekly Avg'!D25:F25)/3</f>
        <v>13.993</v>
      </c>
      <c r="F24" s="37">
        <f>('Weekly Avg'!AI25+'Weekly Avg'!AJ25+'Weekly Avg'!AL25)/3</f>
        <v>13.011000000000001</v>
      </c>
      <c r="G24" s="37">
        <f t="shared" si="0"/>
        <v>0.98199999999999932</v>
      </c>
      <c r="H24" s="37"/>
      <c r="I24" s="29">
        <v>73.427991886409743</v>
      </c>
      <c r="J24" s="29">
        <v>79.310344827586206</v>
      </c>
      <c r="K24" s="29">
        <v>83.367139959432052</v>
      </c>
      <c r="L24" s="37">
        <f t="shared" si="3"/>
        <v>0.72106288032454313</v>
      </c>
      <c r="M24" s="37">
        <f t="shared" si="1"/>
        <v>0.77882758620689596</v>
      </c>
      <c r="N24" s="37">
        <f t="shared" si="2"/>
        <v>0.81866531440162216</v>
      </c>
    </row>
    <row r="25" spans="2:14">
      <c r="B25" s="3">
        <v>21</v>
      </c>
      <c r="D25" s="32">
        <v>20</v>
      </c>
      <c r="E25" s="37">
        <f>SUM('Weekly Avg'!D26:F26)/3</f>
        <v>13.616999999999999</v>
      </c>
      <c r="F25" s="37">
        <f>('Weekly Avg'!AI26+'Weekly Avg'!AJ26+'Weekly Avg'!AL26)/3</f>
        <v>12.633666666666668</v>
      </c>
      <c r="G25" s="37">
        <f t="shared" si="0"/>
        <v>0.98333333333333073</v>
      </c>
      <c r="H25" s="37"/>
      <c r="I25" s="29">
        <v>79.107505070993923</v>
      </c>
      <c r="J25" s="29">
        <v>84.989858012170387</v>
      </c>
      <c r="K25" s="29">
        <v>88.843813387423936</v>
      </c>
      <c r="L25" s="37">
        <f t="shared" si="3"/>
        <v>0.77789046653143812</v>
      </c>
      <c r="M25" s="37">
        <f t="shared" si="1"/>
        <v>0.83573360378633987</v>
      </c>
      <c r="N25" s="37">
        <f t="shared" si="2"/>
        <v>0.87363083164299971</v>
      </c>
    </row>
    <row r="26" spans="2:14">
      <c r="B26" s="3">
        <v>22</v>
      </c>
      <c r="D26" s="32">
        <v>27</v>
      </c>
      <c r="E26" s="37">
        <f>SUM('Weekly Avg'!D27:F27)/3</f>
        <v>13.286000000000001</v>
      </c>
      <c r="F26" s="37">
        <f>('Weekly Avg'!AI27+'Weekly Avg'!AJ27+'Weekly Avg'!AL27)/3</f>
        <v>12.289333333333333</v>
      </c>
      <c r="G26" s="37">
        <f t="shared" si="0"/>
        <v>0.99666666666666792</v>
      </c>
      <c r="H26" s="37"/>
      <c r="I26" s="29">
        <v>83.569979716024349</v>
      </c>
      <c r="J26" s="29">
        <v>89.452332657200813</v>
      </c>
      <c r="K26" s="29">
        <v>93.103448275862078</v>
      </c>
      <c r="L26" s="37">
        <f t="shared" si="3"/>
        <v>0.83291413116971047</v>
      </c>
      <c r="M26" s="37">
        <f t="shared" si="1"/>
        <v>0.8915415821501026</v>
      </c>
      <c r="N26" s="37">
        <f t="shared" si="2"/>
        <v>0.92793103448275982</v>
      </c>
    </row>
    <row r="27" spans="2:14">
      <c r="B27" s="3">
        <v>23</v>
      </c>
      <c r="C27" s="32" t="s">
        <v>41</v>
      </c>
      <c r="D27" s="32">
        <v>3</v>
      </c>
      <c r="E27" s="37">
        <f>SUM('Weekly Avg'!D28:F28)/3</f>
        <v>12.925666666666666</v>
      </c>
      <c r="F27" s="37">
        <f>('Weekly Avg'!AI28+'Weekly Avg'!AJ28+'Weekly Avg'!AL28)/3</f>
        <v>11.851666666666667</v>
      </c>
      <c r="G27" s="37">
        <f t="shared" si="0"/>
        <v>1.0739999999999998</v>
      </c>
      <c r="H27" s="37"/>
      <c r="I27" s="29">
        <v>87.018255578093317</v>
      </c>
      <c r="J27" s="29">
        <v>92.697768762677484</v>
      </c>
      <c r="K27" s="29">
        <v>95.943204868154169</v>
      </c>
      <c r="L27" s="37">
        <f t="shared" si="3"/>
        <v>0.93457606490872214</v>
      </c>
      <c r="M27" s="37">
        <f t="shared" si="1"/>
        <v>0.99557403651115606</v>
      </c>
      <c r="N27" s="37">
        <f t="shared" si="2"/>
        <v>1.0304300202839756</v>
      </c>
    </row>
    <row r="28" spans="2:14">
      <c r="B28" s="3">
        <v>24</v>
      </c>
      <c r="D28" s="32">
        <v>10</v>
      </c>
      <c r="E28" s="37">
        <f>SUM('Weekly Avg'!D29:F29)/3</f>
        <v>12.682333333333332</v>
      </c>
      <c r="F28" s="37">
        <f>('Weekly Avg'!AI29+'Weekly Avg'!AJ29+'Weekly Avg'!AL29)/3</f>
        <v>11.350666666666667</v>
      </c>
      <c r="G28" s="37">
        <f t="shared" si="0"/>
        <v>1.3316666666666652</v>
      </c>
      <c r="H28" s="37"/>
      <c r="I28" s="29">
        <v>89.24949290060853</v>
      </c>
      <c r="J28" s="29">
        <v>94.726166328600414</v>
      </c>
      <c r="K28" s="29">
        <v>97.971602434077084</v>
      </c>
      <c r="L28" s="37">
        <f t="shared" si="3"/>
        <v>1.1885057471264355</v>
      </c>
      <c r="M28" s="37">
        <f t="shared" si="1"/>
        <v>1.261436781609194</v>
      </c>
      <c r="N28" s="37">
        <f t="shared" si="2"/>
        <v>1.3046551724137918</v>
      </c>
    </row>
    <row r="29" spans="2:14">
      <c r="B29" s="3">
        <v>25</v>
      </c>
      <c r="C29" s="18"/>
      <c r="D29" s="18">
        <v>17</v>
      </c>
      <c r="E29" s="37">
        <f>SUM('Weekly Avg'!D30:F30)/3</f>
        <v>12.355666666666666</v>
      </c>
      <c r="F29" s="37">
        <f>('Weekly Avg'!AI30+'Weekly Avg'!AJ30+'Weekly Avg'!AL30)/3</f>
        <v>10.844666666666667</v>
      </c>
      <c r="G29" s="37">
        <f t="shared" si="0"/>
        <v>1.5109999999999992</v>
      </c>
      <c r="H29" s="37"/>
      <c r="I29" s="29">
        <v>90.263691683569988</v>
      </c>
      <c r="J29" s="29">
        <v>95.740365111561871</v>
      </c>
      <c r="K29" s="29">
        <v>98.985801217038542</v>
      </c>
      <c r="L29" s="37">
        <f t="shared" si="3"/>
        <v>1.3638843813387418</v>
      </c>
      <c r="M29" s="37">
        <f t="shared" si="1"/>
        <v>1.4466369168356992</v>
      </c>
      <c r="N29" s="37">
        <f t="shared" si="2"/>
        <v>1.4956754563894514</v>
      </c>
    </row>
    <row r="30" spans="2:14">
      <c r="B30" s="3">
        <v>26</v>
      </c>
      <c r="D30" s="32">
        <v>24</v>
      </c>
      <c r="E30" s="37">
        <f>SUM('Weekly Avg'!D31:F31)/3</f>
        <v>12.014333333333333</v>
      </c>
      <c r="F30" s="37">
        <f>('Weekly Avg'!AI31+'Weekly Avg'!AJ31+'Weekly Avg'!AL31)/3</f>
        <v>10.234333333333332</v>
      </c>
      <c r="G30" s="37">
        <f t="shared" si="0"/>
        <v>1.7800000000000011</v>
      </c>
      <c r="H30" s="37"/>
      <c r="I30" s="29">
        <v>90.263691683569988</v>
      </c>
      <c r="J30" s="29">
        <v>95.740365111561871</v>
      </c>
      <c r="K30" s="29">
        <v>98.985801217038542</v>
      </c>
      <c r="L30" s="37">
        <f t="shared" si="3"/>
        <v>1.6066937119675466</v>
      </c>
      <c r="M30" s="37">
        <f t="shared" si="1"/>
        <v>1.7041784989858024</v>
      </c>
      <c r="N30" s="37">
        <f t="shared" si="2"/>
        <v>1.761947261663287</v>
      </c>
    </row>
    <row r="31" spans="2:14">
      <c r="B31" s="3">
        <v>27</v>
      </c>
      <c r="C31" s="32" t="s">
        <v>42</v>
      </c>
      <c r="D31" s="32">
        <v>1</v>
      </c>
      <c r="E31" s="37">
        <f>SUM('Weekly Avg'!D32:F32)/3</f>
        <v>11.511000000000001</v>
      </c>
      <c r="F31" s="37">
        <f>('Weekly Avg'!AI32+'Weekly Avg'!AJ32+'Weekly Avg'!AL32)/3</f>
        <v>9.4126666666666665</v>
      </c>
      <c r="G31" s="37">
        <f t="shared" si="0"/>
        <v>2.0983333333333345</v>
      </c>
      <c r="H31" s="37"/>
      <c r="I31" s="29">
        <v>89.24949290060853</v>
      </c>
      <c r="J31" s="29">
        <v>94.726166328600414</v>
      </c>
      <c r="K31" s="29">
        <v>97.971602434077084</v>
      </c>
      <c r="L31" s="37">
        <f t="shared" si="3"/>
        <v>1.8727518593644368</v>
      </c>
      <c r="M31" s="37">
        <f t="shared" si="1"/>
        <v>1.9876707234617998</v>
      </c>
      <c r="N31" s="37">
        <f t="shared" si="2"/>
        <v>2.055770791075052</v>
      </c>
    </row>
    <row r="32" spans="2:14">
      <c r="B32" s="3">
        <v>28</v>
      </c>
      <c r="D32" s="32">
        <v>8</v>
      </c>
      <c r="E32" s="37">
        <f>SUM('Weekly Avg'!D33:F33)/3</f>
        <v>10.925000000000002</v>
      </c>
      <c r="F32" s="37">
        <f>('Weekly Avg'!AI33+'Weekly Avg'!AJ33+'Weekly Avg'!AL33)/3</f>
        <v>8.7156666666666656</v>
      </c>
      <c r="G32" s="37">
        <f t="shared" si="0"/>
        <v>2.2093333333333369</v>
      </c>
      <c r="H32" s="37"/>
      <c r="I32" s="29">
        <v>87.2210953346856</v>
      </c>
      <c r="J32" s="29">
        <v>92.697768762677484</v>
      </c>
      <c r="K32" s="29">
        <v>96.146044624746452</v>
      </c>
      <c r="L32" s="37">
        <f t="shared" si="3"/>
        <v>1.9270047329276572</v>
      </c>
      <c r="M32" s="37">
        <f t="shared" si="1"/>
        <v>2.048002704530091</v>
      </c>
      <c r="N32" s="37">
        <f t="shared" si="2"/>
        <v>2.1241866125760684</v>
      </c>
    </row>
    <row r="33" spans="2:14">
      <c r="B33" s="3">
        <v>29</v>
      </c>
      <c r="D33" s="32">
        <v>15</v>
      </c>
      <c r="E33" s="37">
        <f>SUM('Weekly Avg'!D34:F34)/3</f>
        <v>10.363333333333333</v>
      </c>
      <c r="F33" s="37">
        <f>('Weekly Avg'!AI34+'Weekly Avg'!AJ34+'Weekly Avg'!AL34)/3</f>
        <v>7.9950000000000001</v>
      </c>
      <c r="G33" s="37">
        <f t="shared" si="0"/>
        <v>2.3683333333333332</v>
      </c>
      <c r="H33" s="37"/>
      <c r="I33" s="29">
        <v>83.975659229208929</v>
      </c>
      <c r="J33" s="29">
        <v>89.65517241379311</v>
      </c>
      <c r="K33" s="29">
        <v>93.306288032454361</v>
      </c>
      <c r="L33" s="37">
        <f t="shared" si="3"/>
        <v>1.9888235294117647</v>
      </c>
      <c r="M33" s="37">
        <f t="shared" si="1"/>
        <v>2.1233333333333335</v>
      </c>
      <c r="N33" s="37">
        <f t="shared" si="2"/>
        <v>2.2098039215686271</v>
      </c>
    </row>
    <row r="34" spans="2:14">
      <c r="B34" s="3">
        <v>30</v>
      </c>
      <c r="D34" s="32">
        <v>23</v>
      </c>
      <c r="E34" s="37">
        <f>SUM('Weekly Avg'!D35:F35)/3</f>
        <v>9.7403333333333322</v>
      </c>
      <c r="F34" s="37">
        <f>('Weekly Avg'!AI35+'Weekly Avg'!AJ35+'Weekly Avg'!AL35)/3</f>
        <v>7.3860000000000001</v>
      </c>
      <c r="G34" s="37">
        <f t="shared" si="0"/>
        <v>2.3543333333333321</v>
      </c>
      <c r="H34" s="37"/>
      <c r="I34" s="29">
        <v>79.513184584178504</v>
      </c>
      <c r="J34" s="29">
        <v>85.395537525354968</v>
      </c>
      <c r="K34" s="29">
        <v>89.24949290060853</v>
      </c>
      <c r="L34" s="37">
        <f t="shared" si="3"/>
        <v>1.872005409060175</v>
      </c>
      <c r="M34" s="37">
        <f t="shared" si="1"/>
        <v>2.010495605138606</v>
      </c>
      <c r="N34" s="37">
        <f t="shared" si="2"/>
        <v>2.1012305611899924</v>
      </c>
    </row>
    <row r="35" spans="2:14">
      <c r="B35" s="3">
        <v>31</v>
      </c>
      <c r="D35" s="32">
        <v>29</v>
      </c>
      <c r="E35" s="37">
        <f>SUM('Weekly Avg'!D36:F36)/3</f>
        <v>9.1580000000000013</v>
      </c>
      <c r="F35" s="37">
        <f>('Weekly Avg'!AI36+'Weekly Avg'!AJ36+'Weekly Avg'!AL36)/3</f>
        <v>6.9229999999999992</v>
      </c>
      <c r="G35" s="37">
        <f t="shared" si="0"/>
        <v>2.2350000000000021</v>
      </c>
      <c r="H35" s="37"/>
      <c r="I35" s="29">
        <v>74.03651115618662</v>
      </c>
      <c r="J35" s="29">
        <v>79.918864097363084</v>
      </c>
      <c r="K35" s="29">
        <v>83.975659229208929</v>
      </c>
      <c r="L35" s="37">
        <f t="shared" si="3"/>
        <v>1.6547160243407726</v>
      </c>
      <c r="M35" s="37">
        <f t="shared" si="1"/>
        <v>1.7861866125760664</v>
      </c>
      <c r="N35" s="37">
        <f t="shared" si="2"/>
        <v>1.8768559837728214</v>
      </c>
    </row>
    <row r="36" spans="2:14">
      <c r="B36" s="3">
        <v>32</v>
      </c>
      <c r="C36" s="18" t="s">
        <v>43</v>
      </c>
      <c r="D36" s="18">
        <v>5</v>
      </c>
      <c r="E36" s="37">
        <f>SUM('Weekly Avg'!D37:F37)/3</f>
        <v>8.6</v>
      </c>
      <c r="F36" s="37">
        <f>('Weekly Avg'!AI37+'Weekly Avg'!AJ37+'Weekly Avg'!AL37)/3</f>
        <v>6.448666666666667</v>
      </c>
      <c r="G36" s="37">
        <f t="shared" si="0"/>
        <v>2.1513333333333327</v>
      </c>
      <c r="H36" s="37"/>
      <c r="I36" s="29">
        <v>67.748478701825562</v>
      </c>
      <c r="J36" s="29">
        <v>73.022312373225162</v>
      </c>
      <c r="K36" s="29">
        <v>77.281947261663291</v>
      </c>
      <c r="L36" s="37">
        <f t="shared" si="3"/>
        <v>1.4574956051386068</v>
      </c>
      <c r="M36" s="37">
        <f t="shared" si="1"/>
        <v>1.5709533468559835</v>
      </c>
      <c r="N36" s="37">
        <f t="shared" si="2"/>
        <v>1.6625922920892489</v>
      </c>
    </row>
    <row r="37" spans="2:14">
      <c r="B37" s="3">
        <v>33</v>
      </c>
      <c r="D37" s="32">
        <v>12</v>
      </c>
      <c r="E37" s="37">
        <f>SUM('Weekly Avg'!D38:F38)/3</f>
        <v>8.086666666666666</v>
      </c>
      <c r="F37" s="37">
        <f>('Weekly Avg'!AI38+'Weekly Avg'!AJ38+'Weekly Avg'!AL38)/3</f>
        <v>5.9906666666666668</v>
      </c>
      <c r="G37" s="37">
        <f t="shared" si="0"/>
        <v>2.0959999999999992</v>
      </c>
      <c r="H37" s="37"/>
      <c r="I37" s="29">
        <v>61.054766734279923</v>
      </c>
      <c r="J37" s="29">
        <v>64.705882352941174</v>
      </c>
      <c r="K37" s="29">
        <v>68.965517241379317</v>
      </c>
      <c r="L37" s="37">
        <f t="shared" si="3"/>
        <v>1.2797079107505067</v>
      </c>
      <c r="M37" s="37">
        <f t="shared" si="1"/>
        <v>1.3562352941176465</v>
      </c>
      <c r="N37" s="37">
        <f t="shared" si="2"/>
        <v>1.4455172413793098</v>
      </c>
    </row>
    <row r="38" spans="2:14">
      <c r="B38" s="3">
        <v>34</v>
      </c>
      <c r="D38" s="32">
        <v>19</v>
      </c>
      <c r="E38" s="37">
        <f>SUM('Weekly Avg'!D39:F39)/3</f>
        <v>7.7216666666666667</v>
      </c>
      <c r="F38" s="37">
        <f>('Weekly Avg'!AI39+'Weekly Avg'!AJ39+'Weekly Avg'!AL39)/3</f>
        <v>5.5973333333333342</v>
      </c>
      <c r="G38" s="37">
        <f t="shared" si="0"/>
        <v>2.1243333333333325</v>
      </c>
      <c r="H38" s="37"/>
      <c r="I38" s="29">
        <v>54.563894523326574</v>
      </c>
      <c r="J38" s="29">
        <v>55.375253549695742</v>
      </c>
      <c r="K38" s="29">
        <v>58.62068965517242</v>
      </c>
      <c r="L38" s="37">
        <f t="shared" si="3"/>
        <v>1.1591189993238671</v>
      </c>
      <c r="M38" s="37">
        <f t="shared" si="1"/>
        <v>1.1763549695740361</v>
      </c>
      <c r="N38" s="37">
        <f t="shared" si="2"/>
        <v>1.2452988505747122</v>
      </c>
    </row>
    <row r="39" spans="2:14">
      <c r="B39" s="3">
        <v>35</v>
      </c>
      <c r="D39" s="32">
        <v>26</v>
      </c>
      <c r="E39" s="37">
        <f>SUM('Weekly Avg'!D40:F40)/3</f>
        <v>7.5096666666666669</v>
      </c>
      <c r="F39" s="37">
        <f>('Weekly Avg'!AI40+'Weekly Avg'!AJ40+'Weekly Avg'!AL40)/3</f>
        <v>5.2393333333333336</v>
      </c>
      <c r="G39" s="37">
        <f t="shared" si="0"/>
        <v>2.2703333333333333</v>
      </c>
      <c r="H39" s="37"/>
      <c r="I39" s="29">
        <v>47.870182555780936</v>
      </c>
      <c r="J39" s="29">
        <v>45.638945233265723</v>
      </c>
      <c r="K39" s="29">
        <v>46.653144016227181</v>
      </c>
      <c r="L39" s="37">
        <f t="shared" si="3"/>
        <v>1.0868127112914132</v>
      </c>
      <c r="M39" s="37">
        <f t="shared" si="1"/>
        <v>1.0361561866125761</v>
      </c>
      <c r="N39" s="37">
        <f t="shared" si="2"/>
        <v>1.0591818796484112</v>
      </c>
    </row>
    <row r="40" spans="2:14">
      <c r="B40" s="3">
        <v>36</v>
      </c>
      <c r="C40" s="32" t="s">
        <v>44</v>
      </c>
      <c r="D40" s="32">
        <v>2</v>
      </c>
      <c r="E40" s="37">
        <f>SUM('Weekly Avg'!D41:F41)/3</f>
        <v>7.3233333333333333</v>
      </c>
      <c r="F40" s="37">
        <f>('Weekly Avg'!AI41+'Weekly Avg'!AJ41+'Weekly Avg'!AL41)/3</f>
        <v>4.948666666666667</v>
      </c>
      <c r="G40" s="37">
        <f t="shared" si="0"/>
        <v>2.3746666666666663</v>
      </c>
      <c r="H40" s="37"/>
      <c r="I40" s="29">
        <v>41.379310344827587</v>
      </c>
      <c r="J40" s="29">
        <v>36.511156186612581</v>
      </c>
      <c r="K40" s="29">
        <v>33.671399594320491</v>
      </c>
      <c r="L40" s="37">
        <f t="shared" si="3"/>
        <v>0.98262068965517235</v>
      </c>
      <c r="M40" s="37">
        <f t="shared" si="1"/>
        <v>0.86701825557809331</v>
      </c>
      <c r="N40" s="37">
        <f t="shared" si="2"/>
        <v>0.79958350236646381</v>
      </c>
    </row>
    <row r="41" spans="2:14">
      <c r="B41" s="3">
        <v>37</v>
      </c>
      <c r="D41" s="32">
        <v>9</v>
      </c>
      <c r="E41" s="37">
        <f>SUM('Weekly Avg'!D42:F42)/3</f>
        <v>7.1879999999999997</v>
      </c>
      <c r="F41" s="37">
        <f>('Weekly Avg'!AI42+'Weekly Avg'!AJ42+'Weekly Avg'!AL42)/3</f>
        <v>4.7466666666666661</v>
      </c>
      <c r="G41" s="37">
        <f t="shared" si="0"/>
        <v>2.4413333333333336</v>
      </c>
      <c r="H41" s="37"/>
      <c r="I41" s="29">
        <v>34.685598377281949</v>
      </c>
      <c r="J41" s="29">
        <v>28.194726166328604</v>
      </c>
      <c r="K41" s="29">
        <v>21.095334685598377</v>
      </c>
      <c r="L41" s="37">
        <f t="shared" si="3"/>
        <v>0.84679107505071005</v>
      </c>
      <c r="M41" s="37">
        <f t="shared" si="1"/>
        <v>0.68832724814063573</v>
      </c>
      <c r="N41" s="37">
        <f t="shared" si="2"/>
        <v>0.5150074374577418</v>
      </c>
    </row>
    <row r="42" spans="2:14">
      <c r="B42" s="3">
        <v>38</v>
      </c>
      <c r="D42" s="32">
        <v>16</v>
      </c>
      <c r="E42" s="37">
        <f>SUM('Weekly Avg'!D43:F43)/3</f>
        <v>7.1769999999999996</v>
      </c>
      <c r="F42" s="37">
        <f>('Weekly Avg'!AI43+'Weekly Avg'!AJ43+'Weekly Avg'!AL43)/3</f>
        <v>4.7666666666666666</v>
      </c>
      <c r="G42" s="37">
        <f t="shared" si="0"/>
        <v>2.410333333333333</v>
      </c>
      <c r="H42" s="37"/>
      <c r="I42" s="29">
        <v>27.99188640973631</v>
      </c>
      <c r="J42" s="29">
        <v>20.08113590263692</v>
      </c>
      <c r="K42" s="29">
        <v>11.359026369168358</v>
      </c>
      <c r="L42" s="37">
        <f t="shared" si="3"/>
        <v>0.6746977687626774</v>
      </c>
      <c r="M42" s="37">
        <f t="shared" si="1"/>
        <v>0.48402231237322518</v>
      </c>
      <c r="N42" s="37">
        <f t="shared" si="2"/>
        <v>0.27379039891818796</v>
      </c>
    </row>
    <row r="43" spans="2:14">
      <c r="B43" s="45">
        <v>39</v>
      </c>
      <c r="C43" s="18"/>
      <c r="D43" s="18">
        <v>23</v>
      </c>
      <c r="E43" s="37">
        <f>SUM('Weekly Avg'!D44:F44)/3</f>
        <v>7.3183333333333342</v>
      </c>
      <c r="F43" s="37">
        <f>('Weekly Avg'!AI44+'Weekly Avg'!AJ44+'Weekly Avg'!AL44)/3</f>
        <v>4.8926666666666661</v>
      </c>
      <c r="G43" s="37">
        <f t="shared" si="0"/>
        <v>2.4256666666666682</v>
      </c>
      <c r="H43" s="37"/>
      <c r="I43" s="29">
        <v>21.501014198782961</v>
      </c>
      <c r="J43" s="29">
        <v>12.981744421906695</v>
      </c>
      <c r="K43" s="29">
        <v>4.4624746450304258</v>
      </c>
      <c r="L43" s="37">
        <f t="shared" si="3"/>
        <v>0.52154293441514565</v>
      </c>
      <c r="M43" s="37">
        <f t="shared" si="1"/>
        <v>0.31489384719405028</v>
      </c>
      <c r="N43" s="37">
        <f t="shared" si="2"/>
        <v>0.10824475997295475</v>
      </c>
    </row>
    <row r="44" spans="2:14">
      <c r="B44" s="3">
        <v>40</v>
      </c>
      <c r="D44" s="32">
        <v>30</v>
      </c>
      <c r="E44" s="37">
        <f>SUM('Weekly Avg'!D45:F45)/3</f>
        <v>7.6896666666666675</v>
      </c>
      <c r="F44" s="37">
        <f>('Weekly Avg'!AI45+'Weekly Avg'!AJ45+'Weekly Avg'!AL45)/3</f>
        <v>5.3730000000000002</v>
      </c>
      <c r="G44" s="37">
        <f t="shared" si="0"/>
        <v>2.3166666666666673</v>
      </c>
      <c r="H44" s="37"/>
      <c r="I44" s="23"/>
      <c r="J44" s="23"/>
      <c r="K44" s="23"/>
    </row>
    <row r="45" spans="2:14">
      <c r="B45" s="3">
        <v>41</v>
      </c>
      <c r="C45" s="32" t="s">
        <v>45</v>
      </c>
      <c r="D45" s="32">
        <v>7</v>
      </c>
      <c r="E45" s="37">
        <f>SUM('Weekly Avg'!D46:F46)/3</f>
        <v>8.2270000000000021</v>
      </c>
      <c r="F45" s="37">
        <f>('Weekly Avg'!AI46+'Weekly Avg'!AJ46+'Weekly Avg'!AL46)/3</f>
        <v>5.9899999999999993</v>
      </c>
      <c r="G45" s="37">
        <f t="shared" si="0"/>
        <v>2.2370000000000028</v>
      </c>
      <c r="H45" s="37"/>
      <c r="I45" s="23"/>
      <c r="J45" s="23"/>
      <c r="K45" s="23"/>
      <c r="L45" s="37">
        <f>SUM(L14:L43)/52</f>
        <v>0.54695993914807295</v>
      </c>
      <c r="M45" s="37">
        <f t="shared" ref="M45:N45" si="4">SUM(M14:M43)/52</f>
        <v>0.55078219431008468</v>
      </c>
      <c r="N45" s="37">
        <f t="shared" si="4"/>
        <v>0.5523956805533885</v>
      </c>
    </row>
    <row r="46" spans="2:14">
      <c r="B46" s="3">
        <v>42</v>
      </c>
      <c r="D46" s="32">
        <v>14</v>
      </c>
      <c r="E46" s="37">
        <f>SUM('Weekly Avg'!D47:F47)/3</f>
        <v>8.8116666666666656</v>
      </c>
      <c r="F46" s="37">
        <f>('Weekly Avg'!AI47+'Weekly Avg'!AJ47+'Weekly Avg'!AL47)/3</f>
        <v>6.7269999999999994</v>
      </c>
      <c r="G46" s="37">
        <f t="shared" si="0"/>
        <v>2.0846666666666662</v>
      </c>
      <c r="H46" s="37"/>
      <c r="I46" s="37"/>
      <c r="J46" s="37"/>
      <c r="K46" s="37"/>
      <c r="L46" s="37"/>
      <c r="M46" s="37"/>
      <c r="N46" s="37"/>
    </row>
    <row r="47" spans="2:14">
      <c r="B47" s="3">
        <v>43</v>
      </c>
      <c r="D47" s="32">
        <v>21</v>
      </c>
      <c r="E47" s="37">
        <f>SUM('Weekly Avg'!D48:F48)/3</f>
        <v>9.2910000000000004</v>
      </c>
      <c r="F47" s="37">
        <f>('Weekly Avg'!AI48+'Weekly Avg'!AJ48+'Weekly Avg'!AL48)/3</f>
        <v>7.4729999999999999</v>
      </c>
      <c r="G47" s="37">
        <f t="shared" si="0"/>
        <v>1.8180000000000005</v>
      </c>
      <c r="H47" s="37"/>
      <c r="I47" s="37"/>
      <c r="J47" s="37"/>
      <c r="K47" s="37"/>
      <c r="L47" s="37"/>
      <c r="M47" s="37"/>
      <c r="N47" s="37"/>
    </row>
    <row r="48" spans="2:14">
      <c r="B48" s="3">
        <v>44</v>
      </c>
      <c r="D48" s="32">
        <v>28</v>
      </c>
      <c r="E48" s="37">
        <f>SUM('Weekly Avg'!D49:F49)/3</f>
        <v>9.738666666666667</v>
      </c>
      <c r="F48" s="37">
        <f>('Weekly Avg'!AI49+'Weekly Avg'!AJ49+'Weekly Avg'!AL49)/3</f>
        <v>8.2799999999999994</v>
      </c>
      <c r="G48" s="37">
        <f t="shared" si="0"/>
        <v>1.4586666666666677</v>
      </c>
      <c r="H48" s="37"/>
      <c r="I48" s="37"/>
      <c r="J48" s="37"/>
      <c r="K48" s="37"/>
      <c r="L48" s="37"/>
      <c r="M48" s="37"/>
      <c r="N48" s="37"/>
    </row>
    <row r="49" spans="2:14">
      <c r="B49" s="3">
        <v>45</v>
      </c>
      <c r="C49" s="32" t="s">
        <v>46</v>
      </c>
      <c r="D49" s="32">
        <v>4</v>
      </c>
      <c r="E49" s="37">
        <f>SUM('Weekly Avg'!D50:F50)/3</f>
        <v>10.266333333333334</v>
      </c>
      <c r="F49" s="37">
        <f>('Weekly Avg'!AI50+'Weekly Avg'!AJ50+'Weekly Avg'!AL50)/3</f>
        <v>9.0486666666666675</v>
      </c>
      <c r="G49" s="37">
        <f t="shared" si="0"/>
        <v>1.2176666666666662</v>
      </c>
      <c r="H49" s="37"/>
      <c r="I49" s="37"/>
      <c r="J49" s="37"/>
      <c r="K49" s="37"/>
      <c r="L49" s="37"/>
      <c r="M49" s="37"/>
      <c r="N49" s="37"/>
    </row>
    <row r="50" spans="2:14">
      <c r="B50" s="3">
        <v>46</v>
      </c>
      <c r="D50" s="32">
        <v>11</v>
      </c>
      <c r="E50" s="37">
        <f>SUM('Weekly Avg'!D51:F51)/3</f>
        <v>10.706000000000001</v>
      </c>
      <c r="F50" s="37">
        <f>('Weekly Avg'!AI51+'Weekly Avg'!AJ51+'Weekly Avg'!AL51)/3</f>
        <v>9.4176666666666673</v>
      </c>
      <c r="G50" s="37">
        <f t="shared" si="0"/>
        <v>1.288333333333334</v>
      </c>
      <c r="H50" s="37"/>
      <c r="I50" s="37"/>
      <c r="J50" s="37"/>
      <c r="K50" s="37"/>
      <c r="L50" s="37"/>
      <c r="M50" s="37"/>
      <c r="N50" s="37"/>
    </row>
    <row r="51" spans="2:14">
      <c r="B51" s="3">
        <v>47</v>
      </c>
      <c r="D51" s="32">
        <v>18</v>
      </c>
      <c r="E51" s="37">
        <f>SUM('Weekly Avg'!D52:F52)/3</f>
        <v>11.168666666666667</v>
      </c>
      <c r="F51" s="37">
        <f>('Weekly Avg'!AI52+'Weekly Avg'!AJ52+'Weekly Avg'!AL52)/3</f>
        <v>9.92</v>
      </c>
      <c r="G51" s="37">
        <f t="shared" si="0"/>
        <v>1.2486666666666668</v>
      </c>
      <c r="H51" s="37"/>
      <c r="I51" s="37"/>
      <c r="J51" s="37"/>
      <c r="K51" s="37"/>
      <c r="L51" s="37"/>
      <c r="M51" s="37"/>
      <c r="N51" s="37"/>
    </row>
    <row r="52" spans="2:14">
      <c r="B52" s="3">
        <v>48</v>
      </c>
      <c r="D52" s="32">
        <v>25</v>
      </c>
      <c r="E52" s="37">
        <f>SUM('Weekly Avg'!D53:F53)/3</f>
        <v>11.723333333333334</v>
      </c>
      <c r="F52" s="37">
        <f>('Weekly Avg'!AI53+'Weekly Avg'!AJ53+'Weekly Avg'!AL53)/3</f>
        <v>10.417</v>
      </c>
      <c r="G52" s="37">
        <f t="shared" si="0"/>
        <v>1.3063333333333347</v>
      </c>
      <c r="H52" s="37"/>
      <c r="I52" s="37"/>
      <c r="J52" s="37"/>
      <c r="K52" s="37"/>
      <c r="L52" s="37"/>
      <c r="M52" s="37"/>
      <c r="N52" s="37"/>
    </row>
    <row r="53" spans="2:14">
      <c r="B53" s="3">
        <v>49</v>
      </c>
      <c r="C53" s="32" t="s">
        <v>47</v>
      </c>
      <c r="D53" s="32">
        <v>2</v>
      </c>
      <c r="E53" s="37">
        <f>SUM('Weekly Avg'!D54:F54)/3</f>
        <v>12.395666666666665</v>
      </c>
      <c r="F53" s="37">
        <f>('Weekly Avg'!AI54+'Weekly Avg'!AJ54+'Weekly Avg'!AL54)/3</f>
        <v>11.090000000000002</v>
      </c>
      <c r="G53" s="37">
        <f t="shared" si="0"/>
        <v>1.3056666666666636</v>
      </c>
      <c r="H53" s="37"/>
      <c r="I53" s="37"/>
      <c r="J53" s="37"/>
      <c r="K53" s="37"/>
      <c r="L53" s="37"/>
      <c r="M53" s="37"/>
      <c r="N53" s="37"/>
    </row>
    <row r="54" spans="2:14">
      <c r="B54" s="3">
        <v>50</v>
      </c>
      <c r="D54" s="32">
        <v>9</v>
      </c>
      <c r="E54" s="37">
        <f>SUM('Weekly Avg'!D55:F55)/3</f>
        <v>13.044666666666666</v>
      </c>
      <c r="F54" s="37">
        <f>('Weekly Avg'!AI55+'Weekly Avg'!AJ55+'Weekly Avg'!AL55)/3</f>
        <v>11.691666666666668</v>
      </c>
      <c r="G54" s="37">
        <f t="shared" si="0"/>
        <v>1.352999999999998</v>
      </c>
      <c r="H54" s="37"/>
      <c r="I54" s="37"/>
      <c r="J54" s="37"/>
      <c r="K54" s="37"/>
      <c r="L54" s="37"/>
      <c r="M54" s="37"/>
      <c r="N54" s="37"/>
    </row>
    <row r="55" spans="2:14">
      <c r="B55" s="3">
        <v>51</v>
      </c>
      <c r="D55" s="32">
        <v>16</v>
      </c>
      <c r="E55" s="37">
        <f>SUM('Weekly Avg'!D56:F56)/3</f>
        <v>13.544666666666666</v>
      </c>
      <c r="F55" s="37">
        <f>('Weekly Avg'!AI56+'Weekly Avg'!AJ56+'Weekly Avg'!AL56)/3</f>
        <v>12.140666666666666</v>
      </c>
      <c r="G55" s="37">
        <f t="shared" si="0"/>
        <v>1.4039999999999999</v>
      </c>
      <c r="H55" s="37"/>
      <c r="I55" s="37"/>
      <c r="J55" s="37"/>
      <c r="K55" s="37"/>
      <c r="L55" s="37"/>
      <c r="M55" s="37"/>
      <c r="N55" s="37"/>
    </row>
    <row r="56" spans="2:14">
      <c r="B56" s="3">
        <v>52</v>
      </c>
      <c r="D56" s="32">
        <v>23</v>
      </c>
      <c r="E56" s="37">
        <f>SUM('Weekly Avg'!D57:F57)/3</f>
        <v>13.812666666666667</v>
      </c>
      <c r="F56" s="37">
        <f>('Weekly Avg'!AI57+'Weekly Avg'!AJ57+'Weekly Avg'!AL57)/3</f>
        <v>12.435</v>
      </c>
      <c r="G56" s="37">
        <f t="shared" si="0"/>
        <v>1.3776666666666664</v>
      </c>
      <c r="H56" s="37"/>
      <c r="I56" s="37"/>
      <c r="J56" s="37"/>
      <c r="K56" s="37"/>
      <c r="L56" s="37"/>
      <c r="M56" s="37"/>
      <c r="N56" s="37"/>
    </row>
    <row r="57" spans="2:14">
      <c r="B57" s="3">
        <v>53</v>
      </c>
      <c r="D57" s="32">
        <v>30</v>
      </c>
      <c r="E57" s="37">
        <f>SUM('Weekly Avg'!D58:F58)/3</f>
        <v>14.163333333333334</v>
      </c>
      <c r="F57" s="37">
        <f>('Weekly Avg'!AI58+'Weekly Avg'!AJ58+'Weekly Avg'!AL58)/3</f>
        <v>12.867666666666665</v>
      </c>
      <c r="G57" s="37">
        <f t="shared" si="0"/>
        <v>1.2956666666666692</v>
      </c>
      <c r="H57" s="37"/>
      <c r="I57" s="37"/>
      <c r="J57" s="37"/>
      <c r="K57" s="37"/>
      <c r="L57" s="37"/>
      <c r="M57" s="37"/>
      <c r="N57" s="37"/>
    </row>
    <row r="72" spans="7:14" ht="15.75">
      <c r="G72" s="50"/>
      <c r="H72" s="50"/>
      <c r="I72" s="50"/>
      <c r="J72" s="50"/>
      <c r="K72" s="50"/>
      <c r="L72" s="50"/>
      <c r="M72" s="50"/>
      <c r="N72" s="50"/>
    </row>
  </sheetData>
  <mergeCells count="4">
    <mergeCell ref="I3:K3"/>
    <mergeCell ref="L3:N3"/>
    <mergeCell ref="I4:K4"/>
    <mergeCell ref="L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35"/>
  <sheetViews>
    <sheetView topLeftCell="AQ10" zoomScale="85" zoomScaleNormal="85" workbookViewId="0">
      <selection activeCell="BB44" sqref="BB44"/>
    </sheetView>
  </sheetViews>
  <sheetFormatPr defaultRowHeight="15"/>
  <cols>
    <col min="2" max="2" width="5.140625" bestFit="1" customWidth="1"/>
    <col min="3" max="3" width="3" bestFit="1" customWidth="1"/>
    <col min="4" max="4" width="7.7109375" bestFit="1" customWidth="1"/>
    <col min="5" max="39" width="6.5703125" customWidth="1"/>
    <col min="40" max="40" width="9.140625" style="32"/>
    <col min="41" max="41" width="11.28515625" style="32" customWidth="1"/>
    <col min="42" max="43" width="9.140625" style="32"/>
    <col min="52" max="52" width="9.140625" style="32"/>
    <col min="64" max="64" width="9.140625" style="32"/>
  </cols>
  <sheetData>
    <row r="1" spans="1:67" s="32" customFormat="1">
      <c r="A1" s="32" t="s">
        <v>101</v>
      </c>
      <c r="AN1" s="32" t="s">
        <v>66</v>
      </c>
      <c r="AO1" s="32" t="s">
        <v>67</v>
      </c>
      <c r="AP1" s="32" t="s">
        <v>68</v>
      </c>
      <c r="AQ1" s="32" t="s">
        <v>69</v>
      </c>
    </row>
    <row r="2" spans="1:67" s="32" customFormat="1">
      <c r="A2" s="32" t="s">
        <v>102</v>
      </c>
      <c r="AN2" s="32">
        <v>4.3787999999999997E-4</v>
      </c>
      <c r="AO2" s="32">
        <v>-2.46853E-2</v>
      </c>
      <c r="AP2" s="32">
        <v>3.9637499999999999E-2</v>
      </c>
      <c r="AQ2" s="32">
        <v>16.171099999999999</v>
      </c>
    </row>
    <row r="3" spans="1:67">
      <c r="AN3" s="32">
        <v>1.9882500000000001E-5</v>
      </c>
      <c r="AO3" s="32">
        <v>-3.0449399999999999E-4</v>
      </c>
      <c r="AP3" s="32">
        <v>1.3600999999999999E-4</v>
      </c>
      <c r="AQ3" s="32">
        <v>4.0185899999999997E-2</v>
      </c>
    </row>
    <row r="4" spans="1:67">
      <c r="AN4" s="32">
        <v>-5.1301499999999997E-5</v>
      </c>
      <c r="AO4" s="32">
        <v>1.1203400000000001E-3</v>
      </c>
      <c r="AP4" s="32">
        <v>-5.6753300000000001E-3</v>
      </c>
      <c r="AQ4" s="32">
        <v>7.9380000000000006E-2</v>
      </c>
    </row>
    <row r="5" spans="1:67">
      <c r="AN5" s="32" t="s">
        <v>76</v>
      </c>
      <c r="AP5" s="32" t="s">
        <v>98</v>
      </c>
    </row>
    <row r="6" spans="1:67" ht="49.5" customHeight="1">
      <c r="A6" s="2" t="s">
        <v>0</v>
      </c>
      <c r="B6" s="2"/>
      <c r="C6" s="2"/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13</v>
      </c>
      <c r="Q6" s="2" t="s">
        <v>14</v>
      </c>
      <c r="R6" s="2" t="s">
        <v>15</v>
      </c>
      <c r="S6" s="2" t="s">
        <v>16</v>
      </c>
      <c r="T6" s="2" t="s">
        <v>17</v>
      </c>
      <c r="U6" s="2" t="s">
        <v>18</v>
      </c>
      <c r="V6" s="2" t="s">
        <v>19</v>
      </c>
      <c r="W6" s="2" t="s">
        <v>20</v>
      </c>
      <c r="X6" s="2" t="s">
        <v>21</v>
      </c>
      <c r="Y6" s="2" t="s">
        <v>22</v>
      </c>
      <c r="Z6" s="2" t="s">
        <v>23</v>
      </c>
      <c r="AA6" s="2" t="s">
        <v>24</v>
      </c>
      <c r="AB6" s="2" t="s">
        <v>25</v>
      </c>
      <c r="AC6" s="2" t="s">
        <v>26</v>
      </c>
      <c r="AD6" s="2" t="s">
        <v>27</v>
      </c>
      <c r="AE6" s="2" t="s">
        <v>28</v>
      </c>
      <c r="AF6" s="2" t="s">
        <v>29</v>
      </c>
      <c r="AG6" s="2" t="s">
        <v>30</v>
      </c>
      <c r="AH6" s="2" t="s">
        <v>31</v>
      </c>
      <c r="AI6" s="2" t="s">
        <v>32</v>
      </c>
      <c r="AJ6" s="2" t="s">
        <v>33</v>
      </c>
      <c r="AK6" s="2" t="s">
        <v>34</v>
      </c>
      <c r="AL6" s="2" t="s">
        <v>35</v>
      </c>
      <c r="AM6" s="2" t="s">
        <v>36</v>
      </c>
      <c r="AN6" s="37" t="s">
        <v>77</v>
      </c>
      <c r="AO6" s="37" t="s">
        <v>78</v>
      </c>
      <c r="AP6" s="37" t="s">
        <v>77</v>
      </c>
      <c r="AQ6" s="37" t="s">
        <v>78</v>
      </c>
    </row>
    <row r="7" spans="1:67">
      <c r="A7" s="3">
        <v>2</v>
      </c>
      <c r="B7" s="6" t="s">
        <v>48</v>
      </c>
      <c r="C7" s="6">
        <v>7</v>
      </c>
      <c r="D7" s="4">
        <v>14.996</v>
      </c>
      <c r="E7" s="4">
        <v>14.516999999999999</v>
      </c>
      <c r="F7" s="4">
        <v>14.603999999999999</v>
      </c>
      <c r="G7" s="4">
        <v>14.909000000000001</v>
      </c>
      <c r="H7" s="4">
        <v>14.53</v>
      </c>
      <c r="I7" s="4">
        <v>14.295</v>
      </c>
      <c r="J7" s="4">
        <v>14.391999999999999</v>
      </c>
      <c r="K7" s="4">
        <v>14.548</v>
      </c>
      <c r="L7" s="4">
        <v>14.581</v>
      </c>
      <c r="M7" s="5"/>
      <c r="N7" s="4">
        <v>14.510999999999999</v>
      </c>
      <c r="O7" s="4">
        <v>14.478999999999999</v>
      </c>
      <c r="P7" s="4">
        <v>13.98</v>
      </c>
      <c r="Q7" s="4">
        <v>14.298999999999999</v>
      </c>
      <c r="R7" s="4">
        <v>14.361000000000001</v>
      </c>
      <c r="S7" s="4">
        <v>14.324999999999999</v>
      </c>
      <c r="T7" s="4">
        <v>14.314</v>
      </c>
      <c r="U7" s="4">
        <v>13.906000000000001</v>
      </c>
      <c r="V7" s="4">
        <v>14.146000000000001</v>
      </c>
      <c r="W7" s="4">
        <v>14.329000000000001</v>
      </c>
      <c r="X7" s="4">
        <v>14.103</v>
      </c>
      <c r="Y7" s="4">
        <v>13.789</v>
      </c>
      <c r="Z7" s="4">
        <v>13.802</v>
      </c>
      <c r="AA7" s="4">
        <v>13.786</v>
      </c>
      <c r="AB7" s="4">
        <v>14.066000000000001</v>
      </c>
      <c r="AC7" s="4">
        <v>13.688000000000001</v>
      </c>
      <c r="AD7" s="4">
        <v>13.401</v>
      </c>
      <c r="AE7" s="4">
        <v>13.32</v>
      </c>
      <c r="AF7" s="4">
        <v>13.375999999999999</v>
      </c>
      <c r="AG7" s="4">
        <v>13.409000000000001</v>
      </c>
      <c r="AH7" s="4">
        <v>13.503</v>
      </c>
      <c r="AI7" s="4">
        <v>13.464</v>
      </c>
      <c r="AJ7" s="4">
        <v>13.154</v>
      </c>
      <c r="AK7" s="4">
        <v>13.512</v>
      </c>
      <c r="AL7" s="4">
        <v>13.189</v>
      </c>
      <c r="AM7" s="4">
        <v>13.221</v>
      </c>
      <c r="AN7" s="37"/>
      <c r="AO7" s="37"/>
      <c r="AP7" s="37"/>
      <c r="AQ7" s="37"/>
    </row>
    <row r="8" spans="1:67">
      <c r="A8" s="3">
        <v>3</v>
      </c>
      <c r="B8" s="6"/>
      <c r="C8" s="6">
        <v>14</v>
      </c>
      <c r="D8" s="4">
        <v>15.398999999999999</v>
      </c>
      <c r="E8" s="4">
        <v>14.814</v>
      </c>
      <c r="F8" s="4">
        <v>14.760999999999999</v>
      </c>
      <c r="G8" s="4">
        <v>15.173999999999999</v>
      </c>
      <c r="H8" s="4">
        <v>14.795</v>
      </c>
      <c r="I8" s="4">
        <v>14.384</v>
      </c>
      <c r="J8" s="4">
        <v>14.627000000000001</v>
      </c>
      <c r="K8" s="4">
        <v>14.920999999999999</v>
      </c>
      <c r="L8" s="4">
        <v>14.773</v>
      </c>
      <c r="M8" s="5"/>
      <c r="N8" s="4">
        <v>14.943</v>
      </c>
      <c r="O8" s="4">
        <v>14.705</v>
      </c>
      <c r="P8" s="4">
        <v>14.337999999999999</v>
      </c>
      <c r="Q8" s="4">
        <v>14.555</v>
      </c>
      <c r="R8" s="4">
        <v>14.785</v>
      </c>
      <c r="S8" s="4">
        <v>14.648999999999999</v>
      </c>
      <c r="T8" s="4">
        <v>14.541</v>
      </c>
      <c r="U8" s="4">
        <v>14.06</v>
      </c>
      <c r="V8" s="4">
        <v>14.347</v>
      </c>
      <c r="W8" s="4">
        <v>14.617000000000001</v>
      </c>
      <c r="X8" s="4">
        <v>14.38</v>
      </c>
      <c r="Y8" s="4">
        <v>14.051</v>
      </c>
      <c r="Z8" s="4">
        <v>14.128</v>
      </c>
      <c r="AA8" s="4">
        <v>14.166</v>
      </c>
      <c r="AB8" s="4">
        <v>14.385999999999999</v>
      </c>
      <c r="AC8" s="4">
        <v>14.066000000000001</v>
      </c>
      <c r="AD8" s="4">
        <v>13.641999999999999</v>
      </c>
      <c r="AE8" s="4">
        <v>13.465</v>
      </c>
      <c r="AF8" s="4">
        <v>13.461</v>
      </c>
      <c r="AG8" s="4">
        <v>13.782999999999999</v>
      </c>
      <c r="AH8" s="4">
        <v>13.965999999999999</v>
      </c>
      <c r="AI8" s="4">
        <v>13.760999999999999</v>
      </c>
      <c r="AJ8" s="4">
        <v>13.378</v>
      </c>
      <c r="AK8" s="4">
        <v>13.753</v>
      </c>
      <c r="AL8" s="4">
        <v>13.676</v>
      </c>
      <c r="AM8" s="4">
        <v>13.555</v>
      </c>
      <c r="AN8" s="37"/>
      <c r="AO8" s="37"/>
      <c r="AP8" s="37"/>
      <c r="AQ8" s="37"/>
    </row>
    <row r="9" spans="1:67">
      <c r="A9" s="3">
        <v>4</v>
      </c>
      <c r="B9" s="6"/>
      <c r="C9" s="6">
        <v>21</v>
      </c>
      <c r="D9" s="4">
        <v>15.667</v>
      </c>
      <c r="E9" s="4">
        <v>15.15</v>
      </c>
      <c r="F9" s="4">
        <v>15.1</v>
      </c>
      <c r="G9" s="4">
        <v>15.289</v>
      </c>
      <c r="H9" s="4">
        <v>15.243</v>
      </c>
      <c r="I9" s="4">
        <v>14.538</v>
      </c>
      <c r="J9" s="4">
        <v>14.946</v>
      </c>
      <c r="K9" s="4">
        <v>15.2</v>
      </c>
      <c r="L9" s="4">
        <v>15.166</v>
      </c>
      <c r="M9" s="4">
        <v>15.065</v>
      </c>
      <c r="N9" s="4">
        <v>15.244</v>
      </c>
      <c r="O9" s="4">
        <v>14.978999999999999</v>
      </c>
      <c r="P9" s="4">
        <v>14.614000000000001</v>
      </c>
      <c r="Q9" s="4">
        <v>14.827</v>
      </c>
      <c r="R9" s="4">
        <v>15.243</v>
      </c>
      <c r="S9" s="4">
        <v>14.944000000000001</v>
      </c>
      <c r="T9" s="4">
        <v>14.763</v>
      </c>
      <c r="U9" s="4">
        <v>14.343999999999999</v>
      </c>
      <c r="V9" s="4">
        <v>14.659000000000001</v>
      </c>
      <c r="W9" s="4">
        <v>14.903</v>
      </c>
      <c r="X9" s="4">
        <v>14.448</v>
      </c>
      <c r="Y9" s="4">
        <v>14.464</v>
      </c>
      <c r="Z9" s="4">
        <v>14.518000000000001</v>
      </c>
      <c r="AA9" s="4">
        <v>14.565</v>
      </c>
      <c r="AB9" s="4">
        <v>14.631</v>
      </c>
      <c r="AC9" s="4">
        <v>14.247</v>
      </c>
      <c r="AD9" s="4">
        <v>13.78</v>
      </c>
      <c r="AE9" s="4">
        <v>13.425000000000001</v>
      </c>
      <c r="AF9" s="4">
        <v>13.972</v>
      </c>
      <c r="AG9" s="4">
        <v>14.125999999999999</v>
      </c>
      <c r="AH9" s="4">
        <v>14.207000000000001</v>
      </c>
      <c r="AI9" s="4">
        <v>13.895</v>
      </c>
      <c r="AJ9" s="4">
        <v>13.634</v>
      </c>
      <c r="AK9" s="4">
        <v>13.803000000000001</v>
      </c>
      <c r="AL9" s="4">
        <v>13.996</v>
      </c>
      <c r="AM9" s="4">
        <v>13.888</v>
      </c>
      <c r="AN9" s="37"/>
      <c r="AO9" s="37"/>
      <c r="AP9" s="37"/>
      <c r="AQ9" s="37"/>
    </row>
    <row r="10" spans="1:67">
      <c r="A10" s="3">
        <v>5</v>
      </c>
      <c r="B10" s="6"/>
      <c r="C10" s="6">
        <v>28</v>
      </c>
      <c r="D10" s="4">
        <v>15.795999999999999</v>
      </c>
      <c r="E10" s="4">
        <v>15.28</v>
      </c>
      <c r="F10" s="4">
        <v>15.43</v>
      </c>
      <c r="G10" s="4">
        <v>15.659000000000001</v>
      </c>
      <c r="H10" s="4">
        <v>15.492000000000001</v>
      </c>
      <c r="I10" s="4">
        <v>14.839</v>
      </c>
      <c r="J10" s="4">
        <v>15.21</v>
      </c>
      <c r="K10" s="4">
        <v>15.237</v>
      </c>
      <c r="L10" s="4">
        <v>15.648999999999999</v>
      </c>
      <c r="M10" s="4">
        <v>15.231</v>
      </c>
      <c r="N10" s="4">
        <v>15.388999999999999</v>
      </c>
      <c r="O10" s="4">
        <v>15.159000000000001</v>
      </c>
      <c r="P10" s="4">
        <v>14.781000000000001</v>
      </c>
      <c r="Q10" s="4">
        <v>15.12</v>
      </c>
      <c r="R10" s="4">
        <v>15.521000000000001</v>
      </c>
      <c r="S10" s="4">
        <v>15.276999999999999</v>
      </c>
      <c r="T10" s="4">
        <v>14.874000000000001</v>
      </c>
      <c r="U10" s="4">
        <v>14.573</v>
      </c>
      <c r="V10" s="4">
        <v>14.795999999999999</v>
      </c>
      <c r="W10" s="4">
        <v>15.286</v>
      </c>
      <c r="X10" s="4">
        <v>14.717000000000001</v>
      </c>
      <c r="Y10" s="4">
        <v>14.868</v>
      </c>
      <c r="Z10" s="4">
        <v>14.693</v>
      </c>
      <c r="AA10" s="4">
        <v>14.858000000000001</v>
      </c>
      <c r="AB10" s="4">
        <v>14.757</v>
      </c>
      <c r="AC10" s="4">
        <v>14.321999999999999</v>
      </c>
      <c r="AD10" s="4">
        <v>14.016999999999999</v>
      </c>
      <c r="AE10" s="4">
        <v>13.759</v>
      </c>
      <c r="AF10" s="4">
        <v>14.23</v>
      </c>
      <c r="AG10" s="4">
        <v>14.53</v>
      </c>
      <c r="AH10" s="4">
        <v>14.276999999999999</v>
      </c>
      <c r="AI10" s="4">
        <v>14.052</v>
      </c>
      <c r="AJ10" s="4">
        <v>13.925000000000001</v>
      </c>
      <c r="AK10" s="4">
        <v>13.996</v>
      </c>
      <c r="AL10" s="4">
        <v>14.259</v>
      </c>
      <c r="AM10" s="4">
        <v>14.169</v>
      </c>
      <c r="AN10" s="37"/>
      <c r="AO10" s="37"/>
      <c r="AP10" s="37"/>
      <c r="AQ10" s="37"/>
    </row>
    <row r="11" spans="1:67">
      <c r="A11" s="3">
        <v>6</v>
      </c>
      <c r="B11" s="6" t="s">
        <v>37</v>
      </c>
      <c r="C11" s="18">
        <v>4</v>
      </c>
      <c r="D11" s="4">
        <v>15.837999999999999</v>
      </c>
      <c r="E11" s="4">
        <v>15.618</v>
      </c>
      <c r="F11" s="4">
        <v>15.657</v>
      </c>
      <c r="G11" s="4">
        <v>15.832000000000001</v>
      </c>
      <c r="H11" s="4">
        <v>15.724</v>
      </c>
      <c r="I11" s="4">
        <v>15.093</v>
      </c>
      <c r="J11" s="4">
        <v>15.36</v>
      </c>
      <c r="K11" s="4">
        <v>15.452999999999999</v>
      </c>
      <c r="L11" s="4">
        <v>15.895</v>
      </c>
      <c r="M11" s="4">
        <v>15.462999999999999</v>
      </c>
      <c r="N11" s="4">
        <v>15.439</v>
      </c>
      <c r="O11" s="4">
        <v>15.35</v>
      </c>
      <c r="P11" s="4">
        <v>14.845000000000001</v>
      </c>
      <c r="Q11" s="4">
        <v>15.412000000000001</v>
      </c>
      <c r="R11" s="4">
        <v>15.526</v>
      </c>
      <c r="S11" s="4">
        <v>15.452</v>
      </c>
      <c r="T11" s="4">
        <v>15.151999999999999</v>
      </c>
      <c r="U11" s="4">
        <v>14.861000000000001</v>
      </c>
      <c r="V11" s="4">
        <v>15.23</v>
      </c>
      <c r="W11" s="4">
        <v>15.625</v>
      </c>
      <c r="X11" s="4">
        <v>15.023999999999999</v>
      </c>
      <c r="Y11" s="4">
        <v>15.06</v>
      </c>
      <c r="Z11" s="4">
        <v>14.894</v>
      </c>
      <c r="AA11" s="4">
        <v>15.183</v>
      </c>
      <c r="AB11" s="4">
        <v>14.906000000000001</v>
      </c>
      <c r="AC11" s="4">
        <v>14.506</v>
      </c>
      <c r="AD11" s="4">
        <v>14.092000000000001</v>
      </c>
      <c r="AE11" s="4">
        <v>14.193</v>
      </c>
      <c r="AF11" s="4">
        <v>14.297000000000001</v>
      </c>
      <c r="AG11" s="4">
        <v>14.731</v>
      </c>
      <c r="AH11" s="4">
        <v>14.593999999999999</v>
      </c>
      <c r="AI11" s="4">
        <v>14.273</v>
      </c>
      <c r="AJ11" s="4">
        <v>14.166</v>
      </c>
      <c r="AK11" s="4">
        <v>14.153</v>
      </c>
      <c r="AL11" s="4">
        <v>14.407</v>
      </c>
      <c r="AM11" s="4">
        <v>14.304</v>
      </c>
      <c r="AN11" s="37"/>
      <c r="AO11" s="37"/>
      <c r="AP11" s="37"/>
      <c r="AQ11" s="37"/>
    </row>
    <row r="12" spans="1:67">
      <c r="A12" s="3">
        <v>7</v>
      </c>
      <c r="B12" s="6"/>
      <c r="C12" s="32">
        <v>11</v>
      </c>
      <c r="D12" s="4">
        <v>16.129000000000001</v>
      </c>
      <c r="E12" s="4">
        <v>15.954000000000001</v>
      </c>
      <c r="F12" s="4">
        <v>15.488</v>
      </c>
      <c r="G12" s="4">
        <v>15.811999999999999</v>
      </c>
      <c r="H12" s="4">
        <v>15.929</v>
      </c>
      <c r="I12" s="4">
        <v>15.128</v>
      </c>
      <c r="J12" s="4">
        <v>15.483000000000001</v>
      </c>
      <c r="K12" s="4">
        <v>15.785</v>
      </c>
      <c r="L12" s="4">
        <v>15.948</v>
      </c>
      <c r="M12" s="4">
        <v>15.314</v>
      </c>
      <c r="N12" s="4">
        <v>15.49</v>
      </c>
      <c r="O12" s="4">
        <v>15.484</v>
      </c>
      <c r="P12" s="4">
        <v>15.135999999999999</v>
      </c>
      <c r="Q12" s="4">
        <v>15.39</v>
      </c>
      <c r="R12" s="4">
        <v>15.759</v>
      </c>
      <c r="S12" s="4">
        <v>15.53</v>
      </c>
      <c r="T12" s="4">
        <v>15.218</v>
      </c>
      <c r="U12" s="4">
        <v>15.16</v>
      </c>
      <c r="V12" s="4">
        <v>15.446999999999999</v>
      </c>
      <c r="W12" s="4">
        <v>15.615</v>
      </c>
      <c r="X12" s="4">
        <v>15.314</v>
      </c>
      <c r="Y12" s="4">
        <v>15.101000000000001</v>
      </c>
      <c r="Z12" s="4">
        <v>15.111000000000001</v>
      </c>
      <c r="AA12" s="4">
        <v>15.268000000000001</v>
      </c>
      <c r="AB12" s="4">
        <v>15.055</v>
      </c>
      <c r="AC12" s="4">
        <v>14.88</v>
      </c>
      <c r="AD12" s="4">
        <v>14.291</v>
      </c>
      <c r="AE12" s="4">
        <v>14.381</v>
      </c>
      <c r="AF12" s="4">
        <v>14.46</v>
      </c>
      <c r="AG12" s="4">
        <v>14.911</v>
      </c>
      <c r="AH12" s="4">
        <v>14.83</v>
      </c>
      <c r="AI12" s="4">
        <v>14.462999999999999</v>
      </c>
      <c r="AJ12" s="4">
        <v>14.31</v>
      </c>
      <c r="AK12" s="4">
        <v>14.468999999999999</v>
      </c>
      <c r="AL12" s="4">
        <v>14.661</v>
      </c>
      <c r="AM12" s="4">
        <v>14.28</v>
      </c>
      <c r="AN12" s="37"/>
      <c r="AO12" s="37"/>
      <c r="AP12" s="37"/>
      <c r="AQ12" s="37"/>
    </row>
    <row r="13" spans="1:67">
      <c r="A13" s="3">
        <v>8</v>
      </c>
      <c r="B13" s="6"/>
      <c r="C13" s="32">
        <v>18</v>
      </c>
      <c r="D13" s="4">
        <v>16.306000000000001</v>
      </c>
      <c r="E13" s="4">
        <v>16.12</v>
      </c>
      <c r="F13" s="4">
        <v>15.622999999999999</v>
      </c>
      <c r="G13" s="4">
        <v>16.030999999999999</v>
      </c>
      <c r="H13" s="4">
        <v>16.076000000000001</v>
      </c>
      <c r="I13" s="4">
        <v>15.425000000000001</v>
      </c>
      <c r="J13" s="4">
        <v>15.472</v>
      </c>
      <c r="K13" s="4">
        <v>15.896000000000001</v>
      </c>
      <c r="L13" s="4">
        <v>16.143999999999998</v>
      </c>
      <c r="M13" s="4">
        <v>15.526</v>
      </c>
      <c r="N13" s="4">
        <v>15.423999999999999</v>
      </c>
      <c r="O13" s="4">
        <v>15.617000000000001</v>
      </c>
      <c r="P13" s="4">
        <v>15.444000000000001</v>
      </c>
      <c r="Q13" s="4">
        <v>15.525</v>
      </c>
      <c r="R13" s="4">
        <v>15.755000000000001</v>
      </c>
      <c r="S13" s="4">
        <v>15.603</v>
      </c>
      <c r="T13" s="4">
        <v>15.231999999999999</v>
      </c>
      <c r="U13" s="4">
        <v>15.287000000000001</v>
      </c>
      <c r="V13" s="4">
        <v>15.574999999999999</v>
      </c>
      <c r="W13" s="4">
        <v>15.787000000000001</v>
      </c>
      <c r="X13" s="4">
        <v>15.43</v>
      </c>
      <c r="Y13" s="4">
        <v>15.077</v>
      </c>
      <c r="Z13" s="4">
        <v>15.343999999999999</v>
      </c>
      <c r="AA13" s="4">
        <v>15.481</v>
      </c>
      <c r="AB13" s="4">
        <v>15.346</v>
      </c>
      <c r="AC13" s="4">
        <v>15.063000000000001</v>
      </c>
      <c r="AD13" s="4">
        <v>14.457000000000001</v>
      </c>
      <c r="AE13" s="4">
        <v>14.368</v>
      </c>
      <c r="AF13" s="4">
        <v>14.601000000000001</v>
      </c>
      <c r="AG13" s="4">
        <v>14.885</v>
      </c>
      <c r="AH13" s="4">
        <v>14.904999999999999</v>
      </c>
      <c r="AI13" s="4">
        <v>14.759</v>
      </c>
      <c r="AJ13" s="4">
        <v>14.483000000000001</v>
      </c>
      <c r="AK13" s="4">
        <v>14.691000000000001</v>
      </c>
      <c r="AL13" s="4">
        <v>14.823</v>
      </c>
      <c r="AM13" s="4">
        <v>14.475</v>
      </c>
      <c r="AN13" s="37"/>
      <c r="AO13" s="37"/>
      <c r="AP13" s="37"/>
      <c r="AQ13" s="37"/>
      <c r="BA13" s="56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67">
      <c r="A14" s="3">
        <v>9</v>
      </c>
      <c r="B14" s="6"/>
      <c r="C14" s="32">
        <v>25</v>
      </c>
      <c r="D14" s="4">
        <v>16.504999999999999</v>
      </c>
      <c r="E14" s="4">
        <v>16.128</v>
      </c>
      <c r="F14" s="4">
        <v>15.689</v>
      </c>
      <c r="G14" s="4">
        <v>16.245999999999999</v>
      </c>
      <c r="H14" s="4">
        <v>16.274999999999999</v>
      </c>
      <c r="I14" s="4">
        <v>15.528</v>
      </c>
      <c r="J14" s="4">
        <v>15.590999999999999</v>
      </c>
      <c r="K14" s="4">
        <v>15.974</v>
      </c>
      <c r="L14" s="4">
        <v>16.257999999999999</v>
      </c>
      <c r="M14" s="4">
        <v>15.954000000000001</v>
      </c>
      <c r="N14" s="4">
        <v>15.628</v>
      </c>
      <c r="O14" s="4">
        <v>15.86</v>
      </c>
      <c r="P14" s="4">
        <v>15.57</v>
      </c>
      <c r="Q14" s="4">
        <v>15.526999999999999</v>
      </c>
      <c r="R14" s="4">
        <v>15.701000000000001</v>
      </c>
      <c r="S14" s="4">
        <v>15.662000000000001</v>
      </c>
      <c r="T14" s="4">
        <v>15.302</v>
      </c>
      <c r="U14" s="4">
        <v>15.305999999999999</v>
      </c>
      <c r="V14" s="4">
        <v>15.493</v>
      </c>
      <c r="W14" s="4">
        <v>15.954000000000001</v>
      </c>
      <c r="X14" s="4">
        <v>15.465</v>
      </c>
      <c r="Y14" s="4">
        <v>15.292</v>
      </c>
      <c r="Z14" s="4">
        <v>15.494</v>
      </c>
      <c r="AA14" s="4">
        <v>15.436999999999999</v>
      </c>
      <c r="AB14" s="4">
        <v>15.464</v>
      </c>
      <c r="AC14" s="4">
        <v>15.167</v>
      </c>
      <c r="AD14" s="4">
        <v>14.648999999999999</v>
      </c>
      <c r="AE14" s="4">
        <v>14.356</v>
      </c>
      <c r="AF14" s="4">
        <v>14.693</v>
      </c>
      <c r="AG14" s="4">
        <v>15.249000000000001</v>
      </c>
      <c r="AH14" s="4">
        <v>14.914999999999999</v>
      </c>
      <c r="AI14" s="4">
        <v>14.829000000000001</v>
      </c>
      <c r="AJ14" s="4">
        <v>14.492000000000001</v>
      </c>
      <c r="AK14" s="4">
        <v>14.833</v>
      </c>
      <c r="AL14" s="4">
        <v>15.000999999999999</v>
      </c>
      <c r="AM14" s="4">
        <v>14.609</v>
      </c>
      <c r="AP14" s="37"/>
      <c r="AQ14" s="37"/>
      <c r="BA14" s="22" t="s">
        <v>97</v>
      </c>
      <c r="BB14" s="22" t="s">
        <v>95</v>
      </c>
      <c r="BC14" s="22" t="s">
        <v>96</v>
      </c>
      <c r="BD14" s="59"/>
      <c r="BE14" s="59"/>
      <c r="BF14" s="59"/>
      <c r="BG14" s="59"/>
      <c r="BH14" s="59"/>
      <c r="BI14" s="59"/>
      <c r="BJ14" s="59"/>
      <c r="BK14" s="60"/>
      <c r="BM14" s="52" t="s">
        <v>97</v>
      </c>
      <c r="BN14" s="52" t="s">
        <v>95</v>
      </c>
      <c r="BO14" s="52" t="s">
        <v>96</v>
      </c>
    </row>
    <row r="15" spans="1:67">
      <c r="A15" s="45">
        <v>10</v>
      </c>
      <c r="B15" s="18" t="s">
        <v>38</v>
      </c>
      <c r="C15" s="18">
        <v>4</v>
      </c>
      <c r="D15" s="46">
        <v>16.548999999999999</v>
      </c>
      <c r="E15" s="46">
        <v>16.263000000000002</v>
      </c>
      <c r="F15" s="46">
        <v>15.667</v>
      </c>
      <c r="G15" s="46">
        <v>16.297000000000001</v>
      </c>
      <c r="H15" s="46">
        <v>16.021999999999998</v>
      </c>
      <c r="I15" s="46">
        <v>15.500999999999999</v>
      </c>
      <c r="J15" s="46">
        <v>15.715999999999999</v>
      </c>
      <c r="K15" s="46">
        <v>16.026</v>
      </c>
      <c r="L15" s="46">
        <v>15.911</v>
      </c>
      <c r="M15" s="46">
        <v>16.14</v>
      </c>
      <c r="N15" s="46">
        <v>15.667</v>
      </c>
      <c r="O15" s="46">
        <v>16.035</v>
      </c>
      <c r="P15" s="46">
        <v>15.42</v>
      </c>
      <c r="Q15" s="46">
        <v>15.435</v>
      </c>
      <c r="R15" s="46">
        <v>15.832000000000001</v>
      </c>
      <c r="S15" s="46">
        <v>15.702</v>
      </c>
      <c r="T15" s="46">
        <v>15.316000000000001</v>
      </c>
      <c r="U15" s="46">
        <v>15.254</v>
      </c>
      <c r="V15" s="46">
        <v>15.433999999999999</v>
      </c>
      <c r="W15" s="46">
        <v>15.738</v>
      </c>
      <c r="X15" s="46">
        <v>15.224</v>
      </c>
      <c r="Y15" s="46">
        <v>15.430999999999999</v>
      </c>
      <c r="Z15" s="46">
        <v>15.638</v>
      </c>
      <c r="AA15" s="46">
        <v>15.413</v>
      </c>
      <c r="AB15" s="46">
        <v>15.522</v>
      </c>
      <c r="AC15" s="46">
        <v>15.083</v>
      </c>
      <c r="AD15" s="46">
        <v>14.885</v>
      </c>
      <c r="AE15" s="46">
        <v>14.491</v>
      </c>
      <c r="AF15" s="46">
        <v>14.68</v>
      </c>
      <c r="AG15" s="46">
        <v>15.223000000000001</v>
      </c>
      <c r="AH15" s="46">
        <v>15.131</v>
      </c>
      <c r="AI15" s="46">
        <v>15.103</v>
      </c>
      <c r="AJ15" s="46">
        <v>14.576000000000001</v>
      </c>
      <c r="AK15" s="46">
        <v>15.189</v>
      </c>
      <c r="AL15" s="46">
        <v>15.041</v>
      </c>
      <c r="AM15" s="46">
        <v>14.726000000000001</v>
      </c>
      <c r="AN15" s="37">
        <v>16.204000000000001</v>
      </c>
      <c r="AO15" s="51">
        <v>-3.9704000000000003E-2</v>
      </c>
      <c r="AP15" s="54">
        <f t="shared" ref="AP15:AP51" si="0">($A15 - 9)*($A15 - 9)*($A15 - 9)*$AN$2+($A15 - 9)*($A15 - 9)*$AO$2+($A15 - 9)*$AP$2+$AQ$2</f>
        <v>16.186490079999999</v>
      </c>
      <c r="AQ15" s="107">
        <f t="shared" ref="AQ15:AQ33" si="1">($A15 - 9)*($A15 - 9)*($A15 - 9)*$AN$3+($A15 - 9)*($A15 - 9)*$AO$3+($A15 - 9)*$AP$3+$AQ$3</f>
        <v>4.0037298499999999E-2</v>
      </c>
      <c r="AZ15" s="51"/>
      <c r="BA15" s="66">
        <v>10</v>
      </c>
      <c r="BB15" s="67">
        <f>0-AO15</f>
        <v>3.9704000000000003E-2</v>
      </c>
      <c r="BC15" s="108">
        <f>AQ15</f>
        <v>4.0037298499999999E-2</v>
      </c>
      <c r="BD15" s="59"/>
      <c r="BE15" s="59"/>
      <c r="BF15" s="59"/>
      <c r="BG15" s="59"/>
      <c r="BH15" s="59"/>
      <c r="BI15" s="59"/>
      <c r="BJ15" s="59"/>
      <c r="BK15" s="60"/>
      <c r="BM15" s="3">
        <v>10</v>
      </c>
      <c r="BN15" s="53">
        <f t="shared" ref="BN15:BN41" si="2">AN15</f>
        <v>16.204000000000001</v>
      </c>
      <c r="BO15" s="53">
        <f t="shared" ref="BO15:BO41" si="3">AP15</f>
        <v>16.186490079999999</v>
      </c>
    </row>
    <row r="16" spans="1:67">
      <c r="A16" s="3">
        <v>11</v>
      </c>
      <c r="B16" s="6"/>
      <c r="C16" s="6">
        <v>11</v>
      </c>
      <c r="D16" s="4">
        <v>16.478999999999999</v>
      </c>
      <c r="E16" s="4">
        <v>16.123999999999999</v>
      </c>
      <c r="F16" s="4">
        <v>15.715</v>
      </c>
      <c r="G16" s="4">
        <v>16.097999999999999</v>
      </c>
      <c r="H16" s="4">
        <v>16.257999999999999</v>
      </c>
      <c r="I16" s="4">
        <v>15.584</v>
      </c>
      <c r="J16" s="4">
        <v>15.737</v>
      </c>
      <c r="K16" s="4">
        <v>16.106999999999999</v>
      </c>
      <c r="L16" s="4">
        <v>15.788</v>
      </c>
      <c r="M16" s="4">
        <v>16.256</v>
      </c>
      <c r="N16" s="4">
        <v>15.407999999999999</v>
      </c>
      <c r="O16" s="4">
        <v>16.137</v>
      </c>
      <c r="P16" s="4">
        <v>15.474</v>
      </c>
      <c r="Q16" s="4">
        <v>15.513999999999999</v>
      </c>
      <c r="R16" s="4">
        <v>15.968</v>
      </c>
      <c r="S16" s="4">
        <v>15.544</v>
      </c>
      <c r="T16" s="4">
        <v>15.223000000000001</v>
      </c>
      <c r="U16" s="4">
        <v>15.260999999999999</v>
      </c>
      <c r="V16" s="4">
        <v>15.403</v>
      </c>
      <c r="W16" s="4">
        <v>15.741</v>
      </c>
      <c r="X16" s="4">
        <v>15.345000000000001</v>
      </c>
      <c r="Y16" s="4">
        <v>15.321999999999999</v>
      </c>
      <c r="Z16" s="4">
        <v>15.593</v>
      </c>
      <c r="AA16" s="4">
        <v>15.574</v>
      </c>
      <c r="AB16" s="4">
        <v>15.345000000000001</v>
      </c>
      <c r="AC16" s="4">
        <v>15.145</v>
      </c>
      <c r="AD16" s="4">
        <v>14.916</v>
      </c>
      <c r="AE16" s="4">
        <v>14.629</v>
      </c>
      <c r="AF16" s="4">
        <v>14.723000000000001</v>
      </c>
      <c r="AG16" s="4">
        <v>15.276999999999999</v>
      </c>
      <c r="AH16" s="4">
        <v>14.894</v>
      </c>
      <c r="AI16" s="4">
        <v>15.108000000000001</v>
      </c>
      <c r="AJ16" s="4">
        <v>14.599</v>
      </c>
      <c r="AK16" s="4">
        <v>15.161</v>
      </c>
      <c r="AL16" s="4">
        <v>15.132999999999999</v>
      </c>
      <c r="AM16" s="4">
        <v>14.733000000000001</v>
      </c>
      <c r="AN16" s="37">
        <v>16.206700000000001</v>
      </c>
      <c r="AO16" s="51">
        <v>-3.9549500000000001E-2</v>
      </c>
      <c r="AP16" s="54">
        <f t="shared" si="0"/>
        <v>16.155136840000001</v>
      </c>
      <c r="AQ16" s="107">
        <f t="shared" si="1"/>
        <v>3.9399003999999994E-2</v>
      </c>
      <c r="AZ16" s="51"/>
      <c r="BA16" s="66">
        <v>11</v>
      </c>
      <c r="BB16" s="67">
        <f t="shared" ref="BB16:BB43" si="4">0-AO16</f>
        <v>3.9549500000000001E-2</v>
      </c>
      <c r="BC16" s="108">
        <f t="shared" ref="BC16:BC43" si="5">AQ16</f>
        <v>3.9399003999999994E-2</v>
      </c>
      <c r="BD16" s="59"/>
      <c r="BE16" s="59"/>
      <c r="BF16" s="59"/>
      <c r="BG16" s="59"/>
      <c r="BH16" s="59"/>
      <c r="BI16" s="59"/>
      <c r="BJ16" s="59"/>
      <c r="BK16" s="60"/>
      <c r="BM16" s="3">
        <v>11</v>
      </c>
      <c r="BN16" s="53">
        <f t="shared" si="2"/>
        <v>16.206700000000001</v>
      </c>
      <c r="BO16" s="53">
        <f t="shared" si="3"/>
        <v>16.155136840000001</v>
      </c>
    </row>
    <row r="17" spans="1:67">
      <c r="A17" s="3">
        <v>12</v>
      </c>
      <c r="B17" s="6"/>
      <c r="C17" s="6">
        <v>18</v>
      </c>
      <c r="D17" s="4">
        <v>16.434000000000001</v>
      </c>
      <c r="E17" s="4">
        <v>15.989000000000001</v>
      </c>
      <c r="F17" s="4">
        <v>15.65</v>
      </c>
      <c r="G17" s="4">
        <v>15.926</v>
      </c>
      <c r="H17" s="4">
        <v>16.173999999999999</v>
      </c>
      <c r="I17" s="4">
        <v>15.760999999999999</v>
      </c>
      <c r="J17" s="4">
        <v>16.091999999999999</v>
      </c>
      <c r="K17" s="4">
        <v>15.914</v>
      </c>
      <c r="L17" s="4">
        <v>15.843</v>
      </c>
      <c r="M17" s="4">
        <v>15.903</v>
      </c>
      <c r="N17" s="4">
        <v>15.378</v>
      </c>
      <c r="O17" s="4">
        <v>15.808</v>
      </c>
      <c r="P17" s="4">
        <v>15.476000000000001</v>
      </c>
      <c r="Q17" s="4">
        <v>15.446999999999999</v>
      </c>
      <c r="R17" s="4">
        <v>15.766999999999999</v>
      </c>
      <c r="S17" s="4">
        <v>15.48</v>
      </c>
      <c r="T17" s="4">
        <v>15.21</v>
      </c>
      <c r="U17" s="4">
        <v>15.081</v>
      </c>
      <c r="V17" s="4">
        <v>15.587999999999999</v>
      </c>
      <c r="W17" s="4">
        <v>15.577999999999999</v>
      </c>
      <c r="X17" s="4">
        <v>15.398</v>
      </c>
      <c r="Y17" s="4">
        <v>15.13</v>
      </c>
      <c r="Z17" s="4">
        <v>15.59</v>
      </c>
      <c r="AA17" s="4">
        <v>15.4</v>
      </c>
      <c r="AB17" s="4">
        <v>15.526999999999999</v>
      </c>
      <c r="AC17" s="4">
        <v>14.942</v>
      </c>
      <c r="AD17" s="4">
        <v>14.609</v>
      </c>
      <c r="AE17" s="4">
        <v>14.396000000000001</v>
      </c>
      <c r="AF17" s="4">
        <v>14.48</v>
      </c>
      <c r="AG17" s="4">
        <v>15.157999999999999</v>
      </c>
      <c r="AH17" s="4">
        <v>14.968999999999999</v>
      </c>
      <c r="AI17" s="4">
        <v>15.138</v>
      </c>
      <c r="AJ17" s="4">
        <v>14.565</v>
      </c>
      <c r="AK17" s="4">
        <v>15.259</v>
      </c>
      <c r="AL17" s="4">
        <v>15.093999999999999</v>
      </c>
      <c r="AM17" s="4">
        <v>14.954000000000001</v>
      </c>
      <c r="AN17" s="37">
        <v>16.119499999999999</v>
      </c>
      <c r="AO17" s="51">
        <v>-3.75418E-2</v>
      </c>
      <c r="AP17" s="54">
        <f t="shared" si="0"/>
        <v>16.079667560000001</v>
      </c>
      <c r="AQ17" s="107">
        <f t="shared" si="1"/>
        <v>3.8390311499999996E-2</v>
      </c>
      <c r="AZ17" s="51"/>
      <c r="BA17" s="66">
        <v>12</v>
      </c>
      <c r="BB17" s="67">
        <f t="shared" si="4"/>
        <v>3.75418E-2</v>
      </c>
      <c r="BC17" s="108">
        <f t="shared" si="5"/>
        <v>3.8390311499999996E-2</v>
      </c>
      <c r="BD17" s="59"/>
      <c r="BE17" s="59"/>
      <c r="BF17" s="59"/>
      <c r="BG17" s="59"/>
      <c r="BH17" s="59"/>
      <c r="BI17" s="59"/>
      <c r="BJ17" s="59"/>
      <c r="BK17" s="60"/>
      <c r="BM17" s="3">
        <v>12</v>
      </c>
      <c r="BN17" s="53">
        <f t="shared" si="2"/>
        <v>16.119499999999999</v>
      </c>
      <c r="BO17" s="53">
        <f t="shared" si="3"/>
        <v>16.079667560000001</v>
      </c>
    </row>
    <row r="18" spans="1:67">
      <c r="A18" s="3">
        <v>13</v>
      </c>
      <c r="B18" s="6"/>
      <c r="C18" s="6">
        <v>25</v>
      </c>
      <c r="D18" s="4">
        <v>16.181000000000001</v>
      </c>
      <c r="E18" s="4">
        <v>15.96</v>
      </c>
      <c r="F18" s="4">
        <v>15.563000000000001</v>
      </c>
      <c r="G18" s="4">
        <v>15.904</v>
      </c>
      <c r="H18" s="4">
        <v>15.978999999999999</v>
      </c>
      <c r="I18" s="4">
        <v>15.548999999999999</v>
      </c>
      <c r="J18" s="4">
        <v>16.030999999999999</v>
      </c>
      <c r="K18" s="4">
        <v>15.694000000000001</v>
      </c>
      <c r="L18" s="4">
        <v>15.755000000000001</v>
      </c>
      <c r="M18" s="4">
        <v>15.760999999999999</v>
      </c>
      <c r="N18" s="4">
        <v>15.305999999999999</v>
      </c>
      <c r="O18" s="4">
        <v>15.625</v>
      </c>
      <c r="P18" s="4">
        <v>15.308</v>
      </c>
      <c r="Q18" s="4">
        <v>15.548999999999999</v>
      </c>
      <c r="R18" s="4">
        <v>15.731999999999999</v>
      </c>
      <c r="S18" s="4">
        <v>15.510999999999999</v>
      </c>
      <c r="T18" s="4">
        <v>15.255000000000001</v>
      </c>
      <c r="U18" s="4">
        <v>14.976000000000001</v>
      </c>
      <c r="V18" s="4">
        <v>15.51</v>
      </c>
      <c r="W18" s="4">
        <v>15.398999999999999</v>
      </c>
      <c r="X18" s="4">
        <v>15.532</v>
      </c>
      <c r="Y18" s="4">
        <v>15.061999999999999</v>
      </c>
      <c r="Z18" s="4">
        <v>15.391</v>
      </c>
      <c r="AA18" s="4">
        <v>15.185</v>
      </c>
      <c r="AB18" s="4">
        <v>15.568</v>
      </c>
      <c r="AC18" s="4">
        <v>14.932</v>
      </c>
      <c r="AD18" s="4">
        <v>14.423</v>
      </c>
      <c r="AE18" s="4">
        <v>14.247999999999999</v>
      </c>
      <c r="AF18" s="4">
        <v>14.391999999999999</v>
      </c>
      <c r="AG18" s="4">
        <v>15.14</v>
      </c>
      <c r="AH18" s="4">
        <v>15.002000000000001</v>
      </c>
      <c r="AI18" s="4">
        <v>15.125</v>
      </c>
      <c r="AJ18" s="4">
        <v>14.462</v>
      </c>
      <c r="AK18" s="4">
        <v>15.167</v>
      </c>
      <c r="AL18" s="4">
        <v>14.92</v>
      </c>
      <c r="AM18" s="4">
        <v>14.708</v>
      </c>
      <c r="AN18" s="37">
        <v>16.023499999999999</v>
      </c>
      <c r="AO18" s="51">
        <v>-3.7606199999999999E-2</v>
      </c>
      <c r="AP18" s="54">
        <f t="shared" si="0"/>
        <v>15.962709519999999</v>
      </c>
      <c r="AQ18" s="107">
        <f t="shared" si="1"/>
        <v>3.7130515999999995E-2</v>
      </c>
      <c r="AZ18" s="51"/>
      <c r="BA18" s="66">
        <v>13</v>
      </c>
      <c r="BB18" s="67">
        <f t="shared" si="4"/>
        <v>3.7606199999999999E-2</v>
      </c>
      <c r="BC18" s="108">
        <f t="shared" si="5"/>
        <v>3.7130515999999995E-2</v>
      </c>
      <c r="BD18" s="59"/>
      <c r="BE18" s="59"/>
      <c r="BF18" s="59"/>
      <c r="BG18" s="59"/>
      <c r="BH18" s="59"/>
      <c r="BI18" s="59"/>
      <c r="BJ18" s="59"/>
      <c r="BK18" s="60"/>
      <c r="BM18" s="3">
        <v>13</v>
      </c>
      <c r="BN18" s="53">
        <f t="shared" si="2"/>
        <v>16.023499999999999</v>
      </c>
      <c r="BO18" s="53">
        <f t="shared" si="3"/>
        <v>15.962709519999999</v>
      </c>
    </row>
    <row r="19" spans="1:67">
      <c r="A19" s="3">
        <v>14</v>
      </c>
      <c r="B19" s="7" t="s">
        <v>39</v>
      </c>
      <c r="C19" s="7">
        <v>1</v>
      </c>
      <c r="D19" s="4">
        <v>15.728999999999999</v>
      </c>
      <c r="E19" s="4">
        <v>15.798999999999999</v>
      </c>
      <c r="F19" s="4">
        <v>15.388</v>
      </c>
      <c r="G19" s="4">
        <v>15.961</v>
      </c>
      <c r="H19" s="4">
        <v>15.875</v>
      </c>
      <c r="I19" s="4">
        <v>15.425000000000001</v>
      </c>
      <c r="J19" s="4">
        <v>15.714</v>
      </c>
      <c r="K19" s="4">
        <v>15.617000000000001</v>
      </c>
      <c r="L19" s="4">
        <v>15.673</v>
      </c>
      <c r="M19" s="4">
        <v>15.574</v>
      </c>
      <c r="N19" s="4">
        <v>15.125</v>
      </c>
      <c r="O19" s="4">
        <v>15.529</v>
      </c>
      <c r="P19" s="4">
        <v>15.411</v>
      </c>
      <c r="Q19" s="4">
        <v>15.337999999999999</v>
      </c>
      <c r="R19" s="4">
        <v>15.585000000000001</v>
      </c>
      <c r="S19" s="4">
        <v>15.412000000000001</v>
      </c>
      <c r="T19" s="4">
        <v>15.207000000000001</v>
      </c>
      <c r="U19" s="4">
        <v>14.875999999999999</v>
      </c>
      <c r="V19" s="4">
        <v>15.23</v>
      </c>
      <c r="W19" s="4">
        <v>15.433999999999999</v>
      </c>
      <c r="X19" s="4">
        <v>15.519</v>
      </c>
      <c r="Y19" s="4">
        <v>15.138</v>
      </c>
      <c r="Z19" s="4">
        <v>15.148</v>
      </c>
      <c r="AA19" s="4">
        <v>14.821</v>
      </c>
      <c r="AB19" s="4">
        <v>15.236000000000001</v>
      </c>
      <c r="AC19" s="4">
        <v>14.772</v>
      </c>
      <c r="AD19" s="4">
        <v>14.423</v>
      </c>
      <c r="AE19" s="4">
        <v>14.218999999999999</v>
      </c>
      <c r="AF19" s="4">
        <v>14.26</v>
      </c>
      <c r="AG19" s="4">
        <v>14.997</v>
      </c>
      <c r="AH19" s="4">
        <v>14.794</v>
      </c>
      <c r="AI19" s="4">
        <v>15.241</v>
      </c>
      <c r="AJ19" s="4">
        <v>14.478999999999999</v>
      </c>
      <c r="AK19" s="4">
        <v>15.135999999999999</v>
      </c>
      <c r="AL19" s="4">
        <v>14.798</v>
      </c>
      <c r="AM19" s="4">
        <v>14.535</v>
      </c>
      <c r="AN19" s="37">
        <v>15.847</v>
      </c>
      <c r="AO19" s="51">
        <v>-3.5122300000000002E-2</v>
      </c>
      <c r="AP19" s="54">
        <f t="shared" si="0"/>
        <v>15.806889999999999</v>
      </c>
      <c r="AQ19" s="107">
        <f t="shared" si="1"/>
        <v>3.5738912499999997E-2</v>
      </c>
      <c r="AZ19" s="51"/>
      <c r="BA19" s="66">
        <v>14</v>
      </c>
      <c r="BB19" s="67">
        <f t="shared" si="4"/>
        <v>3.5122300000000002E-2</v>
      </c>
      <c r="BC19" s="108">
        <f t="shared" si="5"/>
        <v>3.5738912499999997E-2</v>
      </c>
      <c r="BD19" s="59"/>
      <c r="BE19" s="59"/>
      <c r="BF19" s="59"/>
      <c r="BG19" s="59"/>
      <c r="BH19" s="59"/>
      <c r="BI19" s="59"/>
      <c r="BJ19" s="59"/>
      <c r="BK19" s="60"/>
      <c r="BM19" s="3">
        <v>14</v>
      </c>
      <c r="BN19" s="53">
        <f t="shared" si="2"/>
        <v>15.847</v>
      </c>
      <c r="BO19" s="53">
        <f t="shared" si="3"/>
        <v>15.806889999999999</v>
      </c>
    </row>
    <row r="20" spans="1:67">
      <c r="A20" s="3">
        <v>15</v>
      </c>
      <c r="B20" s="6"/>
      <c r="C20" s="6">
        <v>8</v>
      </c>
      <c r="D20" s="4">
        <v>15.734999999999999</v>
      </c>
      <c r="E20" s="4">
        <v>15.673</v>
      </c>
      <c r="F20" s="4">
        <v>15.218999999999999</v>
      </c>
      <c r="G20" s="4">
        <v>15.694000000000001</v>
      </c>
      <c r="H20" s="4">
        <v>15.632</v>
      </c>
      <c r="I20" s="4">
        <v>15.266999999999999</v>
      </c>
      <c r="J20" s="4">
        <v>15.487</v>
      </c>
      <c r="K20" s="4">
        <v>15.3</v>
      </c>
      <c r="L20" s="4">
        <v>15.538</v>
      </c>
      <c r="M20" s="4">
        <v>15.515000000000001</v>
      </c>
      <c r="N20" s="4">
        <v>14.808999999999999</v>
      </c>
      <c r="O20" s="4">
        <v>15.188000000000001</v>
      </c>
      <c r="P20" s="4">
        <v>15.223000000000001</v>
      </c>
      <c r="Q20" s="4">
        <v>14.916</v>
      </c>
      <c r="R20" s="4">
        <v>15.337999999999999</v>
      </c>
      <c r="S20" s="4">
        <v>15.102</v>
      </c>
      <c r="T20" s="4">
        <v>14.803000000000001</v>
      </c>
      <c r="U20" s="4">
        <v>14.404999999999999</v>
      </c>
      <c r="V20" s="4">
        <v>14.974</v>
      </c>
      <c r="W20" s="4">
        <v>15.249000000000001</v>
      </c>
      <c r="X20" s="4">
        <v>15.38</v>
      </c>
      <c r="Y20" s="4">
        <v>14.914</v>
      </c>
      <c r="Z20" s="4">
        <v>15.111000000000001</v>
      </c>
      <c r="AA20" s="4">
        <v>14.51</v>
      </c>
      <c r="AB20" s="4">
        <v>14.867000000000001</v>
      </c>
      <c r="AC20" s="4">
        <v>14.522</v>
      </c>
      <c r="AD20" s="4">
        <v>14.315</v>
      </c>
      <c r="AE20" s="4">
        <v>14.085000000000001</v>
      </c>
      <c r="AF20" s="4">
        <v>14.103</v>
      </c>
      <c r="AG20" s="4">
        <v>14.778</v>
      </c>
      <c r="AH20" s="4">
        <v>14.678000000000001</v>
      </c>
      <c r="AI20" s="4">
        <v>14.962</v>
      </c>
      <c r="AJ20" s="4">
        <v>14.303000000000001</v>
      </c>
      <c r="AK20" s="4">
        <v>14.88</v>
      </c>
      <c r="AL20" s="4">
        <v>14.635</v>
      </c>
      <c r="AM20" s="4">
        <v>14.468</v>
      </c>
      <c r="AN20" s="37">
        <v>15.608700000000001</v>
      </c>
      <c r="AO20" s="51">
        <v>-3.36551E-2</v>
      </c>
      <c r="AP20" s="54">
        <f t="shared" si="0"/>
        <v>15.614836279999999</v>
      </c>
      <c r="AQ20" s="107">
        <f t="shared" si="1"/>
        <v>3.4334796000000001E-2</v>
      </c>
      <c r="AZ20" s="51"/>
      <c r="BA20" s="66">
        <v>15</v>
      </c>
      <c r="BB20" s="67">
        <f t="shared" si="4"/>
        <v>3.36551E-2</v>
      </c>
      <c r="BC20" s="108">
        <f t="shared" si="5"/>
        <v>3.4334796000000001E-2</v>
      </c>
      <c r="BD20" s="59"/>
      <c r="BE20" s="59"/>
      <c r="BF20" s="59"/>
      <c r="BG20" s="59"/>
      <c r="BH20" s="59"/>
      <c r="BI20" s="59"/>
      <c r="BJ20" s="59"/>
      <c r="BK20" s="60"/>
      <c r="BM20" s="3">
        <v>15</v>
      </c>
      <c r="BN20" s="53">
        <f t="shared" si="2"/>
        <v>15.608700000000001</v>
      </c>
      <c r="BO20" s="53">
        <f t="shared" si="3"/>
        <v>15.614836279999999</v>
      </c>
    </row>
    <row r="21" spans="1:67">
      <c r="A21" s="3">
        <v>16</v>
      </c>
      <c r="B21" s="6"/>
      <c r="C21" s="6">
        <v>15</v>
      </c>
      <c r="D21" s="4">
        <v>15.522</v>
      </c>
      <c r="E21" s="4">
        <v>15.558</v>
      </c>
      <c r="F21" s="4">
        <v>15.071999999999999</v>
      </c>
      <c r="G21" s="4">
        <v>15.536</v>
      </c>
      <c r="H21" s="4">
        <v>15.196</v>
      </c>
      <c r="I21" s="4">
        <v>15.124000000000001</v>
      </c>
      <c r="J21" s="4">
        <v>15.478</v>
      </c>
      <c r="K21" s="4">
        <v>15.048</v>
      </c>
      <c r="L21" s="4">
        <v>15.372</v>
      </c>
      <c r="M21" s="4">
        <v>15.201000000000001</v>
      </c>
      <c r="N21" s="4">
        <v>14.342000000000001</v>
      </c>
      <c r="O21" s="4">
        <v>14.565</v>
      </c>
      <c r="P21" s="4">
        <v>14.847</v>
      </c>
      <c r="Q21" s="4">
        <v>14.7</v>
      </c>
      <c r="R21" s="4">
        <v>15.205</v>
      </c>
      <c r="S21" s="4">
        <v>14.894</v>
      </c>
      <c r="T21" s="4">
        <v>14.439</v>
      </c>
      <c r="U21" s="4">
        <v>14.233000000000001</v>
      </c>
      <c r="V21" s="4">
        <v>14.473000000000001</v>
      </c>
      <c r="W21" s="4">
        <v>14.894</v>
      </c>
      <c r="X21" s="4">
        <v>15.241</v>
      </c>
      <c r="Y21" s="4">
        <v>14.516</v>
      </c>
      <c r="Z21" s="4">
        <v>14.92</v>
      </c>
      <c r="AA21" s="4">
        <v>14.345000000000001</v>
      </c>
      <c r="AB21" s="4">
        <v>14.538</v>
      </c>
      <c r="AC21" s="4">
        <v>13.9</v>
      </c>
      <c r="AD21" s="4">
        <v>14.079000000000001</v>
      </c>
      <c r="AE21" s="4">
        <v>13.952</v>
      </c>
      <c r="AF21" s="4">
        <v>13.802</v>
      </c>
      <c r="AG21" s="4">
        <v>14.465999999999999</v>
      </c>
      <c r="AH21" s="4">
        <v>14.522</v>
      </c>
      <c r="AI21" s="4">
        <v>14.638</v>
      </c>
      <c r="AJ21" s="4">
        <v>14.194000000000001</v>
      </c>
      <c r="AK21" s="4">
        <v>14.682</v>
      </c>
      <c r="AL21" s="4">
        <v>14.362</v>
      </c>
      <c r="AM21" s="4">
        <v>14.073</v>
      </c>
      <c r="AN21" s="37">
        <v>15.373799999999999</v>
      </c>
      <c r="AO21" s="51">
        <v>-3.5521200000000003E-2</v>
      </c>
      <c r="AP21" s="54">
        <f t="shared" si="0"/>
        <v>15.389175639999999</v>
      </c>
      <c r="AQ21" s="107">
        <f t="shared" si="1"/>
        <v>3.3037461499999997E-2</v>
      </c>
      <c r="AZ21" s="51"/>
      <c r="BA21" s="66">
        <v>16</v>
      </c>
      <c r="BB21" s="67">
        <f t="shared" si="4"/>
        <v>3.5521200000000003E-2</v>
      </c>
      <c r="BC21" s="108">
        <f t="shared" si="5"/>
        <v>3.3037461499999997E-2</v>
      </c>
      <c r="BD21" s="59"/>
      <c r="BE21" s="59"/>
      <c r="BF21" s="59"/>
      <c r="BG21" s="59"/>
      <c r="BH21" s="59"/>
      <c r="BI21" s="59"/>
      <c r="BJ21" s="59"/>
      <c r="BK21" s="60"/>
      <c r="BM21" s="3">
        <v>16</v>
      </c>
      <c r="BN21" s="53">
        <f t="shared" si="2"/>
        <v>15.373799999999999</v>
      </c>
      <c r="BO21" s="53">
        <f t="shared" si="3"/>
        <v>15.389175639999999</v>
      </c>
    </row>
    <row r="22" spans="1:67">
      <c r="A22" s="3">
        <v>17</v>
      </c>
      <c r="B22" s="6"/>
      <c r="C22" s="6">
        <v>23</v>
      </c>
      <c r="D22" s="4">
        <v>15.287000000000001</v>
      </c>
      <c r="E22" s="4">
        <v>15.368</v>
      </c>
      <c r="F22" s="4">
        <v>14.874000000000001</v>
      </c>
      <c r="G22" s="4">
        <v>15.271000000000001</v>
      </c>
      <c r="H22" s="4">
        <v>14.734</v>
      </c>
      <c r="I22" s="4">
        <v>14.868</v>
      </c>
      <c r="J22" s="4">
        <v>15.24</v>
      </c>
      <c r="K22" s="4">
        <v>14.778</v>
      </c>
      <c r="L22" s="4">
        <v>15.026999999999999</v>
      </c>
      <c r="M22" s="4">
        <v>14.914999999999999</v>
      </c>
      <c r="N22" s="4">
        <v>13.938000000000001</v>
      </c>
      <c r="O22" s="4">
        <v>14.231999999999999</v>
      </c>
      <c r="P22" s="4">
        <v>14.581</v>
      </c>
      <c r="Q22" s="4">
        <v>14.574999999999999</v>
      </c>
      <c r="R22" s="4">
        <v>14.897</v>
      </c>
      <c r="S22" s="4">
        <v>14.686</v>
      </c>
      <c r="T22" s="4">
        <v>14.15</v>
      </c>
      <c r="U22" s="4">
        <v>14.1</v>
      </c>
      <c r="V22" s="4">
        <v>14.211</v>
      </c>
      <c r="W22" s="4">
        <v>14.59</v>
      </c>
      <c r="X22" s="4">
        <v>14.763999999999999</v>
      </c>
      <c r="Y22" s="4">
        <v>14.321999999999999</v>
      </c>
      <c r="Z22" s="4">
        <v>14.688000000000001</v>
      </c>
      <c r="AA22" s="4">
        <v>14.138</v>
      </c>
      <c r="AB22" s="4">
        <v>14.234</v>
      </c>
      <c r="AC22" s="4">
        <v>13.670999999999999</v>
      </c>
      <c r="AD22" s="4">
        <v>13.952999999999999</v>
      </c>
      <c r="AE22" s="4">
        <v>13.834</v>
      </c>
      <c r="AF22" s="4">
        <v>13.68</v>
      </c>
      <c r="AG22" s="4">
        <v>14.019</v>
      </c>
      <c r="AH22" s="4">
        <v>14.372</v>
      </c>
      <c r="AI22" s="4">
        <v>14.414999999999999</v>
      </c>
      <c r="AJ22" s="4">
        <v>13.923</v>
      </c>
      <c r="AK22" s="4">
        <v>14.553000000000001</v>
      </c>
      <c r="AL22" s="4">
        <v>14.061</v>
      </c>
      <c r="AM22" s="4">
        <v>13.782999999999999</v>
      </c>
      <c r="AN22" s="37">
        <v>15.0997</v>
      </c>
      <c r="AO22" s="51">
        <v>-3.4066899999999997E-2</v>
      </c>
      <c r="AP22" s="54">
        <f t="shared" si="0"/>
        <v>15.132535359999999</v>
      </c>
      <c r="AQ22" s="107">
        <f t="shared" si="1"/>
        <v>3.1966203999999998E-2</v>
      </c>
      <c r="AZ22" s="51"/>
      <c r="BA22" s="66">
        <v>17</v>
      </c>
      <c r="BB22" s="67">
        <f t="shared" si="4"/>
        <v>3.4066899999999997E-2</v>
      </c>
      <c r="BC22" s="108">
        <f t="shared" si="5"/>
        <v>3.1966203999999998E-2</v>
      </c>
      <c r="BD22" s="59"/>
      <c r="BE22" s="59"/>
      <c r="BF22" s="59"/>
      <c r="BG22" s="59"/>
      <c r="BH22" s="59"/>
      <c r="BI22" s="59"/>
      <c r="BJ22" s="59"/>
      <c r="BK22" s="60"/>
      <c r="BM22" s="3">
        <v>17</v>
      </c>
      <c r="BN22" s="53">
        <f t="shared" si="2"/>
        <v>15.0997</v>
      </c>
      <c r="BO22" s="53">
        <f t="shared" si="3"/>
        <v>15.132535359999999</v>
      </c>
    </row>
    <row r="23" spans="1:67">
      <c r="A23" s="3">
        <v>18</v>
      </c>
      <c r="B23" s="8"/>
      <c r="C23" s="8">
        <v>29</v>
      </c>
      <c r="D23" s="4">
        <v>14.968999999999999</v>
      </c>
      <c r="E23" s="4">
        <v>14.99</v>
      </c>
      <c r="F23" s="4">
        <v>14.464</v>
      </c>
      <c r="G23" s="4">
        <v>15.01</v>
      </c>
      <c r="H23" s="4">
        <v>14.278</v>
      </c>
      <c r="I23" s="4">
        <v>14.477</v>
      </c>
      <c r="J23" s="4">
        <v>14.967000000000001</v>
      </c>
      <c r="K23" s="4">
        <v>14.462</v>
      </c>
      <c r="L23" s="4">
        <v>14.564</v>
      </c>
      <c r="M23" s="4">
        <v>14.564</v>
      </c>
      <c r="N23" s="4">
        <v>13.558999999999999</v>
      </c>
      <c r="O23" s="4">
        <v>13.817</v>
      </c>
      <c r="P23" s="4">
        <v>14.228999999999999</v>
      </c>
      <c r="Q23" s="4">
        <v>14.166</v>
      </c>
      <c r="R23" s="4">
        <v>14.364000000000001</v>
      </c>
      <c r="S23" s="4">
        <v>14.394</v>
      </c>
      <c r="T23" s="4">
        <v>13.768000000000001</v>
      </c>
      <c r="U23" s="4">
        <v>13.811999999999999</v>
      </c>
      <c r="V23" s="4">
        <v>14.055</v>
      </c>
      <c r="W23" s="4">
        <v>14.319000000000001</v>
      </c>
      <c r="X23" s="4">
        <v>14.525</v>
      </c>
      <c r="Y23" s="4">
        <v>14.166</v>
      </c>
      <c r="Z23" s="4">
        <v>14.388</v>
      </c>
      <c r="AA23" s="4">
        <v>13.728999999999999</v>
      </c>
      <c r="AB23" s="4">
        <v>13.823</v>
      </c>
      <c r="AC23" s="4">
        <v>13.429</v>
      </c>
      <c r="AD23" s="4">
        <v>13.683</v>
      </c>
      <c r="AE23" s="4">
        <v>13.329000000000001</v>
      </c>
      <c r="AF23" s="4">
        <v>13.423</v>
      </c>
      <c r="AG23" s="4">
        <v>13.791</v>
      </c>
      <c r="AH23" s="4">
        <v>14.093</v>
      </c>
      <c r="AI23" s="4">
        <v>14.082000000000001</v>
      </c>
      <c r="AJ23" s="4">
        <v>13.606999999999999</v>
      </c>
      <c r="AK23" s="4">
        <v>14.036</v>
      </c>
      <c r="AL23" s="4">
        <v>13.654</v>
      </c>
      <c r="AM23" s="4">
        <v>13.548</v>
      </c>
      <c r="AN23" s="37">
        <v>14.7605</v>
      </c>
      <c r="AO23" s="51">
        <v>-3.3899600000000002E-2</v>
      </c>
      <c r="AP23" s="54">
        <f t="shared" si="0"/>
        <v>14.84754272</v>
      </c>
      <c r="AQ23" s="107">
        <f t="shared" si="1"/>
        <v>3.1240318500000003E-2</v>
      </c>
      <c r="AZ23" s="51"/>
      <c r="BA23" s="66">
        <v>18</v>
      </c>
      <c r="BB23" s="67">
        <f t="shared" si="4"/>
        <v>3.3899600000000002E-2</v>
      </c>
      <c r="BC23" s="108">
        <f t="shared" si="5"/>
        <v>3.1240318500000003E-2</v>
      </c>
      <c r="BD23" s="59"/>
      <c r="BE23" s="59"/>
      <c r="BF23" s="59"/>
      <c r="BG23" s="59"/>
      <c r="BH23" s="59"/>
      <c r="BI23" s="59"/>
      <c r="BJ23" s="59"/>
      <c r="BK23" s="60"/>
      <c r="BM23" s="3">
        <v>18</v>
      </c>
      <c r="BN23" s="53">
        <f t="shared" si="2"/>
        <v>14.7605</v>
      </c>
      <c r="BO23" s="53">
        <f t="shared" si="3"/>
        <v>14.84754272</v>
      </c>
    </row>
    <row r="24" spans="1:67">
      <c r="A24" s="3">
        <v>19</v>
      </c>
      <c r="B24" s="7" t="s">
        <v>40</v>
      </c>
      <c r="C24" s="7">
        <v>6</v>
      </c>
      <c r="D24" s="4">
        <v>14.419</v>
      </c>
      <c r="E24" s="4">
        <v>14.502000000000001</v>
      </c>
      <c r="F24" s="4">
        <v>14.172000000000001</v>
      </c>
      <c r="G24" s="4">
        <v>14.507999999999999</v>
      </c>
      <c r="H24" s="4">
        <v>13.843999999999999</v>
      </c>
      <c r="I24" s="4">
        <v>13.975</v>
      </c>
      <c r="J24" s="4">
        <v>14.532999999999999</v>
      </c>
      <c r="K24" s="4">
        <v>13.865</v>
      </c>
      <c r="L24" s="4">
        <v>14.117000000000001</v>
      </c>
      <c r="M24" s="4">
        <v>14.170999999999999</v>
      </c>
      <c r="N24" s="4">
        <v>13.266</v>
      </c>
      <c r="O24" s="4">
        <v>13.573</v>
      </c>
      <c r="P24" s="4">
        <v>13.832000000000001</v>
      </c>
      <c r="Q24" s="4">
        <v>13.587</v>
      </c>
      <c r="R24" s="4">
        <v>13.920999999999999</v>
      </c>
      <c r="S24" s="4">
        <v>14.05</v>
      </c>
      <c r="T24" s="4">
        <v>13.423999999999999</v>
      </c>
      <c r="U24" s="4">
        <v>13.451000000000001</v>
      </c>
      <c r="V24" s="4">
        <v>13.715999999999999</v>
      </c>
      <c r="W24" s="4">
        <v>14.090999999999999</v>
      </c>
      <c r="X24" s="4">
        <v>14.205</v>
      </c>
      <c r="Y24" s="4">
        <v>13.717000000000001</v>
      </c>
      <c r="Z24" s="4">
        <v>14.081</v>
      </c>
      <c r="AA24" s="4">
        <v>13.374000000000001</v>
      </c>
      <c r="AB24" s="4">
        <v>13.363</v>
      </c>
      <c r="AC24" s="4">
        <v>13.005000000000001</v>
      </c>
      <c r="AD24" s="4">
        <v>13.263999999999999</v>
      </c>
      <c r="AE24" s="4">
        <v>12.819000000000001</v>
      </c>
      <c r="AF24" s="4">
        <v>13.180999999999999</v>
      </c>
      <c r="AG24" s="4">
        <v>13.545999999999999</v>
      </c>
      <c r="AH24" s="4">
        <v>13.75</v>
      </c>
      <c r="AI24" s="4">
        <v>13.522</v>
      </c>
      <c r="AJ24" s="4">
        <v>13.182</v>
      </c>
      <c r="AK24" s="4">
        <v>13.484</v>
      </c>
      <c r="AL24" s="4">
        <v>13.362</v>
      </c>
      <c r="AM24" s="4">
        <v>13.074</v>
      </c>
      <c r="AN24" s="37">
        <v>14.2935</v>
      </c>
      <c r="AO24" s="51">
        <v>-3.0579200000000001E-2</v>
      </c>
      <c r="AP24" s="54">
        <f t="shared" si="0"/>
        <v>14.536824999999999</v>
      </c>
      <c r="AQ24" s="107">
        <f t="shared" si="1"/>
        <v>3.0979099999999999E-2</v>
      </c>
      <c r="AZ24" s="51"/>
      <c r="BA24" s="66">
        <v>19</v>
      </c>
      <c r="BB24" s="67">
        <f t="shared" si="4"/>
        <v>3.0579200000000001E-2</v>
      </c>
      <c r="BC24" s="108">
        <f t="shared" si="5"/>
        <v>3.0979099999999999E-2</v>
      </c>
      <c r="BD24" s="59"/>
      <c r="BE24" s="59"/>
      <c r="BF24" s="59"/>
      <c r="BG24" s="59"/>
      <c r="BH24" s="59"/>
      <c r="BI24" s="59"/>
      <c r="BJ24" s="59"/>
      <c r="BK24" s="60"/>
      <c r="BM24" s="3">
        <v>19</v>
      </c>
      <c r="BN24" s="53">
        <f t="shared" si="2"/>
        <v>14.2935</v>
      </c>
      <c r="BO24" s="53">
        <f t="shared" si="3"/>
        <v>14.536824999999999</v>
      </c>
    </row>
    <row r="25" spans="1:67">
      <c r="A25" s="3">
        <v>20</v>
      </c>
      <c r="B25" s="6"/>
      <c r="C25" s="6">
        <v>13</v>
      </c>
      <c r="D25" s="4">
        <v>13.958</v>
      </c>
      <c r="E25" s="4">
        <v>14.018000000000001</v>
      </c>
      <c r="F25" s="4">
        <v>14.003</v>
      </c>
      <c r="G25" s="4">
        <v>14.111000000000001</v>
      </c>
      <c r="H25" s="4">
        <v>13.582000000000001</v>
      </c>
      <c r="I25" s="4">
        <v>13.737</v>
      </c>
      <c r="J25" s="4">
        <v>14.218999999999999</v>
      </c>
      <c r="K25" s="4">
        <v>13.420999999999999</v>
      </c>
      <c r="L25" s="4">
        <v>13.842000000000001</v>
      </c>
      <c r="M25" s="4">
        <v>13.772</v>
      </c>
      <c r="N25" s="4">
        <v>13.086</v>
      </c>
      <c r="O25" s="4">
        <v>13.347</v>
      </c>
      <c r="P25" s="4">
        <v>13.586</v>
      </c>
      <c r="Q25" s="4">
        <v>13.257</v>
      </c>
      <c r="R25" s="4">
        <v>13.563000000000001</v>
      </c>
      <c r="S25" s="4">
        <v>13.797000000000001</v>
      </c>
      <c r="T25" s="4">
        <v>13.253</v>
      </c>
      <c r="U25" s="4">
        <v>13.141999999999999</v>
      </c>
      <c r="V25" s="4">
        <v>13.33</v>
      </c>
      <c r="W25" s="4">
        <v>13.834</v>
      </c>
      <c r="X25" s="4">
        <v>13.932</v>
      </c>
      <c r="Y25" s="4">
        <v>13.301</v>
      </c>
      <c r="Z25" s="4">
        <v>13.759</v>
      </c>
      <c r="AA25" s="4">
        <v>13.138</v>
      </c>
      <c r="AB25" s="4">
        <v>13.06</v>
      </c>
      <c r="AC25" s="4">
        <v>12.63</v>
      </c>
      <c r="AD25" s="4">
        <v>13.087999999999999</v>
      </c>
      <c r="AE25" s="4">
        <v>12.648999999999999</v>
      </c>
      <c r="AF25" s="4">
        <v>12.872</v>
      </c>
      <c r="AG25" s="4">
        <v>13.196999999999999</v>
      </c>
      <c r="AH25" s="4">
        <v>13.372</v>
      </c>
      <c r="AI25" s="4">
        <v>13.063000000000001</v>
      </c>
      <c r="AJ25" s="4">
        <v>12.819000000000001</v>
      </c>
      <c r="AK25" s="4">
        <v>13.257</v>
      </c>
      <c r="AL25" s="4">
        <v>13.151</v>
      </c>
      <c r="AM25" s="4">
        <v>12.76</v>
      </c>
      <c r="AN25" s="37">
        <v>13.9595</v>
      </c>
      <c r="AO25" s="51">
        <v>-2.9343600000000001E-2</v>
      </c>
      <c r="AP25" s="54">
        <f t="shared" si="0"/>
        <v>14.203009479999999</v>
      </c>
      <c r="AQ25" s="107">
        <f t="shared" si="1"/>
        <v>3.1301843500000003E-2</v>
      </c>
      <c r="AZ25" s="51"/>
      <c r="BA25" s="66">
        <v>20</v>
      </c>
      <c r="BB25" s="67">
        <f t="shared" si="4"/>
        <v>2.9343600000000001E-2</v>
      </c>
      <c r="BC25" s="108">
        <f t="shared" si="5"/>
        <v>3.1301843500000003E-2</v>
      </c>
      <c r="BD25" s="59"/>
      <c r="BE25" s="59"/>
      <c r="BF25" s="59"/>
      <c r="BG25" s="59"/>
      <c r="BH25" s="59"/>
      <c r="BI25" s="59"/>
      <c r="BJ25" s="59"/>
      <c r="BK25" s="60"/>
      <c r="BM25" s="3">
        <v>20</v>
      </c>
      <c r="BN25" s="53">
        <f t="shared" si="2"/>
        <v>13.9595</v>
      </c>
      <c r="BO25" s="53">
        <f t="shared" si="3"/>
        <v>14.203009479999999</v>
      </c>
    </row>
    <row r="26" spans="1:67">
      <c r="A26" s="3">
        <v>21</v>
      </c>
      <c r="B26" s="6"/>
      <c r="C26" s="6">
        <v>20</v>
      </c>
      <c r="D26" s="4">
        <v>13.598000000000001</v>
      </c>
      <c r="E26" s="4">
        <v>13.596</v>
      </c>
      <c r="F26" s="4">
        <v>13.657</v>
      </c>
      <c r="G26" s="4">
        <v>13.708</v>
      </c>
      <c r="H26" s="4">
        <v>13.331</v>
      </c>
      <c r="I26" s="4">
        <v>13.445</v>
      </c>
      <c r="J26" s="4">
        <v>13.891999999999999</v>
      </c>
      <c r="K26" s="4">
        <v>13.195</v>
      </c>
      <c r="L26" s="4">
        <v>13.577999999999999</v>
      </c>
      <c r="M26" s="4">
        <v>13.38</v>
      </c>
      <c r="N26" s="4">
        <v>12.938000000000001</v>
      </c>
      <c r="O26" s="4">
        <v>13.135999999999999</v>
      </c>
      <c r="P26" s="4">
        <v>13.313000000000001</v>
      </c>
      <c r="Q26" s="4">
        <v>13.085000000000001</v>
      </c>
      <c r="R26" s="4">
        <v>13.099</v>
      </c>
      <c r="S26" s="4">
        <v>13.489000000000001</v>
      </c>
      <c r="T26" s="4">
        <v>12.742000000000001</v>
      </c>
      <c r="U26" s="4">
        <v>13.023</v>
      </c>
      <c r="V26" s="4">
        <v>12.891</v>
      </c>
      <c r="W26" s="4">
        <v>13.363</v>
      </c>
      <c r="X26" s="4">
        <v>13.516999999999999</v>
      </c>
      <c r="Y26" s="4">
        <v>12.952999999999999</v>
      </c>
      <c r="Z26" s="4">
        <v>13.238</v>
      </c>
      <c r="AA26" s="4">
        <v>12.803000000000001</v>
      </c>
      <c r="AB26" s="4">
        <v>12.885</v>
      </c>
      <c r="AC26" s="4">
        <v>12.387</v>
      </c>
      <c r="AD26" s="4">
        <v>12.805999999999999</v>
      </c>
      <c r="AE26" s="4">
        <v>12.428000000000001</v>
      </c>
      <c r="AF26" s="4">
        <v>12.657</v>
      </c>
      <c r="AG26" s="4">
        <v>12.8</v>
      </c>
      <c r="AH26" s="4">
        <v>12.981999999999999</v>
      </c>
      <c r="AI26" s="4">
        <v>12.574</v>
      </c>
      <c r="AJ26" s="4">
        <v>12.486000000000001</v>
      </c>
      <c r="AK26" s="4">
        <v>12.863</v>
      </c>
      <c r="AL26" s="4">
        <v>12.840999999999999</v>
      </c>
      <c r="AM26" s="4">
        <v>12.577999999999999</v>
      </c>
      <c r="AN26" s="37">
        <v>13.644299999999999</v>
      </c>
      <c r="AO26" s="51">
        <v>-2.98713E-2</v>
      </c>
      <c r="AP26" s="54">
        <f t="shared" si="0"/>
        <v>13.848723439999999</v>
      </c>
      <c r="AQ26" s="107">
        <f t="shared" si="1"/>
        <v>3.2327844000000008E-2</v>
      </c>
      <c r="AZ26" s="51"/>
      <c r="BA26" s="66">
        <v>21</v>
      </c>
      <c r="BB26" s="67">
        <f t="shared" si="4"/>
        <v>2.98713E-2</v>
      </c>
      <c r="BC26" s="108">
        <f t="shared" si="5"/>
        <v>3.2327844000000008E-2</v>
      </c>
      <c r="BD26" s="59"/>
      <c r="BE26" s="59"/>
      <c r="BF26" s="59"/>
      <c r="BG26" s="59"/>
      <c r="BH26" s="59"/>
      <c r="BI26" s="59"/>
      <c r="BJ26" s="59"/>
      <c r="BK26" s="60"/>
      <c r="BM26" s="3">
        <v>21</v>
      </c>
      <c r="BN26" s="53">
        <f t="shared" si="2"/>
        <v>13.644299999999999</v>
      </c>
      <c r="BO26" s="53">
        <f t="shared" si="3"/>
        <v>13.848723439999999</v>
      </c>
    </row>
    <row r="27" spans="1:67">
      <c r="A27" s="3">
        <v>22</v>
      </c>
      <c r="B27" s="6"/>
      <c r="C27" s="6">
        <v>27</v>
      </c>
      <c r="D27" s="4">
        <v>13.339</v>
      </c>
      <c r="E27" s="4">
        <v>13.185</v>
      </c>
      <c r="F27" s="4">
        <v>13.334</v>
      </c>
      <c r="G27" s="4">
        <v>13.454000000000001</v>
      </c>
      <c r="H27" s="4">
        <v>13.131</v>
      </c>
      <c r="I27" s="4">
        <v>13.23</v>
      </c>
      <c r="J27" s="4">
        <v>13.567</v>
      </c>
      <c r="K27" s="4">
        <v>12.875999999999999</v>
      </c>
      <c r="L27" s="4">
        <v>13.367000000000001</v>
      </c>
      <c r="M27" s="4">
        <v>13.015000000000001</v>
      </c>
      <c r="N27" s="4">
        <v>12.833</v>
      </c>
      <c r="O27" s="4">
        <v>12.827</v>
      </c>
      <c r="P27" s="4">
        <v>13.071</v>
      </c>
      <c r="Q27" s="4">
        <v>12.944000000000001</v>
      </c>
      <c r="R27" s="4">
        <v>12.779</v>
      </c>
      <c r="S27" s="4">
        <v>13.103</v>
      </c>
      <c r="T27" s="4">
        <v>12.303000000000001</v>
      </c>
      <c r="U27" s="4">
        <v>12.824</v>
      </c>
      <c r="V27" s="4">
        <v>12.664999999999999</v>
      </c>
      <c r="W27" s="4">
        <v>13.015000000000001</v>
      </c>
      <c r="X27" s="4">
        <v>13.28</v>
      </c>
      <c r="Y27" s="4">
        <v>12.715999999999999</v>
      </c>
      <c r="Z27" s="4">
        <v>12.86</v>
      </c>
      <c r="AA27" s="4">
        <v>12.499000000000001</v>
      </c>
      <c r="AB27" s="4">
        <v>12.656000000000001</v>
      </c>
      <c r="AC27" s="4">
        <v>12.233000000000001</v>
      </c>
      <c r="AD27" s="4">
        <v>12.416</v>
      </c>
      <c r="AE27" s="4">
        <v>12.097</v>
      </c>
      <c r="AF27" s="4">
        <v>12.336</v>
      </c>
      <c r="AG27" s="4">
        <v>12.462</v>
      </c>
      <c r="AH27" s="4">
        <v>12.558</v>
      </c>
      <c r="AI27" s="4">
        <v>12.157</v>
      </c>
      <c r="AJ27" s="4">
        <v>12.128</v>
      </c>
      <c r="AK27" s="4">
        <v>12.542</v>
      </c>
      <c r="AL27" s="4">
        <v>12.583</v>
      </c>
      <c r="AM27" s="4">
        <v>12.292999999999999</v>
      </c>
      <c r="AN27" s="37">
        <v>13.3851</v>
      </c>
      <c r="AO27" s="51">
        <v>-3.1776100000000002E-2</v>
      </c>
      <c r="AP27" s="54">
        <f t="shared" si="0"/>
        <v>13.476594159999999</v>
      </c>
      <c r="AQ27" s="107">
        <f t="shared" si="1"/>
        <v>3.4176396499999998E-2</v>
      </c>
      <c r="AZ27" s="51"/>
      <c r="BA27" s="66">
        <v>22</v>
      </c>
      <c r="BB27" s="67">
        <f t="shared" si="4"/>
        <v>3.1776100000000002E-2</v>
      </c>
      <c r="BC27" s="108">
        <f t="shared" si="5"/>
        <v>3.4176396499999998E-2</v>
      </c>
      <c r="BD27" s="59"/>
      <c r="BE27" s="59"/>
      <c r="BF27" s="59"/>
      <c r="BG27" s="59"/>
      <c r="BH27" s="59"/>
      <c r="BI27" s="59"/>
      <c r="BJ27" s="59"/>
      <c r="BK27" s="60"/>
      <c r="BM27" s="3">
        <v>22</v>
      </c>
      <c r="BN27" s="53">
        <f t="shared" si="2"/>
        <v>13.3851</v>
      </c>
      <c r="BO27" s="53">
        <f t="shared" si="3"/>
        <v>13.476594159999999</v>
      </c>
    </row>
    <row r="28" spans="1:67">
      <c r="A28" s="3">
        <v>23</v>
      </c>
      <c r="B28" s="6" t="s">
        <v>41</v>
      </c>
      <c r="C28" s="6">
        <v>3</v>
      </c>
      <c r="D28" s="4">
        <v>12.971</v>
      </c>
      <c r="E28" s="4">
        <v>12.747999999999999</v>
      </c>
      <c r="F28" s="4">
        <v>13.058</v>
      </c>
      <c r="G28" s="4">
        <v>12.994</v>
      </c>
      <c r="H28" s="4">
        <v>12.82</v>
      </c>
      <c r="I28" s="4">
        <v>12.821999999999999</v>
      </c>
      <c r="J28" s="4">
        <v>12.942</v>
      </c>
      <c r="K28" s="4">
        <v>12.496</v>
      </c>
      <c r="L28" s="4">
        <v>12.97</v>
      </c>
      <c r="M28" s="4">
        <v>12.59</v>
      </c>
      <c r="N28" s="4">
        <v>12.676</v>
      </c>
      <c r="O28" s="4">
        <v>12.27</v>
      </c>
      <c r="P28" s="4">
        <v>12.75</v>
      </c>
      <c r="Q28" s="4">
        <v>12.662000000000001</v>
      </c>
      <c r="R28" s="4">
        <v>12.4</v>
      </c>
      <c r="S28" s="4">
        <v>12.667999999999999</v>
      </c>
      <c r="T28" s="4">
        <v>12.007999999999999</v>
      </c>
      <c r="U28" s="4">
        <v>12.503</v>
      </c>
      <c r="V28" s="4">
        <v>12.285</v>
      </c>
      <c r="W28" s="4">
        <v>12.55</v>
      </c>
      <c r="X28" s="4">
        <v>12.811999999999999</v>
      </c>
      <c r="Y28" s="4">
        <v>12.29</v>
      </c>
      <c r="Z28" s="4">
        <v>12.396000000000001</v>
      </c>
      <c r="AA28" s="4">
        <v>12.134</v>
      </c>
      <c r="AB28" s="4">
        <v>12.347</v>
      </c>
      <c r="AC28" s="4">
        <v>11.989000000000001</v>
      </c>
      <c r="AD28" s="4">
        <v>11.85</v>
      </c>
      <c r="AE28" s="4">
        <v>11.746</v>
      </c>
      <c r="AF28" s="4">
        <v>11.938000000000001</v>
      </c>
      <c r="AG28" s="4">
        <v>12.105</v>
      </c>
      <c r="AH28" s="4">
        <v>11.991</v>
      </c>
      <c r="AI28" s="4">
        <v>11.646000000000001</v>
      </c>
      <c r="AJ28" s="4">
        <v>11.747999999999999</v>
      </c>
      <c r="AK28" s="4">
        <v>12.103</v>
      </c>
      <c r="AL28" s="4">
        <v>12.161</v>
      </c>
      <c r="AM28" s="4">
        <v>11.917</v>
      </c>
      <c r="AN28" s="37">
        <v>13.0267</v>
      </c>
      <c r="AO28" s="51">
        <v>-3.3873899999999998E-2</v>
      </c>
      <c r="AP28" s="54">
        <f t="shared" si="0"/>
        <v>13.089248919999999</v>
      </c>
      <c r="AQ28" s="107">
        <f t="shared" si="1"/>
        <v>3.6966795999999996E-2</v>
      </c>
      <c r="AS28" s="36" t="s">
        <v>105</v>
      </c>
      <c r="AZ28" s="51"/>
      <c r="BA28" s="66">
        <v>23</v>
      </c>
      <c r="BB28" s="67">
        <f t="shared" si="4"/>
        <v>3.3873899999999998E-2</v>
      </c>
      <c r="BC28" s="108">
        <f t="shared" si="5"/>
        <v>3.6966795999999996E-2</v>
      </c>
      <c r="BD28" s="59"/>
      <c r="BE28" s="59"/>
      <c r="BF28" s="59"/>
      <c r="BG28" s="59"/>
      <c r="BH28" s="59"/>
      <c r="BI28" s="59"/>
      <c r="BJ28" s="59"/>
      <c r="BK28" s="60"/>
      <c r="BM28" s="3">
        <v>23</v>
      </c>
      <c r="BN28" s="53">
        <f t="shared" si="2"/>
        <v>13.0267</v>
      </c>
      <c r="BO28" s="53">
        <f t="shared" si="3"/>
        <v>13.089248919999999</v>
      </c>
    </row>
    <row r="29" spans="1:67">
      <c r="A29" s="3">
        <v>24</v>
      </c>
      <c r="B29" s="6"/>
      <c r="C29" s="6">
        <v>10</v>
      </c>
      <c r="D29" s="4">
        <v>12.766999999999999</v>
      </c>
      <c r="E29" s="4">
        <v>12.539</v>
      </c>
      <c r="F29" s="4">
        <v>12.741</v>
      </c>
      <c r="G29" s="4">
        <v>12.74</v>
      </c>
      <c r="H29" s="4">
        <v>12.512</v>
      </c>
      <c r="I29" s="4">
        <v>12.401999999999999</v>
      </c>
      <c r="J29" s="4">
        <v>12.548999999999999</v>
      </c>
      <c r="K29" s="4">
        <v>12.154999999999999</v>
      </c>
      <c r="L29" s="4">
        <v>12.657999999999999</v>
      </c>
      <c r="M29" s="4">
        <v>12.259</v>
      </c>
      <c r="N29" s="4">
        <v>12.478</v>
      </c>
      <c r="O29" s="4">
        <v>11.903</v>
      </c>
      <c r="P29" s="4">
        <v>12.375999999999999</v>
      </c>
      <c r="Q29" s="4">
        <v>12.359</v>
      </c>
      <c r="R29" s="4">
        <v>12.163</v>
      </c>
      <c r="S29" s="4">
        <v>12.305999999999999</v>
      </c>
      <c r="T29" s="4">
        <v>11.72</v>
      </c>
      <c r="U29" s="4">
        <v>12.282999999999999</v>
      </c>
      <c r="V29" s="4">
        <v>12.122</v>
      </c>
      <c r="W29" s="4">
        <v>12.125</v>
      </c>
      <c r="X29" s="4">
        <v>12.356999999999999</v>
      </c>
      <c r="Y29" s="4">
        <v>11.962</v>
      </c>
      <c r="Z29" s="4">
        <v>11.981999999999999</v>
      </c>
      <c r="AA29" s="4">
        <v>11.852</v>
      </c>
      <c r="AB29" s="4">
        <v>11.978999999999999</v>
      </c>
      <c r="AC29" s="4">
        <v>11.762</v>
      </c>
      <c r="AD29" s="4">
        <v>11.493</v>
      </c>
      <c r="AE29" s="4">
        <v>11.347</v>
      </c>
      <c r="AF29" s="4">
        <v>11.686</v>
      </c>
      <c r="AG29" s="4">
        <v>11.609</v>
      </c>
      <c r="AH29" s="4">
        <v>11.661</v>
      </c>
      <c r="AI29" s="4">
        <v>11.093</v>
      </c>
      <c r="AJ29" s="4">
        <v>11.214</v>
      </c>
      <c r="AK29" s="4">
        <v>11.247999999999999</v>
      </c>
      <c r="AL29" s="4">
        <v>11.744999999999999</v>
      </c>
      <c r="AM29" s="4">
        <v>11.553000000000001</v>
      </c>
      <c r="AN29" s="37">
        <v>12.774900000000001</v>
      </c>
      <c r="AO29" s="51">
        <v>-3.9034699999999999E-2</v>
      </c>
      <c r="AP29" s="54">
        <f t="shared" si="0"/>
        <v>12.689314999999999</v>
      </c>
      <c r="AQ29" s="107">
        <f t="shared" si="1"/>
        <v>4.0818337500000003E-2</v>
      </c>
      <c r="AZ29" s="51"/>
      <c r="BA29" s="66">
        <v>24</v>
      </c>
      <c r="BB29" s="67">
        <f t="shared" si="4"/>
        <v>3.9034699999999999E-2</v>
      </c>
      <c r="BC29" s="108">
        <f t="shared" si="5"/>
        <v>4.0818337500000003E-2</v>
      </c>
      <c r="BD29" s="59"/>
      <c r="BE29" s="59"/>
      <c r="BF29" s="59"/>
      <c r="BG29" s="59"/>
      <c r="BH29" s="59"/>
      <c r="BI29" s="59"/>
      <c r="BJ29" s="59"/>
      <c r="BK29" s="60"/>
      <c r="BM29" s="3">
        <v>24</v>
      </c>
      <c r="BN29" s="53">
        <f t="shared" si="2"/>
        <v>12.774900000000001</v>
      </c>
      <c r="BO29" s="53">
        <f t="shared" si="3"/>
        <v>12.689314999999999</v>
      </c>
    </row>
    <row r="30" spans="1:67">
      <c r="A30" s="3">
        <v>25</v>
      </c>
      <c r="B30" s="7"/>
      <c r="C30" s="7">
        <v>17</v>
      </c>
      <c r="D30" s="4">
        <v>12.497</v>
      </c>
      <c r="E30" s="4">
        <v>12.183</v>
      </c>
      <c r="F30" s="4">
        <v>12.387</v>
      </c>
      <c r="G30" s="4">
        <v>12.471</v>
      </c>
      <c r="H30" s="4">
        <v>12.221</v>
      </c>
      <c r="I30" s="4">
        <v>12.172000000000001</v>
      </c>
      <c r="J30" s="4">
        <v>12.066000000000001</v>
      </c>
      <c r="K30" s="4">
        <v>11.952</v>
      </c>
      <c r="L30" s="4">
        <v>12.446</v>
      </c>
      <c r="M30" s="4">
        <v>11.964</v>
      </c>
      <c r="N30" s="4">
        <v>12.247999999999999</v>
      </c>
      <c r="O30" s="4">
        <v>11.589</v>
      </c>
      <c r="P30" s="4">
        <v>12.034000000000001</v>
      </c>
      <c r="Q30" s="4">
        <v>12.144</v>
      </c>
      <c r="R30" s="4">
        <v>11.821</v>
      </c>
      <c r="S30" s="4">
        <v>11.94</v>
      </c>
      <c r="T30" s="4">
        <v>11.43</v>
      </c>
      <c r="U30" s="4">
        <v>12.103999999999999</v>
      </c>
      <c r="V30" s="4">
        <v>11.728999999999999</v>
      </c>
      <c r="W30" s="4">
        <v>11.666</v>
      </c>
      <c r="X30" s="4">
        <v>11.739000000000001</v>
      </c>
      <c r="Y30" s="4">
        <v>11.688000000000001</v>
      </c>
      <c r="Z30" s="4">
        <v>11.35</v>
      </c>
      <c r="AA30" s="4">
        <v>11.536</v>
      </c>
      <c r="AB30" s="4">
        <v>11.535</v>
      </c>
      <c r="AC30" s="4">
        <v>11.491</v>
      </c>
      <c r="AD30" s="4">
        <v>11.151999999999999</v>
      </c>
      <c r="AE30" s="4">
        <v>10.888</v>
      </c>
      <c r="AF30" s="4">
        <v>11.236000000000001</v>
      </c>
      <c r="AG30" s="4">
        <v>11.209</v>
      </c>
      <c r="AH30" s="4">
        <v>11.337999999999999</v>
      </c>
      <c r="AI30" s="4">
        <v>10.534000000000001</v>
      </c>
      <c r="AJ30" s="4">
        <v>10.631</v>
      </c>
      <c r="AK30" s="4">
        <v>10.5</v>
      </c>
      <c r="AL30" s="4">
        <v>11.369</v>
      </c>
      <c r="AM30" s="4">
        <v>11.042999999999999</v>
      </c>
      <c r="AN30" s="37">
        <v>12.5402</v>
      </c>
      <c r="AO30" s="51">
        <v>-4.7065599999999999E-2</v>
      </c>
      <c r="AP30" s="54">
        <f t="shared" si="0"/>
        <v>12.279419679999998</v>
      </c>
      <c r="AQ30" s="107">
        <f t="shared" si="1"/>
        <v>4.5850316000000002E-2</v>
      </c>
      <c r="AZ30" s="51"/>
      <c r="BA30" s="66">
        <v>25</v>
      </c>
      <c r="BB30" s="67">
        <f t="shared" si="4"/>
        <v>4.7065599999999999E-2</v>
      </c>
      <c r="BC30" s="108">
        <f t="shared" si="5"/>
        <v>4.5850316000000002E-2</v>
      </c>
      <c r="BD30" s="59"/>
      <c r="BE30" s="61" t="s">
        <v>99</v>
      </c>
      <c r="BF30" s="59"/>
      <c r="BG30" s="59"/>
      <c r="BH30" s="59"/>
      <c r="BI30" s="59"/>
      <c r="BJ30" s="59"/>
      <c r="BK30" s="60"/>
      <c r="BM30" s="3">
        <v>25</v>
      </c>
      <c r="BN30" s="53">
        <f t="shared" si="2"/>
        <v>12.5402</v>
      </c>
      <c r="BO30" s="53">
        <f t="shared" si="3"/>
        <v>12.279419679999998</v>
      </c>
    </row>
    <row r="31" spans="1:67">
      <c r="A31" s="3">
        <v>26</v>
      </c>
      <c r="B31" s="6"/>
      <c r="C31" s="6">
        <v>24</v>
      </c>
      <c r="D31" s="4">
        <v>12.176</v>
      </c>
      <c r="E31" s="4">
        <v>11.843999999999999</v>
      </c>
      <c r="F31" s="4">
        <v>12.023</v>
      </c>
      <c r="G31" s="4">
        <v>12.000999999999999</v>
      </c>
      <c r="H31" s="4">
        <v>12.022</v>
      </c>
      <c r="I31" s="4">
        <v>11.912000000000001</v>
      </c>
      <c r="J31" s="4">
        <v>11.683999999999999</v>
      </c>
      <c r="K31" s="4">
        <v>11.747999999999999</v>
      </c>
      <c r="L31" s="4">
        <v>12.132999999999999</v>
      </c>
      <c r="M31" s="4">
        <v>11.617000000000001</v>
      </c>
      <c r="N31" s="4">
        <v>11.907999999999999</v>
      </c>
      <c r="O31" s="4">
        <v>11.225</v>
      </c>
      <c r="P31" s="4">
        <v>11.72</v>
      </c>
      <c r="Q31" s="4">
        <v>11.882999999999999</v>
      </c>
      <c r="R31" s="4">
        <v>11.487</v>
      </c>
      <c r="S31" s="4">
        <v>11.589</v>
      </c>
      <c r="T31" s="4">
        <v>11.026</v>
      </c>
      <c r="U31" s="4">
        <v>11.871</v>
      </c>
      <c r="V31" s="4">
        <v>11.289</v>
      </c>
      <c r="W31" s="4">
        <v>11.089</v>
      </c>
      <c r="X31" s="4">
        <v>10.895</v>
      </c>
      <c r="Y31" s="4">
        <v>11.334</v>
      </c>
      <c r="Z31" s="4">
        <v>10.736000000000001</v>
      </c>
      <c r="AA31" s="4">
        <v>11.228999999999999</v>
      </c>
      <c r="AB31" s="4">
        <v>11.042</v>
      </c>
      <c r="AC31" s="4">
        <v>11.105</v>
      </c>
      <c r="AD31" s="4">
        <v>10.692</v>
      </c>
      <c r="AE31" s="4">
        <v>10.301</v>
      </c>
      <c r="AF31" s="4">
        <v>10.625999999999999</v>
      </c>
      <c r="AG31" s="4">
        <v>10.727</v>
      </c>
      <c r="AH31" s="4">
        <v>10.826000000000001</v>
      </c>
      <c r="AI31" s="4">
        <v>9.8209999999999997</v>
      </c>
      <c r="AJ31" s="4">
        <v>10.058</v>
      </c>
      <c r="AK31" s="4">
        <v>10.015000000000001</v>
      </c>
      <c r="AL31" s="4">
        <v>10.824</v>
      </c>
      <c r="AM31" s="4">
        <v>10.361000000000001</v>
      </c>
      <c r="AN31" s="37">
        <v>12.263999999999999</v>
      </c>
      <c r="AO31" s="51">
        <v>-5.5559799999999999E-2</v>
      </c>
      <c r="AP31" s="54">
        <f t="shared" si="0"/>
        <v>11.86219024</v>
      </c>
      <c r="AQ31" s="107">
        <f t="shared" si="1"/>
        <v>5.218202650000002E-2</v>
      </c>
      <c r="AZ31" s="51"/>
      <c r="BA31" s="66">
        <v>26</v>
      </c>
      <c r="BB31" s="67">
        <f t="shared" si="4"/>
        <v>5.5559799999999999E-2</v>
      </c>
      <c r="BC31" s="108">
        <f t="shared" si="5"/>
        <v>5.218202650000002E-2</v>
      </c>
      <c r="BD31" s="59"/>
      <c r="BE31" s="59"/>
      <c r="BF31" s="59"/>
      <c r="BG31" s="59"/>
      <c r="BH31" s="59"/>
      <c r="BI31" s="59"/>
      <c r="BJ31" s="59"/>
      <c r="BK31" s="60"/>
      <c r="BM31" s="3">
        <v>26</v>
      </c>
      <c r="BN31" s="53">
        <f t="shared" si="2"/>
        <v>12.263999999999999</v>
      </c>
      <c r="BO31" s="53">
        <f t="shared" si="3"/>
        <v>11.86219024</v>
      </c>
    </row>
    <row r="32" spans="1:67">
      <c r="A32" s="3">
        <v>27</v>
      </c>
      <c r="B32" s="6" t="s">
        <v>42</v>
      </c>
      <c r="C32" s="6">
        <v>1</v>
      </c>
      <c r="D32" s="4">
        <v>11.589</v>
      </c>
      <c r="E32" s="4">
        <v>11.356</v>
      </c>
      <c r="F32" s="4">
        <v>11.587999999999999</v>
      </c>
      <c r="G32" s="4">
        <v>11.551</v>
      </c>
      <c r="H32" s="4">
        <v>11.638</v>
      </c>
      <c r="I32" s="4">
        <v>11.404</v>
      </c>
      <c r="J32" s="4">
        <v>11.15</v>
      </c>
      <c r="K32" s="4">
        <v>11.294</v>
      </c>
      <c r="L32" s="4">
        <v>11.548999999999999</v>
      </c>
      <c r="M32" s="4">
        <v>11.101000000000001</v>
      </c>
      <c r="N32" s="4">
        <v>11.407</v>
      </c>
      <c r="O32" s="4">
        <v>10.715999999999999</v>
      </c>
      <c r="P32" s="4">
        <v>11.058999999999999</v>
      </c>
      <c r="Q32" s="4">
        <v>11.532999999999999</v>
      </c>
      <c r="R32" s="4">
        <v>10.949</v>
      </c>
      <c r="S32" s="4">
        <v>11.122999999999999</v>
      </c>
      <c r="T32" s="4">
        <v>10.507999999999999</v>
      </c>
      <c r="U32" s="4">
        <v>11.45</v>
      </c>
      <c r="V32" s="4">
        <v>10.702999999999999</v>
      </c>
      <c r="W32" s="4">
        <v>10.462999999999999</v>
      </c>
      <c r="X32" s="4">
        <v>10.404999999999999</v>
      </c>
      <c r="Y32" s="4">
        <v>10.855</v>
      </c>
      <c r="Z32" s="4">
        <v>10.148</v>
      </c>
      <c r="AA32" s="4">
        <v>10.682</v>
      </c>
      <c r="AB32" s="4">
        <v>10.509</v>
      </c>
      <c r="AC32" s="4">
        <v>10.693</v>
      </c>
      <c r="AD32" s="4">
        <v>10.016999999999999</v>
      </c>
      <c r="AE32" s="4">
        <v>9.6489999999999991</v>
      </c>
      <c r="AF32" s="4">
        <v>9.6780000000000008</v>
      </c>
      <c r="AG32" s="4">
        <v>10.121</v>
      </c>
      <c r="AH32" s="4">
        <v>10.1</v>
      </c>
      <c r="AI32" s="4">
        <v>9.1</v>
      </c>
      <c r="AJ32" s="4">
        <v>9.35</v>
      </c>
      <c r="AK32" s="4">
        <v>9.2690000000000001</v>
      </c>
      <c r="AL32" s="4">
        <v>9.7880000000000003</v>
      </c>
      <c r="AM32" s="4">
        <v>9.3940000000000001</v>
      </c>
      <c r="AN32" s="37">
        <v>11.8881</v>
      </c>
      <c r="AO32" s="51">
        <v>-6.6023200000000004E-2</v>
      </c>
      <c r="AP32" s="54">
        <f t="shared" si="0"/>
        <v>11.44025396</v>
      </c>
      <c r="AQ32" s="107">
        <f t="shared" si="1"/>
        <v>5.993276400000002E-2</v>
      </c>
      <c r="AZ32" s="51"/>
      <c r="BA32" s="66">
        <v>27</v>
      </c>
      <c r="BB32" s="67">
        <f t="shared" si="4"/>
        <v>6.6023200000000004E-2</v>
      </c>
      <c r="BC32" s="108">
        <f t="shared" si="5"/>
        <v>5.993276400000002E-2</v>
      </c>
      <c r="BD32" s="59"/>
      <c r="BE32" s="59"/>
      <c r="BF32" s="59"/>
      <c r="BG32" s="59"/>
      <c r="BH32" s="59"/>
      <c r="BI32" s="59"/>
      <c r="BJ32" s="59"/>
      <c r="BK32" s="60"/>
      <c r="BM32" s="3">
        <v>27</v>
      </c>
      <c r="BN32" s="53">
        <f t="shared" si="2"/>
        <v>11.8881</v>
      </c>
      <c r="BO32" s="53">
        <f t="shared" si="3"/>
        <v>11.44025396</v>
      </c>
    </row>
    <row r="33" spans="1:67">
      <c r="A33" s="3">
        <v>28</v>
      </c>
      <c r="B33" s="6"/>
      <c r="C33" s="6">
        <v>8</v>
      </c>
      <c r="D33" s="4">
        <v>10.904</v>
      </c>
      <c r="E33" s="4">
        <v>10.842000000000001</v>
      </c>
      <c r="F33" s="4">
        <v>11.029</v>
      </c>
      <c r="G33" s="4">
        <v>11.093</v>
      </c>
      <c r="H33" s="4">
        <v>11.206</v>
      </c>
      <c r="I33" s="4">
        <v>10.744</v>
      </c>
      <c r="J33" s="4">
        <v>10.55</v>
      </c>
      <c r="K33" s="4">
        <v>10.875</v>
      </c>
      <c r="L33" s="4">
        <v>10.975</v>
      </c>
      <c r="M33" s="4">
        <v>10.505000000000001</v>
      </c>
      <c r="N33" s="4">
        <v>10.864000000000001</v>
      </c>
      <c r="O33" s="4">
        <v>10.093999999999999</v>
      </c>
      <c r="P33" s="4">
        <v>10.228999999999999</v>
      </c>
      <c r="Q33" s="4">
        <v>11.044</v>
      </c>
      <c r="R33" s="4">
        <v>10.129</v>
      </c>
      <c r="S33" s="4">
        <v>10.669</v>
      </c>
      <c r="T33" s="4">
        <v>9.7319999999999993</v>
      </c>
      <c r="U33" s="4">
        <v>10.938000000000001</v>
      </c>
      <c r="V33" s="4">
        <v>10.115</v>
      </c>
      <c r="W33" s="4">
        <v>9.9659999999999993</v>
      </c>
      <c r="X33" s="4">
        <v>9.9339999999999993</v>
      </c>
      <c r="Y33" s="4">
        <v>10.329000000000001</v>
      </c>
      <c r="Z33" s="4">
        <v>9.59</v>
      </c>
      <c r="AA33" s="4">
        <v>10.118</v>
      </c>
      <c r="AB33" s="4">
        <v>9.9550000000000001</v>
      </c>
      <c r="AC33" s="4">
        <v>10.18</v>
      </c>
      <c r="AD33" s="4">
        <v>9.3659999999999997</v>
      </c>
      <c r="AE33" s="4">
        <v>8.9930000000000003</v>
      </c>
      <c r="AF33" s="4">
        <v>8.7370000000000001</v>
      </c>
      <c r="AG33" s="4">
        <v>9.5259999999999998</v>
      </c>
      <c r="AH33" s="4">
        <v>9.2899999999999991</v>
      </c>
      <c r="AI33" s="4">
        <v>8.7129999999999992</v>
      </c>
      <c r="AJ33" s="4">
        <v>8.5289999999999999</v>
      </c>
      <c r="AK33" s="4">
        <v>8.468</v>
      </c>
      <c r="AL33" s="4">
        <v>8.9049999999999994</v>
      </c>
      <c r="AM33" s="4">
        <v>8.7189999999999994</v>
      </c>
      <c r="AN33" s="37">
        <v>11.3598</v>
      </c>
      <c r="AO33" s="51">
        <v>-7.0952399999999999E-2</v>
      </c>
      <c r="AP33" s="54">
        <f t="shared" si="0"/>
        <v>11.016238119999999</v>
      </c>
      <c r="AQ33" s="107">
        <f t="shared" si="1"/>
        <v>6.9221823500000002E-2</v>
      </c>
      <c r="AZ33" s="51"/>
      <c r="BA33" s="66">
        <v>28</v>
      </c>
      <c r="BB33" s="67">
        <f t="shared" si="4"/>
        <v>7.0952399999999999E-2</v>
      </c>
      <c r="BC33" s="108">
        <f t="shared" si="5"/>
        <v>6.9221823500000002E-2</v>
      </c>
      <c r="BD33" s="59"/>
      <c r="BE33" s="59"/>
      <c r="BF33" s="59"/>
      <c r="BG33" s="59"/>
      <c r="BH33" s="59"/>
      <c r="BI33" s="59"/>
      <c r="BJ33" s="59"/>
      <c r="BK33" s="60"/>
      <c r="BM33" s="3">
        <v>28</v>
      </c>
      <c r="BN33" s="53">
        <f t="shared" si="2"/>
        <v>11.3598</v>
      </c>
      <c r="BO33" s="53">
        <f t="shared" si="3"/>
        <v>11.016238119999999</v>
      </c>
    </row>
    <row r="34" spans="1:67">
      <c r="A34" s="3">
        <v>29</v>
      </c>
      <c r="B34" s="6"/>
      <c r="C34" s="6">
        <v>15</v>
      </c>
      <c r="D34" s="4">
        <v>10.372999999999999</v>
      </c>
      <c r="E34" s="4">
        <v>10.257</v>
      </c>
      <c r="F34" s="4">
        <v>10.46</v>
      </c>
      <c r="G34" s="4">
        <v>10.46</v>
      </c>
      <c r="H34" s="4">
        <v>10.818</v>
      </c>
      <c r="I34" s="4">
        <v>10.077999999999999</v>
      </c>
      <c r="J34" s="4">
        <v>9.8889999999999993</v>
      </c>
      <c r="K34" s="4">
        <v>10.313000000000001</v>
      </c>
      <c r="L34" s="4">
        <v>10.423</v>
      </c>
      <c r="M34" s="4">
        <v>9.9280000000000008</v>
      </c>
      <c r="N34" s="4">
        <v>10.266999999999999</v>
      </c>
      <c r="O34" s="4">
        <v>9.3460000000000001</v>
      </c>
      <c r="P34" s="4">
        <v>9.5250000000000004</v>
      </c>
      <c r="Q34" s="4">
        <v>10.558999999999999</v>
      </c>
      <c r="R34" s="4">
        <v>9.4179999999999993</v>
      </c>
      <c r="S34" s="4">
        <v>10.058999999999999</v>
      </c>
      <c r="T34" s="4">
        <v>9.0630000000000006</v>
      </c>
      <c r="U34" s="4">
        <v>10.333</v>
      </c>
      <c r="V34" s="4">
        <v>9.4489999999999998</v>
      </c>
      <c r="W34" s="4">
        <v>9.5009999999999994</v>
      </c>
      <c r="X34" s="4">
        <v>9.6029999999999998</v>
      </c>
      <c r="Y34" s="4">
        <v>9.7029999999999994</v>
      </c>
      <c r="Z34" s="4">
        <v>9.1310000000000002</v>
      </c>
      <c r="AA34" s="4">
        <v>9.3979999999999997</v>
      </c>
      <c r="AB34" s="4">
        <v>9.32</v>
      </c>
      <c r="AC34" s="4">
        <v>9.6059999999999999</v>
      </c>
      <c r="AD34" s="4">
        <v>8.8740000000000006</v>
      </c>
      <c r="AE34" s="4">
        <v>8.5459999999999994</v>
      </c>
      <c r="AF34" s="4">
        <v>7.9969999999999999</v>
      </c>
      <c r="AG34" s="4">
        <v>8.9169999999999998</v>
      </c>
      <c r="AH34" s="4">
        <v>8.6229999999999993</v>
      </c>
      <c r="AI34" s="4">
        <v>8.2430000000000003</v>
      </c>
      <c r="AJ34" s="4">
        <v>7.617</v>
      </c>
      <c r="AK34" s="4">
        <v>7.7930000000000001</v>
      </c>
      <c r="AL34" s="4">
        <v>8.125</v>
      </c>
      <c r="AM34" s="4">
        <v>8.0980000000000008</v>
      </c>
      <c r="AN34" s="37">
        <v>10.821099999999999</v>
      </c>
      <c r="AO34" s="55">
        <v>-7.4414400000000006E-2</v>
      </c>
      <c r="AP34" s="54">
        <f t="shared" si="0"/>
        <v>10.59277</v>
      </c>
      <c r="AQ34" s="107">
        <f t="shared" ref="AQ34:AQ43" si="6">($A34 - 28)*($A34 - 28)*($A34 - 28)*$AN$4+($A34 -28)*($A34 - 28)*$AO$4+($A34 - 28)*$AP$4+$AQ$4</f>
        <v>7.4773708500000008E-2</v>
      </c>
      <c r="AZ34" s="51"/>
      <c r="BA34" s="66">
        <v>29</v>
      </c>
      <c r="BB34" s="67">
        <f t="shared" si="4"/>
        <v>7.4414400000000006E-2</v>
      </c>
      <c r="BC34" s="108">
        <f t="shared" si="5"/>
        <v>7.4773708500000008E-2</v>
      </c>
      <c r="BD34" s="59"/>
      <c r="BF34" s="59"/>
      <c r="BG34" s="59"/>
      <c r="BH34" s="59"/>
      <c r="BI34" s="59"/>
      <c r="BJ34" s="59"/>
      <c r="BK34" s="60"/>
      <c r="BM34" s="3">
        <v>29</v>
      </c>
      <c r="BN34" s="53">
        <f t="shared" si="2"/>
        <v>10.821099999999999</v>
      </c>
      <c r="BO34" s="53">
        <f t="shared" si="3"/>
        <v>10.59277</v>
      </c>
    </row>
    <row r="35" spans="1:67">
      <c r="A35" s="3">
        <v>30</v>
      </c>
      <c r="B35" s="6"/>
      <c r="C35" s="6">
        <v>23</v>
      </c>
      <c r="D35" s="4">
        <v>9.7829999999999995</v>
      </c>
      <c r="E35" s="4">
        <v>9.7270000000000003</v>
      </c>
      <c r="F35" s="4">
        <v>9.7110000000000003</v>
      </c>
      <c r="G35" s="4">
        <v>9.9039999999999999</v>
      </c>
      <c r="H35" s="4">
        <v>10.067</v>
      </c>
      <c r="I35" s="4">
        <v>9.5449999999999999</v>
      </c>
      <c r="J35" s="4">
        <v>9.1549999999999994</v>
      </c>
      <c r="K35" s="4">
        <v>9.5630000000000006</v>
      </c>
      <c r="L35" s="4">
        <v>9.8140000000000001</v>
      </c>
      <c r="M35" s="4">
        <v>9.4049999999999994</v>
      </c>
      <c r="N35" s="4">
        <v>9.5690000000000008</v>
      </c>
      <c r="O35" s="4">
        <v>8.673</v>
      </c>
      <c r="P35" s="4">
        <v>9.0180000000000007</v>
      </c>
      <c r="Q35" s="4">
        <v>9.9749999999999996</v>
      </c>
      <c r="R35" s="4">
        <v>8.9359999999999999</v>
      </c>
      <c r="S35" s="4">
        <v>9.3469999999999995</v>
      </c>
      <c r="T35" s="4">
        <v>8.4960000000000004</v>
      </c>
      <c r="U35" s="4">
        <v>9.7460000000000004</v>
      </c>
      <c r="V35" s="4">
        <v>8.8819999999999997</v>
      </c>
      <c r="W35" s="4">
        <v>8.9700000000000006</v>
      </c>
      <c r="X35" s="4">
        <v>9.1910000000000007</v>
      </c>
      <c r="Y35" s="4">
        <v>9.0559999999999992</v>
      </c>
      <c r="Z35" s="4">
        <v>8.6679999999999993</v>
      </c>
      <c r="AA35" s="4">
        <v>8.6679999999999993</v>
      </c>
      <c r="AB35" s="4">
        <v>8.6349999999999998</v>
      </c>
      <c r="AC35" s="4">
        <v>9.0109999999999992</v>
      </c>
      <c r="AD35" s="4">
        <v>8.0549999999999997</v>
      </c>
      <c r="AE35" s="4">
        <v>8.0210000000000008</v>
      </c>
      <c r="AF35" s="4">
        <v>7.33</v>
      </c>
      <c r="AG35" s="4">
        <v>8.1929999999999996</v>
      </c>
      <c r="AH35" s="4">
        <v>7.819</v>
      </c>
      <c r="AI35" s="4">
        <v>7.6150000000000002</v>
      </c>
      <c r="AJ35" s="4">
        <v>7.0570000000000004</v>
      </c>
      <c r="AK35" s="4">
        <v>7.2489999999999997</v>
      </c>
      <c r="AL35" s="4">
        <v>7.4859999999999998</v>
      </c>
      <c r="AM35" s="4">
        <v>7.6589999999999998</v>
      </c>
      <c r="AN35" s="37">
        <v>10.183999999999999</v>
      </c>
      <c r="AO35" s="51">
        <v>-7.2857099999999994E-2</v>
      </c>
      <c r="AP35" s="54">
        <f t="shared" si="0"/>
        <v>10.172476879999998</v>
      </c>
      <c r="AQ35" s="107">
        <f t="shared" si="6"/>
        <v>7.2100288000000012E-2</v>
      </c>
      <c r="AZ35" s="51"/>
      <c r="BA35" s="66">
        <v>30</v>
      </c>
      <c r="BB35" s="67">
        <f t="shared" si="4"/>
        <v>7.2857099999999994E-2</v>
      </c>
      <c r="BC35" s="108">
        <f t="shared" si="5"/>
        <v>7.2100288000000012E-2</v>
      </c>
      <c r="BD35" s="59"/>
      <c r="BE35" s="59"/>
      <c r="BF35" s="59"/>
      <c r="BG35" s="59"/>
      <c r="BH35" s="59"/>
      <c r="BI35" s="59"/>
      <c r="BJ35" s="59"/>
      <c r="BK35" s="60"/>
      <c r="BM35" s="3">
        <v>30</v>
      </c>
      <c r="BN35" s="53">
        <f t="shared" si="2"/>
        <v>10.183999999999999</v>
      </c>
      <c r="BO35" s="53">
        <f t="shared" si="3"/>
        <v>10.172476879999998</v>
      </c>
    </row>
    <row r="36" spans="1:67">
      <c r="A36" s="3">
        <v>31</v>
      </c>
      <c r="B36" s="6"/>
      <c r="C36" s="6">
        <v>29</v>
      </c>
      <c r="D36" s="4">
        <v>9.3640000000000008</v>
      </c>
      <c r="E36" s="4">
        <v>9.1140000000000008</v>
      </c>
      <c r="F36" s="4">
        <v>8.9960000000000004</v>
      </c>
      <c r="G36" s="4">
        <v>9.2270000000000003</v>
      </c>
      <c r="H36" s="4">
        <v>9.452</v>
      </c>
      <c r="I36" s="4">
        <v>9.0299999999999994</v>
      </c>
      <c r="J36" s="4">
        <v>8.4589999999999996</v>
      </c>
      <c r="K36" s="4">
        <v>9.0280000000000005</v>
      </c>
      <c r="L36" s="4">
        <v>9.1630000000000003</v>
      </c>
      <c r="M36" s="4">
        <v>8.9139999999999997</v>
      </c>
      <c r="N36" s="4">
        <v>9.0050000000000008</v>
      </c>
      <c r="O36" s="4">
        <v>7.915</v>
      </c>
      <c r="P36" s="4">
        <v>8.3000000000000007</v>
      </c>
      <c r="Q36" s="4">
        <v>9.2789999999999999</v>
      </c>
      <c r="R36" s="4">
        <v>8.5139999999999993</v>
      </c>
      <c r="S36" s="4">
        <v>8.8160000000000007</v>
      </c>
      <c r="T36" s="4">
        <v>7.819</v>
      </c>
      <c r="U36" s="4">
        <v>9.1820000000000004</v>
      </c>
      <c r="V36" s="4">
        <v>8.33</v>
      </c>
      <c r="W36" s="4">
        <v>8.548</v>
      </c>
      <c r="X36" s="4">
        <v>8.6270000000000007</v>
      </c>
      <c r="Y36" s="4">
        <v>8.4710000000000001</v>
      </c>
      <c r="Z36" s="4">
        <v>8.2210000000000001</v>
      </c>
      <c r="AA36" s="4">
        <v>7.9420000000000002</v>
      </c>
      <c r="AB36" s="4">
        <v>8.11</v>
      </c>
      <c r="AC36" s="4">
        <v>8.4570000000000007</v>
      </c>
      <c r="AD36" s="4">
        <v>7.39</v>
      </c>
      <c r="AE36" s="4">
        <v>7.5270000000000001</v>
      </c>
      <c r="AF36" s="4">
        <v>6.6920000000000002</v>
      </c>
      <c r="AG36" s="4">
        <v>7.5540000000000003</v>
      </c>
      <c r="AH36" s="4">
        <v>7.1070000000000002</v>
      </c>
      <c r="AI36" s="4">
        <v>7.0060000000000002</v>
      </c>
      <c r="AJ36" s="4">
        <v>6.7149999999999999</v>
      </c>
      <c r="AK36" s="4">
        <v>6.609</v>
      </c>
      <c r="AL36" s="4">
        <v>7.048</v>
      </c>
      <c r="AM36" s="4">
        <v>7.1790000000000003</v>
      </c>
      <c r="AN36" s="37">
        <v>9.5690500000000007</v>
      </c>
      <c r="AO36" s="51">
        <v>-7.1299899999999999E-2</v>
      </c>
      <c r="AP36" s="54">
        <f t="shared" si="0"/>
        <v>9.7579860399999987</v>
      </c>
      <c r="AQ36" s="107">
        <f t="shared" si="6"/>
        <v>7.10519295E-2</v>
      </c>
      <c r="AZ36" s="51"/>
      <c r="BA36" s="66">
        <v>31</v>
      </c>
      <c r="BB36" s="67">
        <f t="shared" si="4"/>
        <v>7.1299899999999999E-2</v>
      </c>
      <c r="BC36" s="108">
        <f t="shared" si="5"/>
        <v>7.10519295E-2</v>
      </c>
      <c r="BD36" s="59"/>
      <c r="BE36" s="59"/>
      <c r="BF36" s="59"/>
      <c r="BG36" s="59"/>
      <c r="BH36" s="59"/>
      <c r="BI36" s="59"/>
      <c r="BJ36" s="59"/>
      <c r="BK36" s="60"/>
      <c r="BM36" s="3">
        <v>31</v>
      </c>
      <c r="BN36" s="53">
        <f t="shared" si="2"/>
        <v>9.5690500000000007</v>
      </c>
      <c r="BO36" s="53">
        <f t="shared" si="3"/>
        <v>9.7579860399999987</v>
      </c>
    </row>
    <row r="37" spans="1:67">
      <c r="A37" s="3">
        <v>32</v>
      </c>
      <c r="B37" s="7" t="s">
        <v>43</v>
      </c>
      <c r="C37" s="7">
        <v>5</v>
      </c>
      <c r="D37" s="4">
        <v>8.8019999999999996</v>
      </c>
      <c r="E37" s="4">
        <v>8.6349999999999998</v>
      </c>
      <c r="F37" s="4">
        <v>8.3629999999999995</v>
      </c>
      <c r="G37" s="4">
        <v>8.702</v>
      </c>
      <c r="H37" s="4">
        <v>8.907</v>
      </c>
      <c r="I37" s="4">
        <v>8.4280000000000008</v>
      </c>
      <c r="J37" s="4">
        <v>7.9989999999999997</v>
      </c>
      <c r="K37" s="4">
        <v>8.5050000000000008</v>
      </c>
      <c r="L37" s="4">
        <v>8.3940000000000001</v>
      </c>
      <c r="M37" s="4">
        <v>8.4510000000000005</v>
      </c>
      <c r="N37" s="4">
        <v>8.5009999999999994</v>
      </c>
      <c r="O37" s="4">
        <v>7.3639999999999999</v>
      </c>
      <c r="P37" s="4">
        <v>7.8019999999999996</v>
      </c>
      <c r="Q37" s="4">
        <v>8.6419999999999995</v>
      </c>
      <c r="R37" s="4">
        <v>8.0749999999999993</v>
      </c>
      <c r="S37" s="4">
        <v>8.2240000000000002</v>
      </c>
      <c r="T37" s="4">
        <v>7.2439999999999998</v>
      </c>
      <c r="U37" s="4">
        <v>8.7560000000000002</v>
      </c>
      <c r="V37" s="4">
        <v>7.7309999999999999</v>
      </c>
      <c r="W37" s="4">
        <v>8.1120000000000001</v>
      </c>
      <c r="X37" s="4">
        <v>8.1129999999999995</v>
      </c>
      <c r="Y37" s="4">
        <v>7.8209999999999997</v>
      </c>
      <c r="Z37" s="4">
        <v>7.9169999999999998</v>
      </c>
      <c r="AA37" s="4">
        <v>7.3150000000000004</v>
      </c>
      <c r="AB37" s="4">
        <v>7.4889999999999999</v>
      </c>
      <c r="AC37" s="4">
        <v>7.7939999999999996</v>
      </c>
      <c r="AD37" s="4">
        <v>6.8789999999999996</v>
      </c>
      <c r="AE37" s="4">
        <v>7.0359999999999996</v>
      </c>
      <c r="AF37" s="4">
        <v>6.069</v>
      </c>
      <c r="AG37" s="4">
        <v>6.875</v>
      </c>
      <c r="AH37" s="4">
        <v>6.8109999999999999</v>
      </c>
      <c r="AI37" s="4">
        <v>6.4390000000000001</v>
      </c>
      <c r="AJ37" s="4">
        <v>6.2960000000000003</v>
      </c>
      <c r="AK37" s="4">
        <v>5.891</v>
      </c>
      <c r="AL37" s="4">
        <v>6.6109999999999998</v>
      </c>
      <c r="AM37" s="4">
        <v>6.72</v>
      </c>
      <c r="AN37" s="37">
        <v>9.0101600000000008</v>
      </c>
      <c r="AO37" s="51">
        <v>-7.0218799999999998E-2</v>
      </c>
      <c r="AP37" s="54">
        <f t="shared" si="0"/>
        <v>9.3519247599999993</v>
      </c>
      <c r="AQ37" s="107">
        <f t="shared" si="6"/>
        <v>7.1320824000000005E-2</v>
      </c>
      <c r="AZ37" s="51"/>
      <c r="BA37" s="66">
        <v>32</v>
      </c>
      <c r="BB37" s="67">
        <f t="shared" si="4"/>
        <v>7.0218799999999998E-2</v>
      </c>
      <c r="BC37" s="108">
        <f t="shared" si="5"/>
        <v>7.1320824000000005E-2</v>
      </c>
      <c r="BD37" s="59"/>
      <c r="BE37" s="59"/>
      <c r="BF37" s="59"/>
      <c r="BG37" s="59"/>
      <c r="BH37" s="59"/>
      <c r="BI37" s="59"/>
      <c r="BJ37" s="59"/>
      <c r="BK37" s="60"/>
      <c r="BM37" s="3">
        <v>32</v>
      </c>
      <c r="BN37" s="53">
        <f t="shared" si="2"/>
        <v>9.0101600000000008</v>
      </c>
      <c r="BO37" s="53">
        <f t="shared" si="3"/>
        <v>9.3519247599999993</v>
      </c>
    </row>
    <row r="38" spans="1:67">
      <c r="A38" s="3">
        <v>33</v>
      </c>
      <c r="B38" s="6"/>
      <c r="C38" s="6">
        <v>12</v>
      </c>
      <c r="D38" s="4">
        <v>8.2550000000000008</v>
      </c>
      <c r="E38" s="4">
        <v>8.1050000000000004</v>
      </c>
      <c r="F38" s="4">
        <v>7.9</v>
      </c>
      <c r="G38" s="4">
        <v>8.3049999999999997</v>
      </c>
      <c r="H38" s="4">
        <v>8.375</v>
      </c>
      <c r="I38" s="4">
        <v>7.9850000000000003</v>
      </c>
      <c r="J38" s="4">
        <v>7.5359999999999996</v>
      </c>
      <c r="K38" s="4">
        <v>8.0169999999999995</v>
      </c>
      <c r="L38" s="4">
        <v>7.86</v>
      </c>
      <c r="M38" s="4">
        <v>8.1229999999999993</v>
      </c>
      <c r="N38" s="4">
        <v>8.0589999999999993</v>
      </c>
      <c r="O38" s="4">
        <v>6.9809999999999999</v>
      </c>
      <c r="P38" s="4">
        <v>7.5759999999999996</v>
      </c>
      <c r="Q38" s="4">
        <v>8.0850000000000009</v>
      </c>
      <c r="R38" s="4">
        <v>7.5679999999999996</v>
      </c>
      <c r="S38" s="4">
        <v>7.7030000000000003</v>
      </c>
      <c r="T38" s="4">
        <v>6.8179999999999996</v>
      </c>
      <c r="U38" s="4">
        <v>8.4339999999999993</v>
      </c>
      <c r="V38" s="4">
        <v>7.3639999999999999</v>
      </c>
      <c r="W38" s="4">
        <v>7.6920000000000002</v>
      </c>
      <c r="X38" s="4">
        <v>7.5190000000000001</v>
      </c>
      <c r="Y38" s="4">
        <v>7.51</v>
      </c>
      <c r="Z38" s="4">
        <v>7.63</v>
      </c>
      <c r="AA38" s="4">
        <v>6.7160000000000002</v>
      </c>
      <c r="AB38" s="4">
        <v>7.04</v>
      </c>
      <c r="AC38" s="4">
        <v>7.1310000000000002</v>
      </c>
      <c r="AD38" s="4">
        <v>6.4189999999999996</v>
      </c>
      <c r="AE38" s="4">
        <v>6.6349999999999998</v>
      </c>
      <c r="AF38" s="4">
        <v>5.5179999999999998</v>
      </c>
      <c r="AG38" s="4">
        <v>6.2539999999999996</v>
      </c>
      <c r="AH38" s="4">
        <v>6.4029999999999996</v>
      </c>
      <c r="AI38" s="4">
        <v>6.0679999999999996</v>
      </c>
      <c r="AJ38" s="4">
        <v>5.7050000000000001</v>
      </c>
      <c r="AK38" s="4">
        <v>5.0039999999999996</v>
      </c>
      <c r="AL38" s="4">
        <v>6.1989999999999998</v>
      </c>
      <c r="AM38" s="4">
        <v>6.2939999999999996</v>
      </c>
      <c r="AN38" s="37">
        <v>8.5853999999999999</v>
      </c>
      <c r="AO38" s="51">
        <v>-7.2483900000000004E-2</v>
      </c>
      <c r="AP38" s="54">
        <f t="shared" si="0"/>
        <v>8.9569203199999983</v>
      </c>
      <c r="AQ38" s="107">
        <f t="shared" si="6"/>
        <v>7.2599162500000008E-2</v>
      </c>
      <c r="AZ38" s="51"/>
      <c r="BA38" s="66">
        <v>33</v>
      </c>
      <c r="BB38" s="67">
        <f t="shared" si="4"/>
        <v>7.2483900000000004E-2</v>
      </c>
      <c r="BC38" s="108">
        <f t="shared" si="5"/>
        <v>7.2599162500000008E-2</v>
      </c>
      <c r="BD38" s="59"/>
      <c r="BE38" s="59"/>
      <c r="BF38" s="59"/>
      <c r="BG38" s="59"/>
      <c r="BH38" s="59"/>
      <c r="BI38" s="59"/>
      <c r="BJ38" s="59"/>
      <c r="BK38" s="60"/>
      <c r="BM38" s="3">
        <v>33</v>
      </c>
      <c r="BN38" s="53">
        <f t="shared" si="2"/>
        <v>8.5853999999999999</v>
      </c>
      <c r="BO38" s="53">
        <f t="shared" si="3"/>
        <v>8.9569203199999983</v>
      </c>
    </row>
    <row r="39" spans="1:67">
      <c r="A39" s="3">
        <v>34</v>
      </c>
      <c r="B39" s="6"/>
      <c r="C39" s="6">
        <v>19</v>
      </c>
      <c r="D39" s="4">
        <v>7.7489999999999997</v>
      </c>
      <c r="E39" s="4">
        <v>7.7539999999999996</v>
      </c>
      <c r="F39" s="4">
        <v>7.6619999999999999</v>
      </c>
      <c r="G39" s="4">
        <v>7.94</v>
      </c>
      <c r="H39" s="4">
        <v>7.9169999999999998</v>
      </c>
      <c r="I39" s="4">
        <v>7.6289999999999996</v>
      </c>
      <c r="J39" s="4">
        <v>7.2149999999999999</v>
      </c>
      <c r="K39" s="4">
        <v>7.806</v>
      </c>
      <c r="L39" s="4">
        <v>7.36</v>
      </c>
      <c r="M39" s="4">
        <v>7.79</v>
      </c>
      <c r="N39" s="4">
        <v>7.6479999999999997</v>
      </c>
      <c r="O39" s="4">
        <v>6.5869999999999997</v>
      </c>
      <c r="P39" s="4">
        <v>7.3280000000000003</v>
      </c>
      <c r="Q39" s="4">
        <v>7.7610000000000001</v>
      </c>
      <c r="R39" s="4">
        <v>7.1130000000000004</v>
      </c>
      <c r="S39" s="4">
        <v>7.3949999999999996</v>
      </c>
      <c r="T39" s="4">
        <v>6.5869999999999997</v>
      </c>
      <c r="U39" s="4">
        <v>8.077</v>
      </c>
      <c r="V39" s="4">
        <v>7.2160000000000002</v>
      </c>
      <c r="W39" s="4">
        <v>7.3239999999999998</v>
      </c>
      <c r="X39" s="4">
        <v>6.9619999999999997</v>
      </c>
      <c r="Y39" s="4">
        <v>7.03</v>
      </c>
      <c r="Z39" s="4">
        <v>7.3330000000000002</v>
      </c>
      <c r="AA39" s="4">
        <v>6.343</v>
      </c>
      <c r="AB39" s="4">
        <v>6.7249999999999996</v>
      </c>
      <c r="AC39" s="4">
        <v>6.62</v>
      </c>
      <c r="AD39" s="4">
        <v>6.1</v>
      </c>
      <c r="AE39" s="4">
        <v>6.2770000000000001</v>
      </c>
      <c r="AF39" s="4">
        <v>5.0540000000000003</v>
      </c>
      <c r="AG39" s="4">
        <v>5.7469999999999999</v>
      </c>
      <c r="AH39" s="4">
        <v>5.9139999999999997</v>
      </c>
      <c r="AI39" s="4">
        <v>5.7320000000000002</v>
      </c>
      <c r="AJ39" s="4">
        <v>5.2549999999999999</v>
      </c>
      <c r="AK39" s="4">
        <v>4.4790000000000001</v>
      </c>
      <c r="AL39" s="4">
        <v>5.8049999999999997</v>
      </c>
      <c r="AM39" s="4">
        <v>5.8150000000000004</v>
      </c>
      <c r="AN39" s="37">
        <v>8.2409499999999998</v>
      </c>
      <c r="AO39" s="51">
        <v>-7.4736200000000003E-2</v>
      </c>
      <c r="AP39" s="54">
        <f t="shared" si="0"/>
        <v>8.5755999999999979</v>
      </c>
      <c r="AQ39" s="107">
        <f t="shared" si="6"/>
        <v>7.4579136000000018E-2</v>
      </c>
      <c r="AZ39" s="51"/>
      <c r="BA39" s="66">
        <v>34</v>
      </c>
      <c r="BB39" s="67">
        <f t="shared" si="4"/>
        <v>7.4736200000000003E-2</v>
      </c>
      <c r="BC39" s="108">
        <f t="shared" si="5"/>
        <v>7.4579136000000018E-2</v>
      </c>
      <c r="BD39" s="59"/>
      <c r="BE39" s="59"/>
      <c r="BF39" s="59"/>
      <c r="BG39" s="59"/>
      <c r="BH39" s="59"/>
      <c r="BI39" s="59"/>
      <c r="BJ39" s="59"/>
      <c r="BK39" s="60"/>
      <c r="BM39" s="3">
        <v>34</v>
      </c>
      <c r="BN39" s="53">
        <f t="shared" si="2"/>
        <v>8.2409499999999998</v>
      </c>
      <c r="BO39" s="53">
        <f t="shared" si="3"/>
        <v>8.5755999999999979</v>
      </c>
    </row>
    <row r="40" spans="1:67">
      <c r="A40" s="3">
        <v>35</v>
      </c>
      <c r="B40" s="6"/>
      <c r="C40" s="6">
        <v>26</v>
      </c>
      <c r="D40" s="4">
        <v>7.4489999999999998</v>
      </c>
      <c r="E40" s="4">
        <v>7.6459999999999999</v>
      </c>
      <c r="F40" s="4">
        <v>7.4340000000000002</v>
      </c>
      <c r="G40" s="4">
        <v>7.6779999999999999</v>
      </c>
      <c r="H40" s="4">
        <v>7.5960000000000001</v>
      </c>
      <c r="I40" s="4">
        <v>7.3280000000000003</v>
      </c>
      <c r="J40" s="4">
        <v>6.9320000000000004</v>
      </c>
      <c r="K40" s="4">
        <v>7.6150000000000002</v>
      </c>
      <c r="L40" s="4">
        <v>7.1459999999999999</v>
      </c>
      <c r="M40" s="4">
        <v>7.4589999999999996</v>
      </c>
      <c r="N40" s="4">
        <v>7.3879999999999999</v>
      </c>
      <c r="O40" s="4">
        <v>6.2939999999999996</v>
      </c>
      <c r="P40" s="4">
        <v>7.0410000000000004</v>
      </c>
      <c r="Q40" s="4">
        <v>7.484</v>
      </c>
      <c r="R40" s="4">
        <v>6.6950000000000003</v>
      </c>
      <c r="S40" s="4">
        <v>7.26</v>
      </c>
      <c r="T40" s="4">
        <v>6.3330000000000002</v>
      </c>
      <c r="U40" s="4">
        <v>7.7489999999999997</v>
      </c>
      <c r="V40" s="4">
        <v>6.8869999999999996</v>
      </c>
      <c r="W40" s="4">
        <v>6.9989999999999997</v>
      </c>
      <c r="X40" s="4">
        <v>6.4320000000000004</v>
      </c>
      <c r="Y40" s="4">
        <v>6.6369999999999996</v>
      </c>
      <c r="Z40" s="4">
        <v>7.0229999999999997</v>
      </c>
      <c r="AA40" s="4">
        <v>6.0750000000000002</v>
      </c>
      <c r="AB40" s="4">
        <v>6.532</v>
      </c>
      <c r="AC40" s="4">
        <v>6.2290000000000001</v>
      </c>
      <c r="AD40" s="4">
        <v>5.8780000000000001</v>
      </c>
      <c r="AE40" s="4">
        <v>6.0640000000000001</v>
      </c>
      <c r="AF40" s="4">
        <v>4.7919999999999998</v>
      </c>
      <c r="AG40" s="4">
        <v>5.1879999999999997</v>
      </c>
      <c r="AH40" s="4">
        <v>5.52</v>
      </c>
      <c r="AI40" s="4">
        <v>5.3550000000000004</v>
      </c>
      <c r="AJ40" s="4">
        <v>4.8520000000000003</v>
      </c>
      <c r="AK40" s="4">
        <v>3.9550000000000001</v>
      </c>
      <c r="AL40" s="4">
        <v>5.5110000000000001</v>
      </c>
      <c r="AM40" s="4">
        <v>5.5309999999999997</v>
      </c>
      <c r="AN40" s="37">
        <v>7.9895199999999997</v>
      </c>
      <c r="AO40" s="51">
        <v>-7.7812099999999995E-2</v>
      </c>
      <c r="AP40" s="54">
        <f t="shared" si="0"/>
        <v>8.2105910800000004</v>
      </c>
      <c r="AQ40" s="107">
        <f t="shared" si="6"/>
        <v>7.6952935500000014E-2</v>
      </c>
      <c r="AZ40" s="51"/>
      <c r="BA40" s="66">
        <v>35</v>
      </c>
      <c r="BB40" s="67">
        <f t="shared" si="4"/>
        <v>7.7812099999999995E-2</v>
      </c>
      <c r="BC40" s="108">
        <f t="shared" si="5"/>
        <v>7.6952935500000014E-2</v>
      </c>
      <c r="BD40" s="59"/>
      <c r="BE40" s="59"/>
      <c r="BF40" s="59"/>
      <c r="BG40" s="59"/>
      <c r="BH40" s="59"/>
      <c r="BI40" s="59"/>
      <c r="BJ40" s="59"/>
      <c r="BK40" s="60"/>
      <c r="BM40" s="3">
        <v>35</v>
      </c>
      <c r="BN40" s="53">
        <f t="shared" si="2"/>
        <v>7.9895199999999997</v>
      </c>
      <c r="BO40" s="53">
        <f t="shared" si="3"/>
        <v>8.2105910800000004</v>
      </c>
    </row>
    <row r="41" spans="1:67">
      <c r="A41" s="3">
        <v>36</v>
      </c>
      <c r="B41" s="6" t="s">
        <v>44</v>
      </c>
      <c r="C41" s="6">
        <v>2</v>
      </c>
      <c r="D41" s="4">
        <v>7.1749999999999998</v>
      </c>
      <c r="E41" s="4">
        <v>7.5650000000000004</v>
      </c>
      <c r="F41" s="4">
        <v>7.23</v>
      </c>
      <c r="G41" s="4">
        <v>7.3540000000000001</v>
      </c>
      <c r="H41" s="4">
        <v>7.3449999999999998</v>
      </c>
      <c r="I41" s="4">
        <v>6.9139999999999997</v>
      </c>
      <c r="J41" s="4">
        <v>6.6589999999999998</v>
      </c>
      <c r="K41" s="4">
        <v>7.2889999999999997</v>
      </c>
      <c r="L41" s="4">
        <v>6.9859999999999998</v>
      </c>
      <c r="M41" s="4">
        <v>7.2380000000000004</v>
      </c>
      <c r="N41" s="4">
        <v>7.0780000000000003</v>
      </c>
      <c r="O41" s="4">
        <v>6.1849999999999996</v>
      </c>
      <c r="P41" s="4">
        <v>6.7779999999999996</v>
      </c>
      <c r="Q41" s="4">
        <v>7.2850000000000001</v>
      </c>
      <c r="R41" s="4">
        <v>6.3360000000000003</v>
      </c>
      <c r="S41" s="4">
        <v>7.032</v>
      </c>
      <c r="T41" s="4">
        <v>6.1120000000000001</v>
      </c>
      <c r="U41" s="4">
        <v>7.3730000000000002</v>
      </c>
      <c r="V41" s="4">
        <v>6.6669999999999998</v>
      </c>
      <c r="W41" s="4">
        <v>6.69</v>
      </c>
      <c r="X41" s="4">
        <v>6.0830000000000002</v>
      </c>
      <c r="Y41" s="4">
        <v>6.282</v>
      </c>
      <c r="Z41" s="4">
        <v>6.8310000000000004</v>
      </c>
      <c r="AA41" s="4">
        <v>5.7969999999999997</v>
      </c>
      <c r="AB41" s="4">
        <v>6.3019999999999996</v>
      </c>
      <c r="AC41" s="4">
        <v>5.976</v>
      </c>
      <c r="AD41" s="4">
        <v>5.641</v>
      </c>
      <c r="AE41" s="4">
        <v>5.9569999999999999</v>
      </c>
      <c r="AF41" s="4">
        <v>4.4710000000000001</v>
      </c>
      <c r="AG41" s="4">
        <v>4.8319999999999999</v>
      </c>
      <c r="AH41" s="4">
        <v>5.2850000000000001</v>
      </c>
      <c r="AI41" s="4">
        <v>5.0609999999999999</v>
      </c>
      <c r="AJ41" s="4">
        <v>4.5359999999999996</v>
      </c>
      <c r="AK41" s="4">
        <v>3.62</v>
      </c>
      <c r="AL41" s="4">
        <v>5.2489999999999997</v>
      </c>
      <c r="AM41" s="4">
        <v>5.37</v>
      </c>
      <c r="AN41" s="37">
        <v>7.7736499999999999</v>
      </c>
      <c r="AO41" s="51">
        <v>-7.98069E-2</v>
      </c>
      <c r="AP41" s="54">
        <f t="shared" si="0"/>
        <v>7.8645208399999973</v>
      </c>
      <c r="AQ41" s="107">
        <f t="shared" si="6"/>
        <v>7.9412752000000003E-2</v>
      </c>
      <c r="AZ41" s="51"/>
      <c r="BA41" s="66">
        <v>36</v>
      </c>
      <c r="BB41" s="67">
        <f t="shared" si="4"/>
        <v>7.98069E-2</v>
      </c>
      <c r="BC41" s="108">
        <f t="shared" si="5"/>
        <v>7.9412752000000003E-2</v>
      </c>
      <c r="BD41" s="59"/>
      <c r="BE41" s="59"/>
      <c r="BF41" s="59"/>
      <c r="BG41" s="59"/>
      <c r="BH41" s="59"/>
      <c r="BI41" s="59"/>
      <c r="BJ41" s="59"/>
      <c r="BK41" s="60"/>
      <c r="BM41" s="3">
        <v>36</v>
      </c>
      <c r="BN41" s="53">
        <f t="shared" si="2"/>
        <v>7.7736499999999999</v>
      </c>
      <c r="BO41" s="53">
        <f t="shared" si="3"/>
        <v>7.8645208399999973</v>
      </c>
    </row>
    <row r="42" spans="1:67">
      <c r="A42" s="3">
        <v>37</v>
      </c>
      <c r="B42" s="6"/>
      <c r="C42" s="6">
        <v>9</v>
      </c>
      <c r="D42" s="4">
        <v>7.0449999999999999</v>
      </c>
      <c r="E42" s="4">
        <v>7.5570000000000004</v>
      </c>
      <c r="F42" s="4">
        <v>6.9619999999999997</v>
      </c>
      <c r="G42" s="4">
        <v>7.18</v>
      </c>
      <c r="H42" s="4">
        <v>7.2430000000000003</v>
      </c>
      <c r="I42" s="4">
        <v>6.5190000000000001</v>
      </c>
      <c r="J42" s="4">
        <v>6.4969999999999999</v>
      </c>
      <c r="K42" s="4">
        <v>7.18</v>
      </c>
      <c r="L42" s="4">
        <v>7.0979999999999999</v>
      </c>
      <c r="M42" s="4">
        <v>7.1509999999999998</v>
      </c>
      <c r="N42" s="4">
        <v>6.944</v>
      </c>
      <c r="O42" s="4">
        <v>6.1429999999999998</v>
      </c>
      <c r="P42" s="4">
        <v>6.4720000000000004</v>
      </c>
      <c r="Q42" s="4">
        <v>7.2229999999999999</v>
      </c>
      <c r="R42" s="4">
        <v>6.1920000000000002</v>
      </c>
      <c r="S42" s="4">
        <v>6.9770000000000003</v>
      </c>
      <c r="T42" s="4">
        <v>6.0339999999999998</v>
      </c>
      <c r="U42" s="4">
        <v>7.1950000000000003</v>
      </c>
      <c r="V42" s="4">
        <v>6.6829999999999998</v>
      </c>
      <c r="W42" s="4">
        <v>6.4690000000000003</v>
      </c>
      <c r="X42" s="4">
        <v>5.8029999999999999</v>
      </c>
      <c r="Y42" s="4">
        <v>6.0679999999999996</v>
      </c>
      <c r="Z42" s="4">
        <v>6.7009999999999996</v>
      </c>
      <c r="AA42" s="4">
        <v>5.6630000000000003</v>
      </c>
      <c r="AB42" s="4">
        <v>6.0819999999999999</v>
      </c>
      <c r="AC42" s="4">
        <v>5.8959999999999999</v>
      </c>
      <c r="AD42" s="4">
        <v>5.6040000000000001</v>
      </c>
      <c r="AE42" s="4">
        <v>5.9020000000000001</v>
      </c>
      <c r="AF42" s="4">
        <v>4.2610000000000001</v>
      </c>
      <c r="AG42" s="4">
        <v>4.6440000000000001</v>
      </c>
      <c r="AH42" s="4">
        <v>5.1449999999999996</v>
      </c>
      <c r="AI42" s="4">
        <v>4.7969999999999997</v>
      </c>
      <c r="AJ42" s="4">
        <v>4.351</v>
      </c>
      <c r="AK42" s="4">
        <v>3.4790000000000001</v>
      </c>
      <c r="AL42" s="4">
        <v>5.0919999999999996</v>
      </c>
      <c r="AM42" s="4">
        <v>5.165</v>
      </c>
      <c r="AN42" s="37">
        <v>7.64032</v>
      </c>
      <c r="AO42" s="51">
        <v>-8.0257400000000007E-2</v>
      </c>
      <c r="AP42" s="54">
        <f t="shared" si="0"/>
        <v>7.5400165599999998</v>
      </c>
      <c r="AQ42" s="107">
        <f t="shared" si="6"/>
        <v>8.1650776500000008E-2</v>
      </c>
      <c r="AZ42" s="51"/>
      <c r="BA42" s="66">
        <v>37</v>
      </c>
      <c r="BB42" s="67">
        <f t="shared" si="4"/>
        <v>8.0257400000000007E-2</v>
      </c>
      <c r="BC42" s="108">
        <f t="shared" si="5"/>
        <v>8.1650776500000008E-2</v>
      </c>
      <c r="BD42" s="59"/>
      <c r="BE42" s="59"/>
      <c r="BF42" s="59"/>
      <c r="BG42" s="59"/>
      <c r="BH42" s="59"/>
      <c r="BI42" s="59"/>
      <c r="BJ42" s="59"/>
      <c r="BK42" s="60"/>
      <c r="BM42" s="3">
        <v>37</v>
      </c>
      <c r="BN42" s="53">
        <f>AN42</f>
        <v>7.64032</v>
      </c>
      <c r="BO42" s="53">
        <f>AP42</f>
        <v>7.5400165599999998</v>
      </c>
    </row>
    <row r="43" spans="1:67">
      <c r="A43" s="3">
        <v>38</v>
      </c>
      <c r="B43" s="6"/>
      <c r="C43" s="6">
        <v>16</v>
      </c>
      <c r="D43" s="4">
        <v>6.9829999999999997</v>
      </c>
      <c r="E43" s="4">
        <v>7.5789999999999997</v>
      </c>
      <c r="F43" s="4">
        <v>6.9690000000000003</v>
      </c>
      <c r="G43" s="4">
        <v>7.194</v>
      </c>
      <c r="H43" s="4">
        <v>7.2939999999999996</v>
      </c>
      <c r="I43" s="4">
        <v>6.4450000000000003</v>
      </c>
      <c r="J43" s="4">
        <v>6.6239999999999997</v>
      </c>
      <c r="K43" s="4">
        <v>7.3390000000000004</v>
      </c>
      <c r="L43" s="4">
        <v>7.1879999999999997</v>
      </c>
      <c r="M43" s="4">
        <v>7.274</v>
      </c>
      <c r="N43" s="4">
        <v>6.9379999999999997</v>
      </c>
      <c r="O43" s="4">
        <v>6.09</v>
      </c>
      <c r="P43" s="4">
        <v>6.32</v>
      </c>
      <c r="Q43" s="4">
        <v>7.3090000000000002</v>
      </c>
      <c r="R43" s="4">
        <v>6.2510000000000003</v>
      </c>
      <c r="S43" s="4">
        <v>7.0629999999999997</v>
      </c>
      <c r="T43" s="4">
        <v>6.0270000000000001</v>
      </c>
      <c r="U43" s="4">
        <v>7.4640000000000004</v>
      </c>
      <c r="V43" s="4">
        <v>6.6589999999999998</v>
      </c>
      <c r="W43" s="4">
        <v>6.3789999999999996</v>
      </c>
      <c r="X43" s="4">
        <v>5.8390000000000004</v>
      </c>
      <c r="Y43" s="4">
        <v>6.0739999999999998</v>
      </c>
      <c r="Z43" s="4">
        <v>6.6230000000000002</v>
      </c>
      <c r="AA43" s="4">
        <v>5.649</v>
      </c>
      <c r="AB43" s="4">
        <v>6.0330000000000004</v>
      </c>
      <c r="AC43" s="4">
        <v>5.8179999999999996</v>
      </c>
      <c r="AD43" s="4">
        <v>5.4189999999999996</v>
      </c>
      <c r="AE43" s="4">
        <v>5.7859999999999996</v>
      </c>
      <c r="AF43" s="4">
        <v>4.1680000000000001</v>
      </c>
      <c r="AG43" s="4">
        <v>4.5910000000000002</v>
      </c>
      <c r="AH43" s="4">
        <v>5.1840000000000002</v>
      </c>
      <c r="AI43" s="4">
        <v>4.6989999999999998</v>
      </c>
      <c r="AJ43" s="4">
        <v>4.5220000000000002</v>
      </c>
      <c r="AK43" s="4">
        <v>3.4</v>
      </c>
      <c r="AL43" s="4">
        <v>5.0789999999999997</v>
      </c>
      <c r="AM43" s="4">
        <v>5.0490000000000004</v>
      </c>
      <c r="AN43" s="37">
        <v>7.69937</v>
      </c>
      <c r="AO43" s="51">
        <v>-8.3899600000000005E-2</v>
      </c>
      <c r="AP43" s="54">
        <f t="shared" si="0"/>
        <v>7.2397055199999976</v>
      </c>
      <c r="AQ43" s="107">
        <f t="shared" si="6"/>
        <v>8.3359200000000022E-2</v>
      </c>
      <c r="AZ43" s="51"/>
      <c r="BA43" s="66">
        <v>38</v>
      </c>
      <c r="BB43" s="67">
        <f t="shared" si="4"/>
        <v>8.3899600000000005E-2</v>
      </c>
      <c r="BC43" s="108">
        <f t="shared" si="5"/>
        <v>8.3359200000000022E-2</v>
      </c>
      <c r="BD43" s="63"/>
      <c r="BE43" s="63"/>
      <c r="BF43" s="63"/>
      <c r="BG43" s="63"/>
      <c r="BH43" s="63"/>
      <c r="BI43" s="63"/>
      <c r="BJ43" s="63"/>
      <c r="BK43" s="64"/>
      <c r="BM43" s="3">
        <v>38</v>
      </c>
      <c r="BN43" s="53">
        <f t="shared" ref="BN43" si="7">AN43</f>
        <v>7.69937</v>
      </c>
      <c r="BO43" s="53">
        <f t="shared" ref="BO43" si="8">AP43</f>
        <v>7.2397055199999976</v>
      </c>
    </row>
    <row r="44" spans="1:67">
      <c r="A44" s="45">
        <v>39</v>
      </c>
      <c r="B44" s="18"/>
      <c r="C44" s="18">
        <v>23</v>
      </c>
      <c r="D44" s="46">
        <v>6.9980000000000002</v>
      </c>
      <c r="E44" s="46">
        <v>7.7409999999999997</v>
      </c>
      <c r="F44" s="46">
        <v>7.2160000000000002</v>
      </c>
      <c r="G44" s="46">
        <v>7.3840000000000003</v>
      </c>
      <c r="H44" s="46">
        <v>7.4569999999999999</v>
      </c>
      <c r="I44" s="46">
        <v>6.9550000000000001</v>
      </c>
      <c r="J44" s="46">
        <v>6.8470000000000004</v>
      </c>
      <c r="K44" s="46">
        <v>7.5540000000000003</v>
      </c>
      <c r="L44" s="46">
        <v>7.5140000000000002</v>
      </c>
      <c r="M44" s="46">
        <v>7.4779999999999998</v>
      </c>
      <c r="N44" s="46">
        <v>6.9790000000000001</v>
      </c>
      <c r="O44" s="46">
        <v>6.0839999999999996</v>
      </c>
      <c r="P44" s="46">
        <v>6.37</v>
      </c>
      <c r="Q44" s="46">
        <v>7.5890000000000004</v>
      </c>
      <c r="R44" s="46">
        <v>6.5039999999999996</v>
      </c>
      <c r="S44" s="46">
        <v>7.2359999999999998</v>
      </c>
      <c r="T44" s="46">
        <v>6.0590000000000002</v>
      </c>
      <c r="U44" s="46">
        <v>7.8419999999999996</v>
      </c>
      <c r="V44" s="46">
        <v>6.6630000000000003</v>
      </c>
      <c r="W44" s="46">
        <v>6.5359999999999996</v>
      </c>
      <c r="X44" s="46">
        <v>6.3659999999999997</v>
      </c>
      <c r="Y44" s="46">
        <v>6.3920000000000003</v>
      </c>
      <c r="Z44" s="46">
        <v>6.694</v>
      </c>
      <c r="AA44" s="46">
        <v>5.9610000000000003</v>
      </c>
      <c r="AB44" s="46">
        <v>6.0880000000000001</v>
      </c>
      <c r="AC44" s="46">
        <v>5.984</v>
      </c>
      <c r="AD44" s="46">
        <v>5.3479999999999999</v>
      </c>
      <c r="AE44" s="46">
        <v>5.8369999999999997</v>
      </c>
      <c r="AF44" s="46">
        <v>4.2060000000000004</v>
      </c>
      <c r="AG44" s="46">
        <v>4.6539999999999999</v>
      </c>
      <c r="AH44" s="46">
        <v>5.3259999999999996</v>
      </c>
      <c r="AI44" s="46">
        <v>4.76</v>
      </c>
      <c r="AJ44" s="46">
        <v>4.6749999999999998</v>
      </c>
      <c r="AK44" s="46">
        <v>3.6150000000000002</v>
      </c>
      <c r="AL44" s="46">
        <v>5.2430000000000003</v>
      </c>
      <c r="AM44" s="46">
        <v>5.2290000000000001</v>
      </c>
      <c r="AN44" s="37">
        <v>7.9095700000000004</v>
      </c>
      <c r="AO44" s="51">
        <v>-8.6102999999999999E-2</v>
      </c>
      <c r="AP44" s="54">
        <f t="shared" si="0"/>
        <v>6.9662149999999983</v>
      </c>
      <c r="AQ44" s="71">
        <v>8.5000000000000006E-2</v>
      </c>
      <c r="AZ44" s="51"/>
      <c r="BA44" s="65">
        <v>39</v>
      </c>
      <c r="BB44" s="62">
        <f t="shared" ref="BB44:BB48" si="9">0-AO44</f>
        <v>8.6102999999999999E-2</v>
      </c>
      <c r="BC44" s="71">
        <v>8.5000000000000006E-2</v>
      </c>
      <c r="BM44" s="65">
        <v>39</v>
      </c>
      <c r="BN44" s="53">
        <f t="shared" ref="BN44:BN49" si="10">AN44</f>
        <v>7.9095700000000004</v>
      </c>
    </row>
    <row r="45" spans="1:67">
      <c r="A45" s="3">
        <v>40</v>
      </c>
      <c r="B45" s="6"/>
      <c r="C45" s="6">
        <v>30</v>
      </c>
      <c r="D45" s="4">
        <v>7.306</v>
      </c>
      <c r="E45" s="4">
        <v>8.0640000000000001</v>
      </c>
      <c r="F45" s="4">
        <v>7.6989999999999998</v>
      </c>
      <c r="G45" s="4">
        <v>7.7329999999999997</v>
      </c>
      <c r="H45" s="4">
        <v>7.9219999999999997</v>
      </c>
      <c r="I45" s="4">
        <v>7.5179999999999998</v>
      </c>
      <c r="J45" s="4">
        <v>7.2590000000000003</v>
      </c>
      <c r="K45" s="4">
        <v>8.0510000000000002</v>
      </c>
      <c r="L45" s="4">
        <v>7.9290000000000003</v>
      </c>
      <c r="M45" s="4">
        <v>7.8840000000000003</v>
      </c>
      <c r="N45" s="4">
        <v>7.3579999999999997</v>
      </c>
      <c r="O45" s="4">
        <v>6.492</v>
      </c>
      <c r="P45" s="4">
        <v>6.73</v>
      </c>
      <c r="Q45" s="4">
        <v>8.1379999999999999</v>
      </c>
      <c r="R45" s="4">
        <v>7.0960000000000001</v>
      </c>
      <c r="S45" s="4">
        <v>7.7160000000000002</v>
      </c>
      <c r="T45" s="4">
        <v>6.1210000000000004</v>
      </c>
      <c r="U45" s="4">
        <v>8.1999999999999993</v>
      </c>
      <c r="V45" s="4">
        <v>6.9610000000000003</v>
      </c>
      <c r="W45" s="4">
        <v>7.0490000000000004</v>
      </c>
      <c r="X45" s="4">
        <v>6.95</v>
      </c>
      <c r="Y45" s="4">
        <v>6.665</v>
      </c>
      <c r="Z45" s="4">
        <v>7.1420000000000003</v>
      </c>
      <c r="AA45" s="4">
        <v>6.4580000000000002</v>
      </c>
      <c r="AB45" s="4">
        <v>6.3259999999999996</v>
      </c>
      <c r="AC45" s="4">
        <v>6.4569999999999999</v>
      </c>
      <c r="AD45" s="4">
        <v>5.7119999999999997</v>
      </c>
      <c r="AE45" s="4">
        <v>5.9560000000000004</v>
      </c>
      <c r="AF45" s="4">
        <v>4.49</v>
      </c>
      <c r="AG45" s="4">
        <v>5.0010000000000003</v>
      </c>
      <c r="AH45" s="4">
        <v>5.5919999999999996</v>
      </c>
      <c r="AI45" s="4">
        <v>5.391</v>
      </c>
      <c r="AJ45" s="4">
        <v>5.0090000000000003</v>
      </c>
      <c r="AK45" s="4">
        <v>3.93</v>
      </c>
      <c r="AL45" s="4">
        <v>5.7190000000000003</v>
      </c>
      <c r="AM45" s="4">
        <v>5.5739999999999998</v>
      </c>
      <c r="AN45" s="37">
        <v>8.3407900000000001</v>
      </c>
      <c r="AO45" s="51">
        <v>-8.8075899999999999E-2</v>
      </c>
      <c r="AP45" s="54">
        <f t="shared" si="0"/>
        <v>6.7221722799999988</v>
      </c>
      <c r="AQ45" s="71">
        <f>0.087</f>
        <v>8.6999999999999994E-2</v>
      </c>
      <c r="AS45" s="37">
        <f t="shared" ref="AS45:AU45" si="11">SUM(AH42:AH45)/4</f>
        <v>5.31175</v>
      </c>
      <c r="AT45" s="37">
        <f t="shared" si="11"/>
        <v>4.9117499999999996</v>
      </c>
      <c r="AU45" s="37">
        <f t="shared" si="11"/>
        <v>4.6392500000000005</v>
      </c>
      <c r="AV45" s="37">
        <f>SUM(AK42:AK45)/4</f>
        <v>3.6059999999999999</v>
      </c>
      <c r="AW45" s="37">
        <f>SUM(AL42:AL45)/4</f>
        <v>5.2832499999999998</v>
      </c>
      <c r="AX45" s="37" t="e">
        <f>SUM('Eff Area'!BT31+'Eff Area'!AA31AM42:AM45)/4</f>
        <v>#NAME?</v>
      </c>
      <c r="AZ45" s="51"/>
      <c r="BA45" s="70">
        <v>40</v>
      </c>
      <c r="BB45" s="62">
        <f t="shared" si="9"/>
        <v>8.8075899999999999E-2</v>
      </c>
      <c r="BC45" s="71">
        <f>0.087</f>
        <v>8.6999999999999994E-2</v>
      </c>
      <c r="BD45" s="32"/>
      <c r="BE45" s="32"/>
      <c r="BM45" s="70">
        <v>40</v>
      </c>
      <c r="BN45" s="53">
        <f t="shared" si="10"/>
        <v>8.3407900000000001</v>
      </c>
    </row>
    <row r="46" spans="1:67">
      <c r="A46" s="3">
        <v>41</v>
      </c>
      <c r="B46" s="6" t="s">
        <v>45</v>
      </c>
      <c r="C46" s="6">
        <v>7</v>
      </c>
      <c r="D46" s="4">
        <v>7.92</v>
      </c>
      <c r="E46" s="4">
        <v>8.5090000000000003</v>
      </c>
      <c r="F46" s="4">
        <v>8.2520000000000007</v>
      </c>
      <c r="G46" s="4">
        <v>8.4819999999999993</v>
      </c>
      <c r="H46" s="4">
        <v>8.6859999999999999</v>
      </c>
      <c r="I46" s="4">
        <v>8.0609999999999999</v>
      </c>
      <c r="J46" s="4">
        <v>7.8760000000000003</v>
      </c>
      <c r="K46" s="4">
        <v>8.91</v>
      </c>
      <c r="L46" s="4">
        <v>8.6329999999999991</v>
      </c>
      <c r="M46" s="4">
        <v>8.4390000000000001</v>
      </c>
      <c r="N46" s="4">
        <v>7.899</v>
      </c>
      <c r="O46" s="4">
        <v>7.2919999999999998</v>
      </c>
      <c r="P46" s="4">
        <v>7.48</v>
      </c>
      <c r="Q46" s="4">
        <v>8.7669999999999995</v>
      </c>
      <c r="R46" s="4">
        <v>7.9809999999999999</v>
      </c>
      <c r="S46" s="4">
        <v>8.1419999999999995</v>
      </c>
      <c r="T46" s="4">
        <v>6.3620000000000001</v>
      </c>
      <c r="U46" s="4">
        <v>8.6080000000000005</v>
      </c>
      <c r="V46" s="4">
        <v>7.5190000000000001</v>
      </c>
      <c r="W46" s="4">
        <v>7.875</v>
      </c>
      <c r="X46" s="4">
        <v>7.6820000000000004</v>
      </c>
      <c r="Y46" s="4">
        <v>7.4539999999999997</v>
      </c>
      <c r="Z46" s="4">
        <v>7.7619999999999996</v>
      </c>
      <c r="AA46" s="4">
        <v>7.4269999999999996</v>
      </c>
      <c r="AB46" s="4">
        <v>6.87</v>
      </c>
      <c r="AC46" s="4">
        <v>7.0640000000000001</v>
      </c>
      <c r="AD46" s="4">
        <v>6.1970000000000001</v>
      </c>
      <c r="AE46" s="4">
        <v>6.4749999999999996</v>
      </c>
      <c r="AF46" s="4">
        <v>4.9619999999999997</v>
      </c>
      <c r="AG46" s="4">
        <v>5.8109999999999999</v>
      </c>
      <c r="AH46" s="4">
        <v>5.9240000000000004</v>
      </c>
      <c r="AI46" s="4">
        <v>6.0519999999999996</v>
      </c>
      <c r="AJ46" s="4">
        <v>5.4880000000000004</v>
      </c>
      <c r="AK46" s="4">
        <v>4.3920000000000003</v>
      </c>
      <c r="AL46" s="4">
        <v>6.43</v>
      </c>
      <c r="AM46" s="4">
        <v>6.0839999999999996</v>
      </c>
      <c r="AN46" s="37">
        <v>9.0026700000000002</v>
      </c>
      <c r="AO46" s="51">
        <v>-9.0594599999999997E-2</v>
      </c>
      <c r="AP46" s="54">
        <f t="shared" si="0"/>
        <v>6.5102046399999978</v>
      </c>
      <c r="AQ46" s="71">
        <v>8.5999999999999993E-2</v>
      </c>
      <c r="AZ46" s="51"/>
      <c r="BA46" s="70">
        <v>41</v>
      </c>
      <c r="BB46" s="62">
        <f t="shared" si="9"/>
        <v>9.0594599999999997E-2</v>
      </c>
      <c r="BC46" s="71">
        <v>8.5999999999999993E-2</v>
      </c>
      <c r="BD46" s="32"/>
      <c r="BE46" s="32"/>
      <c r="BM46" s="70">
        <v>41</v>
      </c>
      <c r="BN46" s="53">
        <f t="shared" si="10"/>
        <v>9.0026700000000002</v>
      </c>
    </row>
    <row r="47" spans="1:67">
      <c r="A47" s="3">
        <v>42</v>
      </c>
      <c r="B47" s="6"/>
      <c r="C47" s="6">
        <v>14</v>
      </c>
      <c r="D47" s="4">
        <v>8.4890000000000008</v>
      </c>
      <c r="E47" s="4">
        <v>9.1059999999999999</v>
      </c>
      <c r="F47" s="4">
        <v>8.84</v>
      </c>
      <c r="G47" s="4">
        <v>9.5050000000000008</v>
      </c>
      <c r="H47" s="4">
        <v>9.26</v>
      </c>
      <c r="I47" s="4">
        <v>8.2850000000000001</v>
      </c>
      <c r="J47" s="4">
        <v>8.4659999999999993</v>
      </c>
      <c r="K47" s="4">
        <v>9.3989999999999991</v>
      </c>
      <c r="L47" s="4">
        <v>8.9730000000000008</v>
      </c>
      <c r="M47" s="4">
        <v>9.0329999999999995</v>
      </c>
      <c r="N47" s="4">
        <v>8.6069999999999993</v>
      </c>
      <c r="O47" s="4">
        <v>8.1850000000000005</v>
      </c>
      <c r="P47" s="4">
        <v>8.5739999999999998</v>
      </c>
      <c r="Q47" s="4">
        <v>9.2330000000000005</v>
      </c>
      <c r="R47" s="4">
        <v>8.8179999999999996</v>
      </c>
      <c r="S47" s="4">
        <v>8.5950000000000006</v>
      </c>
      <c r="T47" s="4">
        <v>7.3230000000000004</v>
      </c>
      <c r="U47" s="4">
        <v>9.0879999999999992</v>
      </c>
      <c r="V47" s="4">
        <v>8.17</v>
      </c>
      <c r="W47" s="4">
        <v>8.27</v>
      </c>
      <c r="X47" s="4">
        <v>8.5180000000000007</v>
      </c>
      <c r="Y47" s="4">
        <v>8.282</v>
      </c>
      <c r="Z47" s="4">
        <v>8.1449999999999996</v>
      </c>
      <c r="AA47" s="4">
        <v>8.08</v>
      </c>
      <c r="AB47" s="4">
        <v>7.5140000000000002</v>
      </c>
      <c r="AC47" s="4">
        <v>7.7789999999999999</v>
      </c>
      <c r="AD47" s="4">
        <v>6.843</v>
      </c>
      <c r="AE47" s="4">
        <v>7.306</v>
      </c>
      <c r="AF47" s="4">
        <v>5.47</v>
      </c>
      <c r="AG47" s="4">
        <v>6.93</v>
      </c>
      <c r="AH47" s="4">
        <v>6.6829999999999998</v>
      </c>
      <c r="AI47" s="4">
        <v>6.851</v>
      </c>
      <c r="AJ47" s="4">
        <v>6.0090000000000003</v>
      </c>
      <c r="AK47" s="4">
        <v>5.2640000000000002</v>
      </c>
      <c r="AL47" s="4">
        <v>7.3209999999999997</v>
      </c>
      <c r="AM47" s="4">
        <v>6.8689999999999998</v>
      </c>
      <c r="AN47" s="37">
        <v>9.5716800000000006</v>
      </c>
      <c r="AO47" s="51">
        <v>-8.4805699999999998E-2</v>
      </c>
      <c r="AP47" s="54">
        <f t="shared" si="0"/>
        <v>6.3329393599999975</v>
      </c>
      <c r="AQ47" s="71">
        <v>8.2000000000000003E-2</v>
      </c>
      <c r="AZ47" s="51"/>
      <c r="BA47" s="70">
        <v>42</v>
      </c>
      <c r="BB47" s="62">
        <f t="shared" si="9"/>
        <v>8.4805699999999998E-2</v>
      </c>
      <c r="BC47" s="71">
        <v>8.2000000000000003E-2</v>
      </c>
      <c r="BD47" s="32"/>
      <c r="BE47" s="32"/>
      <c r="BM47" s="70">
        <v>42</v>
      </c>
      <c r="BN47" s="53">
        <f t="shared" si="10"/>
        <v>9.5716800000000006</v>
      </c>
    </row>
    <row r="48" spans="1:67">
      <c r="A48" s="3">
        <v>43</v>
      </c>
      <c r="B48" s="6"/>
      <c r="C48" s="6">
        <v>21</v>
      </c>
      <c r="D48" s="4">
        <v>9.3170000000000002</v>
      </c>
      <c r="E48" s="4">
        <v>9.4280000000000008</v>
      </c>
      <c r="F48" s="4">
        <v>9.1280000000000001</v>
      </c>
      <c r="G48" s="4">
        <v>9.9280000000000008</v>
      </c>
      <c r="H48" s="4">
        <v>9.7989999999999995</v>
      </c>
      <c r="I48" s="4">
        <v>8.6999999999999993</v>
      </c>
      <c r="J48" s="4">
        <v>8.827</v>
      </c>
      <c r="K48" s="4">
        <v>9.9079999999999995</v>
      </c>
      <c r="L48" s="4">
        <v>9.3059999999999992</v>
      </c>
      <c r="M48" s="4">
        <v>9.4309999999999992</v>
      </c>
      <c r="N48" s="4">
        <v>9.4190000000000005</v>
      </c>
      <c r="O48" s="4">
        <v>9.3640000000000008</v>
      </c>
      <c r="P48" s="4">
        <v>9.2449999999999992</v>
      </c>
      <c r="Q48" s="4">
        <v>9.5250000000000004</v>
      </c>
      <c r="R48" s="4">
        <v>9.1769999999999996</v>
      </c>
      <c r="S48" s="4">
        <v>9.3409999999999993</v>
      </c>
      <c r="T48" s="4">
        <v>8.7349999999999994</v>
      </c>
      <c r="U48" s="4">
        <v>9.4149999999999991</v>
      </c>
      <c r="V48" s="4">
        <v>8.7669999999999995</v>
      </c>
      <c r="W48" s="4">
        <v>8.8800000000000008</v>
      </c>
      <c r="X48" s="4">
        <v>9.1609999999999996</v>
      </c>
      <c r="Y48" s="4">
        <v>8.7929999999999993</v>
      </c>
      <c r="Z48" s="4">
        <v>8.5500000000000007</v>
      </c>
      <c r="AA48" s="4">
        <v>8.66</v>
      </c>
      <c r="AB48" s="4">
        <v>8.5440000000000005</v>
      </c>
      <c r="AC48" s="4">
        <v>8.2439999999999998</v>
      </c>
      <c r="AD48" s="4">
        <v>7.9950000000000001</v>
      </c>
      <c r="AE48" s="4">
        <v>8.1739999999999995</v>
      </c>
      <c r="AF48" s="4">
        <v>6.4880000000000004</v>
      </c>
      <c r="AG48" s="4">
        <v>8.0389999999999997</v>
      </c>
      <c r="AH48" s="4">
        <v>7.3940000000000001</v>
      </c>
      <c r="AI48" s="4">
        <v>7.59</v>
      </c>
      <c r="AJ48" s="4">
        <v>6.7759999999999998</v>
      </c>
      <c r="AK48" s="4">
        <v>6.6070000000000002</v>
      </c>
      <c r="AL48" s="4">
        <v>8.0530000000000008</v>
      </c>
      <c r="AM48" s="4">
        <v>7.8680000000000003</v>
      </c>
      <c r="AN48" s="37">
        <v>9.9733000000000001</v>
      </c>
      <c r="AO48" s="51">
        <v>-6.9712999999999997E-2</v>
      </c>
      <c r="AP48" s="54">
        <f t="shared" si="0"/>
        <v>6.1930037200000019</v>
      </c>
      <c r="AQ48" s="107">
        <f t="shared" ref="AQ48:AQ51" si="12">($A48 - 28)*($A48 - 28)*($A48 - 28)*$AN$4+($A48 -28)*($A48 - 28)*$AO$4+($A48 - 28)*$AP$4+$AQ$4</f>
        <v>7.3183987500000061E-2</v>
      </c>
      <c r="AZ48" s="51"/>
      <c r="BA48" s="70">
        <v>43</v>
      </c>
      <c r="BB48" s="62">
        <f t="shared" si="9"/>
        <v>6.9712999999999997E-2</v>
      </c>
      <c r="BC48" s="71">
        <f t="shared" ref="BC48" si="13">AQ48</f>
        <v>7.3183987500000061E-2</v>
      </c>
      <c r="BD48" s="32"/>
      <c r="BE48" s="32"/>
      <c r="BM48" s="70">
        <v>43</v>
      </c>
      <c r="BN48" s="53">
        <f t="shared" si="10"/>
        <v>9.9733000000000001</v>
      </c>
    </row>
    <row r="49" spans="1:66">
      <c r="A49" s="3">
        <v>44</v>
      </c>
      <c r="B49" s="6"/>
      <c r="C49" s="6">
        <v>28</v>
      </c>
      <c r="D49" s="4">
        <v>9.8230000000000004</v>
      </c>
      <c r="E49" s="4">
        <v>9.8109999999999999</v>
      </c>
      <c r="F49" s="4">
        <v>9.5820000000000007</v>
      </c>
      <c r="G49" s="4">
        <v>10.456</v>
      </c>
      <c r="H49" s="4">
        <v>10.082000000000001</v>
      </c>
      <c r="I49" s="4">
        <v>9.3070000000000004</v>
      </c>
      <c r="J49" s="4">
        <v>9.4629999999999992</v>
      </c>
      <c r="K49" s="4">
        <v>10.167</v>
      </c>
      <c r="L49" s="4">
        <v>9.6489999999999991</v>
      </c>
      <c r="M49" s="4">
        <v>9.798</v>
      </c>
      <c r="N49" s="4">
        <v>9.952</v>
      </c>
      <c r="O49" s="4">
        <v>9.8409999999999993</v>
      </c>
      <c r="P49" s="4">
        <v>9.5449999999999999</v>
      </c>
      <c r="Q49" s="4">
        <v>9.8940000000000001</v>
      </c>
      <c r="R49" s="4">
        <v>9.8089999999999993</v>
      </c>
      <c r="S49" s="4">
        <v>9.9990000000000006</v>
      </c>
      <c r="T49" s="4">
        <v>9.6020000000000003</v>
      </c>
      <c r="U49" s="4">
        <v>9.6820000000000004</v>
      </c>
      <c r="V49" s="4">
        <v>9.4039999999999999</v>
      </c>
      <c r="W49" s="4">
        <v>9.2279999999999998</v>
      </c>
      <c r="X49" s="4">
        <v>9.68</v>
      </c>
      <c r="Y49" s="4">
        <v>9.2509999999999994</v>
      </c>
      <c r="Z49" s="4">
        <v>9.1319999999999997</v>
      </c>
      <c r="AA49" s="4">
        <v>9.11</v>
      </c>
      <c r="AB49" s="4">
        <v>9.0419999999999998</v>
      </c>
      <c r="AC49" s="4">
        <v>8.8130000000000006</v>
      </c>
      <c r="AD49" s="4">
        <v>8.9939999999999998</v>
      </c>
      <c r="AE49" s="4">
        <v>8.8309999999999995</v>
      </c>
      <c r="AF49" s="4">
        <v>7.8179999999999996</v>
      </c>
      <c r="AG49" s="4">
        <v>8.9250000000000007</v>
      </c>
      <c r="AH49" s="4">
        <v>8.1839999999999993</v>
      </c>
      <c r="AI49" s="4">
        <v>8.0489999999999995</v>
      </c>
      <c r="AJ49" s="4">
        <v>8.1280000000000001</v>
      </c>
      <c r="AK49" s="4">
        <v>7.492</v>
      </c>
      <c r="AL49" s="4">
        <v>8.6630000000000003</v>
      </c>
      <c r="AM49" s="4">
        <v>8.7449999999999992</v>
      </c>
      <c r="AN49" s="37">
        <v>10.294700000000001</v>
      </c>
      <c r="AO49" s="51">
        <v>-5.50579E-2</v>
      </c>
      <c r="AP49" s="54">
        <f t="shared" si="0"/>
        <v>6.0930249999999972</v>
      </c>
      <c r="AQ49" s="107">
        <f t="shared" si="12"/>
        <v>6.5250816000000031E-2</v>
      </c>
      <c r="AZ49" s="51"/>
      <c r="BA49" s="70">
        <v>44</v>
      </c>
      <c r="BB49" s="62">
        <f t="shared" ref="BB49" si="14">0-AO49</f>
        <v>5.50579E-2</v>
      </c>
      <c r="BC49" s="71">
        <f t="shared" ref="BC49" si="15">AQ49</f>
        <v>6.5250816000000031E-2</v>
      </c>
      <c r="BD49" s="32"/>
      <c r="BE49" s="32"/>
      <c r="BM49" s="70">
        <v>44</v>
      </c>
      <c r="BN49" s="53">
        <f t="shared" si="10"/>
        <v>10.294700000000001</v>
      </c>
    </row>
    <row r="50" spans="1:66">
      <c r="A50" s="3">
        <v>45</v>
      </c>
      <c r="B50" s="6" t="s">
        <v>46</v>
      </c>
      <c r="C50" s="6">
        <v>4</v>
      </c>
      <c r="D50" s="4">
        <v>10.182</v>
      </c>
      <c r="E50" s="4">
        <v>10.451000000000001</v>
      </c>
      <c r="F50" s="4">
        <v>10.166</v>
      </c>
      <c r="G50" s="4">
        <v>10.929</v>
      </c>
      <c r="H50" s="4">
        <v>10.76</v>
      </c>
      <c r="I50" s="4">
        <v>9.782</v>
      </c>
      <c r="J50" s="4">
        <v>10.259</v>
      </c>
      <c r="K50" s="4">
        <v>10.616</v>
      </c>
      <c r="L50" s="4">
        <v>10.313000000000001</v>
      </c>
      <c r="M50" s="4">
        <v>10.279</v>
      </c>
      <c r="N50" s="4">
        <v>10.34</v>
      </c>
      <c r="O50" s="4">
        <v>10.324</v>
      </c>
      <c r="P50" s="4">
        <v>10.089</v>
      </c>
      <c r="Q50" s="4">
        <v>10.396000000000001</v>
      </c>
      <c r="R50" s="4">
        <v>10.61</v>
      </c>
      <c r="S50" s="4">
        <v>10.44</v>
      </c>
      <c r="T50" s="4">
        <v>10.084</v>
      </c>
      <c r="U50" s="4">
        <v>9.8379999999999992</v>
      </c>
      <c r="V50" s="4">
        <v>9.9540000000000006</v>
      </c>
      <c r="W50" s="4">
        <v>9.7370000000000001</v>
      </c>
      <c r="X50" s="4">
        <v>10.206</v>
      </c>
      <c r="Y50" s="4">
        <v>9.702</v>
      </c>
      <c r="Z50" s="4">
        <v>9.9179999999999993</v>
      </c>
      <c r="AA50" s="4">
        <v>9.5109999999999992</v>
      </c>
      <c r="AB50" s="4">
        <v>9.4469999999999992</v>
      </c>
      <c r="AC50" s="4">
        <v>9.4250000000000007</v>
      </c>
      <c r="AD50" s="4">
        <v>9.5660000000000007</v>
      </c>
      <c r="AE50" s="4">
        <v>9.2309999999999999</v>
      </c>
      <c r="AF50" s="4">
        <v>8.8290000000000006</v>
      </c>
      <c r="AG50" s="4">
        <v>9.4969999999999999</v>
      </c>
      <c r="AH50" s="4">
        <v>8.8699999999999992</v>
      </c>
      <c r="AI50" s="4">
        <v>8.8879999999999999</v>
      </c>
      <c r="AJ50" s="4">
        <v>8.9870000000000001</v>
      </c>
      <c r="AK50" s="4">
        <v>8.2430000000000003</v>
      </c>
      <c r="AL50" s="4">
        <v>9.2710000000000008</v>
      </c>
      <c r="AM50" s="4">
        <v>9.4390000000000001</v>
      </c>
      <c r="AN50" s="37"/>
      <c r="AO50" s="37"/>
      <c r="AP50" s="54">
        <f t="shared" si="0"/>
        <v>6.03563048</v>
      </c>
      <c r="AQ50" s="107">
        <f t="shared" si="12"/>
        <v>5.4633380500000064E-2</v>
      </c>
      <c r="BD50" s="32"/>
      <c r="BE50" s="32"/>
    </row>
    <row r="51" spans="1:66">
      <c r="A51" s="3">
        <v>46</v>
      </c>
      <c r="B51" s="6"/>
      <c r="C51" s="6">
        <v>11</v>
      </c>
      <c r="D51" s="4">
        <v>10.548</v>
      </c>
      <c r="E51" s="4">
        <v>10.879</v>
      </c>
      <c r="F51" s="4">
        <v>10.691000000000001</v>
      </c>
      <c r="G51" s="4">
        <v>11.286</v>
      </c>
      <c r="H51" s="4">
        <v>11.15</v>
      </c>
      <c r="I51" s="4">
        <v>10.366</v>
      </c>
      <c r="J51" s="4">
        <v>10.667</v>
      </c>
      <c r="K51" s="4">
        <v>11.218999999999999</v>
      </c>
      <c r="L51" s="4">
        <v>10.893000000000001</v>
      </c>
      <c r="M51" s="4">
        <v>10.864000000000001</v>
      </c>
      <c r="N51" s="4">
        <v>10.66</v>
      </c>
      <c r="O51" s="4">
        <v>10.807</v>
      </c>
      <c r="P51" s="4">
        <v>10.638999999999999</v>
      </c>
      <c r="Q51" s="4">
        <v>10.808999999999999</v>
      </c>
      <c r="R51" s="4">
        <v>11.125999999999999</v>
      </c>
      <c r="S51" s="4">
        <v>10.849</v>
      </c>
      <c r="T51" s="4">
        <v>10.377000000000001</v>
      </c>
      <c r="U51" s="4">
        <v>10.029999999999999</v>
      </c>
      <c r="V51" s="4">
        <v>10.411</v>
      </c>
      <c r="W51" s="4">
        <v>10.137</v>
      </c>
      <c r="X51" s="4">
        <v>10.605</v>
      </c>
      <c r="Y51" s="4">
        <v>9.9309999999999992</v>
      </c>
      <c r="Z51" s="4">
        <v>10.430999999999999</v>
      </c>
      <c r="AA51" s="4">
        <v>9.8870000000000005</v>
      </c>
      <c r="AB51" s="4">
        <v>9.7629999999999999</v>
      </c>
      <c r="AC51" s="4">
        <v>10.042</v>
      </c>
      <c r="AD51" s="4">
        <v>9.94</v>
      </c>
      <c r="AE51" s="4">
        <v>9.5259999999999998</v>
      </c>
      <c r="AF51" s="4">
        <v>9.5169999999999995</v>
      </c>
      <c r="AG51" s="4">
        <v>10.08</v>
      </c>
      <c r="AH51" s="4">
        <v>9.27</v>
      </c>
      <c r="AI51" s="4">
        <v>9.4190000000000005</v>
      </c>
      <c r="AJ51" s="4">
        <v>9.3529999999999998</v>
      </c>
      <c r="AK51" s="4">
        <v>8.8460000000000001</v>
      </c>
      <c r="AL51" s="4">
        <v>9.4809999999999999</v>
      </c>
      <c r="AM51" s="4">
        <v>9.8000000000000007</v>
      </c>
      <c r="AN51" s="37"/>
      <c r="AO51" s="37"/>
      <c r="AP51" s="54">
        <f t="shared" si="0"/>
        <v>6.0234474399999947</v>
      </c>
      <c r="AQ51" s="107">
        <f t="shared" si="12"/>
        <v>4.1023872000000017E-2</v>
      </c>
      <c r="BD51" s="32"/>
      <c r="BE51" s="32"/>
    </row>
    <row r="52" spans="1:66">
      <c r="A52" s="3">
        <v>47</v>
      </c>
      <c r="B52" s="6"/>
      <c r="C52" s="6">
        <v>18</v>
      </c>
      <c r="D52" s="4">
        <v>11.037000000000001</v>
      </c>
      <c r="E52" s="4">
        <v>11.311</v>
      </c>
      <c r="F52" s="4">
        <v>11.157999999999999</v>
      </c>
      <c r="G52" s="4">
        <v>11.750999999999999</v>
      </c>
      <c r="H52" s="4">
        <v>11.704000000000001</v>
      </c>
      <c r="I52" s="4">
        <v>11.032</v>
      </c>
      <c r="J52" s="4">
        <v>11.141</v>
      </c>
      <c r="K52" s="4">
        <v>11.773999999999999</v>
      </c>
      <c r="L52" s="4">
        <v>11.488</v>
      </c>
      <c r="M52" s="4">
        <v>11.497</v>
      </c>
      <c r="N52" s="4">
        <v>11.087999999999999</v>
      </c>
      <c r="O52" s="4">
        <v>11.221</v>
      </c>
      <c r="P52" s="4">
        <v>11.009</v>
      </c>
      <c r="Q52" s="4">
        <v>11.494</v>
      </c>
      <c r="R52" s="4">
        <v>11.471</v>
      </c>
      <c r="S52" s="4">
        <v>11.199</v>
      </c>
      <c r="T52" s="4">
        <v>10.855</v>
      </c>
      <c r="U52" s="4">
        <v>10.361000000000001</v>
      </c>
      <c r="V52" s="4">
        <v>10.702999999999999</v>
      </c>
      <c r="W52" s="4">
        <v>10.611000000000001</v>
      </c>
      <c r="X52" s="4">
        <v>10.978</v>
      </c>
      <c r="Y52" s="4">
        <v>10.284000000000001</v>
      </c>
      <c r="Z52" s="4">
        <v>11.004</v>
      </c>
      <c r="AA52" s="4">
        <v>10.513999999999999</v>
      </c>
      <c r="AB52" s="4">
        <v>10.282</v>
      </c>
      <c r="AC52" s="4">
        <v>10.439</v>
      </c>
      <c r="AD52" s="4">
        <v>10.225</v>
      </c>
      <c r="AE52" s="4">
        <v>9.7520000000000007</v>
      </c>
      <c r="AF52" s="4">
        <v>9.9710000000000001</v>
      </c>
      <c r="AG52" s="4">
        <v>10.423999999999999</v>
      </c>
      <c r="AH52" s="4">
        <v>9.9860000000000007</v>
      </c>
      <c r="AI52" s="4">
        <v>9.7780000000000005</v>
      </c>
      <c r="AJ52" s="4">
        <v>9.9640000000000004</v>
      </c>
      <c r="AK52" s="4">
        <v>9.4990000000000006</v>
      </c>
      <c r="AL52" s="4">
        <v>10.018000000000001</v>
      </c>
      <c r="AM52" s="4">
        <v>10.236000000000001</v>
      </c>
      <c r="AN52" s="37"/>
      <c r="AO52" s="37"/>
      <c r="AP52" s="37"/>
      <c r="AQ52" s="37"/>
      <c r="BD52" s="32"/>
      <c r="BE52" s="32"/>
    </row>
    <row r="53" spans="1:66">
      <c r="A53" s="3">
        <v>48</v>
      </c>
      <c r="B53" s="6"/>
      <c r="C53" s="6">
        <v>25</v>
      </c>
      <c r="D53" s="4">
        <v>11.55</v>
      </c>
      <c r="E53" s="4">
        <v>12.045</v>
      </c>
      <c r="F53" s="4">
        <v>11.574999999999999</v>
      </c>
      <c r="G53" s="4">
        <v>12.106999999999999</v>
      </c>
      <c r="H53" s="4">
        <v>12.108000000000001</v>
      </c>
      <c r="I53" s="4">
        <v>11.718999999999999</v>
      </c>
      <c r="J53" s="4">
        <v>11.637</v>
      </c>
      <c r="K53" s="4">
        <v>12.103999999999999</v>
      </c>
      <c r="L53" s="4">
        <v>11.920999999999999</v>
      </c>
      <c r="M53" s="4">
        <v>12.02</v>
      </c>
      <c r="N53" s="4">
        <v>11.988</v>
      </c>
      <c r="O53" s="4">
        <v>11.666</v>
      </c>
      <c r="P53" s="4">
        <v>11.553000000000001</v>
      </c>
      <c r="Q53" s="4">
        <v>12.175000000000001</v>
      </c>
      <c r="R53" s="4">
        <v>11.833</v>
      </c>
      <c r="S53" s="4">
        <v>11.737</v>
      </c>
      <c r="T53" s="4">
        <v>11.396000000000001</v>
      </c>
      <c r="U53" s="4">
        <v>10.884</v>
      </c>
      <c r="V53" s="4">
        <v>11.324</v>
      </c>
      <c r="W53" s="4">
        <v>11.03</v>
      </c>
      <c r="X53" s="4">
        <v>11.222</v>
      </c>
      <c r="Y53" s="4">
        <v>10.855</v>
      </c>
      <c r="Z53" s="4">
        <v>11.124000000000001</v>
      </c>
      <c r="AA53" s="4">
        <v>11.116</v>
      </c>
      <c r="AB53" s="4">
        <v>10.712999999999999</v>
      </c>
      <c r="AC53" s="4">
        <v>10.866</v>
      </c>
      <c r="AD53" s="4">
        <v>10.869</v>
      </c>
      <c r="AE53" s="4">
        <v>9.98</v>
      </c>
      <c r="AF53" s="4">
        <v>10.41</v>
      </c>
      <c r="AG53" s="4">
        <v>10.865</v>
      </c>
      <c r="AH53" s="4">
        <v>10.638</v>
      </c>
      <c r="AI53" s="4">
        <v>10.117000000000001</v>
      </c>
      <c r="AJ53" s="4">
        <v>10.489000000000001</v>
      </c>
      <c r="AK53" s="4">
        <v>10.222</v>
      </c>
      <c r="AL53" s="4">
        <v>10.645</v>
      </c>
      <c r="AM53" s="4">
        <v>10.706</v>
      </c>
      <c r="AN53" s="37"/>
      <c r="AO53" s="37"/>
      <c r="AP53" s="37"/>
      <c r="AQ53" s="37"/>
      <c r="BD53" s="32"/>
      <c r="BE53" s="32"/>
    </row>
    <row r="54" spans="1:66">
      <c r="A54" s="3">
        <v>49</v>
      </c>
      <c r="B54" s="6" t="s">
        <v>47</v>
      </c>
      <c r="C54" s="6">
        <v>2</v>
      </c>
      <c r="D54" s="4">
        <v>12.313000000000001</v>
      </c>
      <c r="E54" s="4">
        <v>12.694000000000001</v>
      </c>
      <c r="F54" s="4">
        <v>12.18</v>
      </c>
      <c r="G54" s="4">
        <v>12.795999999999999</v>
      </c>
      <c r="H54" s="4">
        <v>12.669</v>
      </c>
      <c r="I54" s="4">
        <v>12.048999999999999</v>
      </c>
      <c r="J54" s="4">
        <v>12.173999999999999</v>
      </c>
      <c r="K54" s="4">
        <v>12.565</v>
      </c>
      <c r="L54" s="5"/>
      <c r="M54" s="4">
        <v>12.635</v>
      </c>
      <c r="N54" s="4">
        <v>12.723000000000001</v>
      </c>
      <c r="O54" s="4">
        <v>12.353999999999999</v>
      </c>
      <c r="P54" s="4">
        <v>12.053000000000001</v>
      </c>
      <c r="Q54" s="4">
        <v>12.686999999999999</v>
      </c>
      <c r="R54" s="4">
        <v>12.348000000000001</v>
      </c>
      <c r="S54" s="4">
        <v>12.349</v>
      </c>
      <c r="T54" s="4">
        <v>12.234</v>
      </c>
      <c r="U54" s="4">
        <v>11.595000000000001</v>
      </c>
      <c r="V54" s="4">
        <v>12.204000000000001</v>
      </c>
      <c r="W54" s="4">
        <v>11.586</v>
      </c>
      <c r="X54" s="4">
        <v>11.664999999999999</v>
      </c>
      <c r="Y54" s="4">
        <v>11.523</v>
      </c>
      <c r="Z54" s="4">
        <v>11.428000000000001</v>
      </c>
      <c r="AA54" s="4">
        <v>11.76</v>
      </c>
      <c r="AB54" s="4">
        <v>11.44</v>
      </c>
      <c r="AC54" s="4">
        <v>11.612</v>
      </c>
      <c r="AD54" s="4">
        <v>11.32</v>
      </c>
      <c r="AE54" s="4">
        <v>10.515000000000001</v>
      </c>
      <c r="AF54" s="4">
        <v>10.984999999999999</v>
      </c>
      <c r="AG54" s="4">
        <v>11.4</v>
      </c>
      <c r="AH54" s="4">
        <v>11.22</v>
      </c>
      <c r="AI54" s="4">
        <v>10.791</v>
      </c>
      <c r="AJ54" s="4">
        <v>11.037000000000001</v>
      </c>
      <c r="AK54" s="4">
        <v>10.875</v>
      </c>
      <c r="AL54" s="4">
        <v>11.442</v>
      </c>
      <c r="AM54" s="4">
        <v>11.444000000000001</v>
      </c>
      <c r="AN54" s="37"/>
      <c r="AO54" s="37"/>
      <c r="AP54" s="37"/>
      <c r="AQ54" s="37"/>
      <c r="BD54" s="32"/>
      <c r="BE54" s="32"/>
    </row>
    <row r="55" spans="1:66">
      <c r="A55" s="3">
        <v>50</v>
      </c>
      <c r="B55" s="6"/>
      <c r="C55" s="6">
        <v>9</v>
      </c>
      <c r="D55" s="4">
        <v>13.048</v>
      </c>
      <c r="E55" s="4">
        <v>13.257999999999999</v>
      </c>
      <c r="F55" s="4">
        <v>12.827999999999999</v>
      </c>
      <c r="G55" s="4">
        <v>13.27</v>
      </c>
      <c r="H55" s="4">
        <v>13.096</v>
      </c>
      <c r="I55" s="4">
        <v>12.693</v>
      </c>
      <c r="J55" s="4">
        <v>12.651999999999999</v>
      </c>
      <c r="K55" s="4">
        <v>12.823</v>
      </c>
      <c r="L55" s="5"/>
      <c r="M55" s="4">
        <v>13.244999999999999</v>
      </c>
      <c r="N55" s="4">
        <v>13.156000000000001</v>
      </c>
      <c r="O55" s="4">
        <v>12.754</v>
      </c>
      <c r="P55" s="4">
        <v>12.471</v>
      </c>
      <c r="Q55" s="4">
        <v>13.164999999999999</v>
      </c>
      <c r="R55" s="4">
        <v>13.010999999999999</v>
      </c>
      <c r="S55" s="4">
        <v>12.874000000000001</v>
      </c>
      <c r="T55" s="4">
        <v>12.542</v>
      </c>
      <c r="U55" s="4">
        <v>12.297000000000001</v>
      </c>
      <c r="V55" s="4">
        <v>12.676</v>
      </c>
      <c r="W55" s="4">
        <v>12.222</v>
      </c>
      <c r="X55" s="4">
        <v>12.289</v>
      </c>
      <c r="Y55" s="4">
        <v>12.257</v>
      </c>
      <c r="Z55" s="4">
        <v>11.898</v>
      </c>
      <c r="AA55" s="4">
        <v>12.112</v>
      </c>
      <c r="AB55" s="4">
        <v>12.068</v>
      </c>
      <c r="AC55" s="4">
        <v>12.231</v>
      </c>
      <c r="AD55" s="4">
        <v>11.759</v>
      </c>
      <c r="AE55" s="4">
        <v>11.516999999999999</v>
      </c>
      <c r="AF55" s="4">
        <v>11.49</v>
      </c>
      <c r="AG55" s="4">
        <v>12.084</v>
      </c>
      <c r="AH55" s="4">
        <v>11.64</v>
      </c>
      <c r="AI55" s="4">
        <v>11.489000000000001</v>
      </c>
      <c r="AJ55" s="4">
        <v>11.731999999999999</v>
      </c>
      <c r="AK55" s="4">
        <v>11.628</v>
      </c>
      <c r="AL55" s="4">
        <v>11.853999999999999</v>
      </c>
      <c r="AM55" s="4">
        <v>11.987</v>
      </c>
      <c r="AN55" s="37"/>
      <c r="AO55" s="37"/>
      <c r="AP55" s="37"/>
      <c r="AQ55" s="37"/>
      <c r="BD55" s="32"/>
      <c r="BE55" s="32"/>
    </row>
    <row r="56" spans="1:66">
      <c r="A56" s="3">
        <v>51</v>
      </c>
      <c r="B56" s="6"/>
      <c r="C56" s="6">
        <v>16</v>
      </c>
      <c r="D56" s="4">
        <v>13.35</v>
      </c>
      <c r="E56" s="4">
        <v>13.749000000000001</v>
      </c>
      <c r="F56" s="4">
        <v>13.535</v>
      </c>
      <c r="G56" s="4">
        <v>13.776999999999999</v>
      </c>
      <c r="H56" s="4">
        <v>13.361000000000001</v>
      </c>
      <c r="I56" s="4">
        <v>13.058</v>
      </c>
      <c r="J56" s="4">
        <v>13.044</v>
      </c>
      <c r="K56" s="4">
        <v>13.116</v>
      </c>
      <c r="L56" s="5"/>
      <c r="M56" s="4">
        <v>13.693</v>
      </c>
      <c r="N56" s="4">
        <v>13.365</v>
      </c>
      <c r="O56" s="4">
        <v>13.209</v>
      </c>
      <c r="P56" s="4">
        <v>12.956</v>
      </c>
      <c r="Q56" s="4">
        <v>13.379</v>
      </c>
      <c r="R56" s="4">
        <v>13.417</v>
      </c>
      <c r="S56" s="4">
        <v>13.282999999999999</v>
      </c>
      <c r="T56" s="4">
        <v>12.866</v>
      </c>
      <c r="U56" s="4">
        <v>12.882</v>
      </c>
      <c r="V56" s="4">
        <v>13.03</v>
      </c>
      <c r="W56" s="4">
        <v>12.752000000000001</v>
      </c>
      <c r="X56" s="4">
        <v>12.614000000000001</v>
      </c>
      <c r="Y56" s="4">
        <v>12.678000000000001</v>
      </c>
      <c r="Z56" s="4">
        <v>12.487</v>
      </c>
      <c r="AA56" s="4">
        <v>12.666</v>
      </c>
      <c r="AB56" s="4">
        <v>12.726000000000001</v>
      </c>
      <c r="AC56" s="4">
        <v>12.608000000000001</v>
      </c>
      <c r="AD56" s="4">
        <v>12.339</v>
      </c>
      <c r="AE56" s="4">
        <v>11.99</v>
      </c>
      <c r="AF56" s="4">
        <v>12.013999999999999</v>
      </c>
      <c r="AG56" s="4">
        <v>12.36</v>
      </c>
      <c r="AH56" s="4">
        <v>12.294</v>
      </c>
      <c r="AI56" s="4">
        <v>11.973000000000001</v>
      </c>
      <c r="AJ56" s="4">
        <v>12.217000000000001</v>
      </c>
      <c r="AK56" s="4">
        <v>11.885</v>
      </c>
      <c r="AL56" s="4">
        <v>12.231999999999999</v>
      </c>
      <c r="AM56" s="4">
        <v>12.366</v>
      </c>
      <c r="AN56" s="37"/>
      <c r="AO56" s="37"/>
      <c r="AP56" s="37"/>
      <c r="AQ56" s="37"/>
      <c r="BD56" s="32"/>
      <c r="BE56" s="32"/>
    </row>
    <row r="57" spans="1:66">
      <c r="A57" s="3">
        <v>52</v>
      </c>
      <c r="B57" s="6"/>
      <c r="C57" s="6">
        <v>23</v>
      </c>
      <c r="D57" s="4">
        <v>13.722</v>
      </c>
      <c r="E57" s="4">
        <v>13.776999999999999</v>
      </c>
      <c r="F57" s="4">
        <v>13.939</v>
      </c>
      <c r="G57" s="4">
        <v>14.058</v>
      </c>
      <c r="H57" s="4">
        <v>13.481999999999999</v>
      </c>
      <c r="I57" s="4">
        <v>13.284000000000001</v>
      </c>
      <c r="J57" s="4">
        <v>13.532</v>
      </c>
      <c r="K57" s="4">
        <v>13.635999999999999</v>
      </c>
      <c r="L57" s="5"/>
      <c r="M57" s="4">
        <v>13.971</v>
      </c>
      <c r="N57" s="4">
        <v>13.66</v>
      </c>
      <c r="O57" s="4">
        <v>13.555</v>
      </c>
      <c r="P57" s="4">
        <v>13.318</v>
      </c>
      <c r="Q57" s="4">
        <v>13.638999999999999</v>
      </c>
      <c r="R57" s="4">
        <v>13.72</v>
      </c>
      <c r="S57" s="4">
        <v>13.708</v>
      </c>
      <c r="T57" s="4">
        <v>13.263</v>
      </c>
      <c r="U57" s="4">
        <v>13.375</v>
      </c>
      <c r="V57" s="4">
        <v>13.492000000000001</v>
      </c>
      <c r="W57" s="4">
        <v>13.394</v>
      </c>
      <c r="X57" s="4">
        <v>13.16</v>
      </c>
      <c r="Y57" s="4">
        <v>12.952999999999999</v>
      </c>
      <c r="Z57" s="4">
        <v>13.103999999999999</v>
      </c>
      <c r="AA57" s="4">
        <v>13.004</v>
      </c>
      <c r="AB57" s="4">
        <v>13.169</v>
      </c>
      <c r="AC57" s="4">
        <v>12.861000000000001</v>
      </c>
      <c r="AD57" s="4">
        <v>12.637</v>
      </c>
      <c r="AE57" s="4">
        <v>12.576000000000001</v>
      </c>
      <c r="AF57" s="4">
        <v>12.641999999999999</v>
      </c>
      <c r="AG57" s="4">
        <v>12.592000000000001</v>
      </c>
      <c r="AH57" s="4">
        <v>12.675000000000001</v>
      </c>
      <c r="AI57" s="4">
        <v>12.218999999999999</v>
      </c>
      <c r="AJ57" s="4">
        <v>12.634</v>
      </c>
      <c r="AK57" s="4">
        <v>12.352</v>
      </c>
      <c r="AL57" s="4">
        <v>12.452</v>
      </c>
      <c r="AM57" s="4">
        <v>12.797000000000001</v>
      </c>
      <c r="AN57" s="37"/>
      <c r="AO57" s="37"/>
      <c r="AP57" s="37"/>
      <c r="AQ57" s="37"/>
      <c r="BD57" s="32"/>
      <c r="BE57" s="32"/>
    </row>
    <row r="58" spans="1:66">
      <c r="A58" s="3">
        <v>53</v>
      </c>
      <c r="B58" s="6"/>
      <c r="C58" s="6">
        <v>30</v>
      </c>
      <c r="D58" s="4">
        <v>14.148</v>
      </c>
      <c r="E58" s="4">
        <v>14.137</v>
      </c>
      <c r="F58" s="4">
        <v>14.205</v>
      </c>
      <c r="G58" s="4">
        <v>14.194000000000001</v>
      </c>
      <c r="H58" s="4">
        <v>13.882</v>
      </c>
      <c r="I58" s="4">
        <v>13.587999999999999</v>
      </c>
      <c r="J58" s="4">
        <v>13.805</v>
      </c>
      <c r="K58" s="4">
        <v>14.022</v>
      </c>
      <c r="L58" s="5"/>
      <c r="M58" s="4">
        <v>14.164</v>
      </c>
      <c r="N58" s="4">
        <v>14.038</v>
      </c>
      <c r="O58" s="4">
        <v>13.536</v>
      </c>
      <c r="P58" s="4">
        <v>13.907999999999999</v>
      </c>
      <c r="Q58" s="4">
        <v>13.856</v>
      </c>
      <c r="R58" s="4">
        <v>13.98</v>
      </c>
      <c r="S58" s="4">
        <v>14.061</v>
      </c>
      <c r="T58" s="4">
        <v>13.67</v>
      </c>
      <c r="U58" s="4">
        <v>13.625999999999999</v>
      </c>
      <c r="V58" s="4">
        <v>13.917999999999999</v>
      </c>
      <c r="W58" s="4">
        <v>13.733000000000001</v>
      </c>
      <c r="X58" s="4">
        <v>13.364000000000001</v>
      </c>
      <c r="Y58" s="4">
        <v>13.295</v>
      </c>
      <c r="Z58" s="4">
        <v>13.483000000000001</v>
      </c>
      <c r="AA58" s="4">
        <v>13.493</v>
      </c>
      <c r="AB58" s="4">
        <v>13.391999999999999</v>
      </c>
      <c r="AC58" s="4">
        <v>13.007999999999999</v>
      </c>
      <c r="AD58" s="4">
        <v>13.044</v>
      </c>
      <c r="AE58" s="4">
        <v>13.006</v>
      </c>
      <c r="AF58" s="4">
        <v>13.028</v>
      </c>
      <c r="AG58" s="4">
        <v>12.965</v>
      </c>
      <c r="AH58" s="4">
        <v>13.087</v>
      </c>
      <c r="AI58" s="4">
        <v>12.606999999999999</v>
      </c>
      <c r="AJ58" s="4">
        <v>13.11</v>
      </c>
      <c r="AK58" s="4">
        <v>12.834</v>
      </c>
      <c r="AL58" s="4">
        <v>12.885999999999999</v>
      </c>
      <c r="AM58" s="5"/>
      <c r="AN58" s="37"/>
      <c r="AO58" s="37"/>
      <c r="AP58" s="37"/>
      <c r="AQ58" s="37"/>
      <c r="BD58" s="32"/>
      <c r="BE58" s="32"/>
    </row>
    <row r="60" spans="1:66" s="32" customFormat="1">
      <c r="D60" s="37">
        <f>SUM(D32:D44)/13</f>
        <v>8.6514615384615396</v>
      </c>
      <c r="E60" s="37">
        <f t="shared" ref="E60:AL60" si="16">SUM(E32:E44)/13</f>
        <v>8.7598461538461532</v>
      </c>
      <c r="F60" s="37">
        <f t="shared" si="16"/>
        <v>8.5784615384615375</v>
      </c>
      <c r="G60" s="37">
        <f t="shared" si="16"/>
        <v>8.767076923076921</v>
      </c>
      <c r="H60" s="37">
        <f t="shared" si="16"/>
        <v>8.870384615384614</v>
      </c>
      <c r="I60" s="37">
        <f t="shared" si="16"/>
        <v>8.3849230769230765</v>
      </c>
      <c r="J60" s="37">
        <f t="shared" si="16"/>
        <v>8.1163076923076929</v>
      </c>
      <c r="K60" s="37">
        <f t="shared" si="16"/>
        <v>8.6444615384615382</v>
      </c>
      <c r="L60" s="37">
        <f t="shared" si="16"/>
        <v>8.5746153846153863</v>
      </c>
      <c r="M60" s="37">
        <f t="shared" si="16"/>
        <v>8.5243846153846157</v>
      </c>
      <c r="N60" s="37">
        <f t="shared" si="16"/>
        <v>8.5113076923076925</v>
      </c>
      <c r="O60" s="37">
        <f t="shared" si="16"/>
        <v>7.5747692307692311</v>
      </c>
      <c r="P60" s="37">
        <f t="shared" si="16"/>
        <v>7.9860000000000007</v>
      </c>
      <c r="Q60" s="37">
        <f t="shared" si="16"/>
        <v>8.7513846153846124</v>
      </c>
      <c r="R60" s="37">
        <f t="shared" si="16"/>
        <v>7.8984615384615378</v>
      </c>
      <c r="S60" s="37">
        <f t="shared" si="16"/>
        <v>8.3772307692307706</v>
      </c>
      <c r="T60" s="37">
        <f t="shared" si="16"/>
        <v>7.4486153846153842</v>
      </c>
      <c r="U60" s="37">
        <f t="shared" si="16"/>
        <v>8.8106923076923085</v>
      </c>
      <c r="V60" s="37">
        <f t="shared" si="16"/>
        <v>7.949923076923076</v>
      </c>
      <c r="W60" s="37">
        <f t="shared" si="16"/>
        <v>7.9729999999999999</v>
      </c>
      <c r="X60" s="37">
        <f t="shared" si="16"/>
        <v>7.7597692307692308</v>
      </c>
      <c r="Y60" s="37">
        <f t="shared" si="16"/>
        <v>7.8636923076923058</v>
      </c>
      <c r="Z60" s="37">
        <f t="shared" si="16"/>
        <v>7.8853846153846154</v>
      </c>
      <c r="AA60" s="37">
        <f t="shared" si="16"/>
        <v>7.4097692307692302</v>
      </c>
      <c r="AB60" s="37">
        <f t="shared" si="16"/>
        <v>7.6015384615384596</v>
      </c>
      <c r="AC60" s="37">
        <f t="shared" si="16"/>
        <v>7.6457692307692291</v>
      </c>
      <c r="AD60" s="37">
        <f t="shared" si="16"/>
        <v>6.9992307692307687</v>
      </c>
      <c r="AE60" s="37">
        <f t="shared" si="16"/>
        <v>7.094615384615385</v>
      </c>
      <c r="AF60" s="37">
        <f t="shared" si="16"/>
        <v>6.0748461538461545</v>
      </c>
      <c r="AG60" s="37">
        <f t="shared" si="16"/>
        <v>6.6996923076923069</v>
      </c>
      <c r="AH60" s="37">
        <f t="shared" si="16"/>
        <v>6.8097692307692297</v>
      </c>
      <c r="AI60" s="37">
        <f t="shared" si="16"/>
        <v>6.4298461538461531</v>
      </c>
      <c r="AJ60" s="37">
        <f t="shared" si="16"/>
        <v>6.1123076923076933</v>
      </c>
      <c r="AK60" s="37">
        <f t="shared" si="16"/>
        <v>5.602384615384616</v>
      </c>
      <c r="AL60" s="37">
        <f t="shared" si="16"/>
        <v>6.6262307692307676</v>
      </c>
    </row>
    <row r="61" spans="1:66" s="32" customFormat="1"/>
    <row r="63" spans="1:66">
      <c r="A63" s="32" t="s">
        <v>106</v>
      </c>
    </row>
    <row r="64" spans="1:66">
      <c r="A64" s="45">
        <v>10</v>
      </c>
      <c r="B64" s="18" t="s">
        <v>38</v>
      </c>
      <c r="C64" s="18">
        <v>4</v>
      </c>
      <c r="D64" s="47">
        <v>16.548999999999999</v>
      </c>
      <c r="E64" s="47">
        <v>16.263000000000002</v>
      </c>
      <c r="F64" s="47">
        <v>15.667</v>
      </c>
      <c r="G64" s="47">
        <v>16.297000000000001</v>
      </c>
      <c r="H64" s="47">
        <v>16.021999999999998</v>
      </c>
      <c r="I64" s="47">
        <v>15.500999999999999</v>
      </c>
      <c r="J64" s="47">
        <v>15.715999999999999</v>
      </c>
      <c r="K64" s="47">
        <v>16.026</v>
      </c>
      <c r="L64" s="47">
        <v>15.911</v>
      </c>
      <c r="M64" s="47">
        <v>16.14</v>
      </c>
      <c r="N64" s="47">
        <v>15.667</v>
      </c>
      <c r="O64" s="47">
        <v>16.035</v>
      </c>
      <c r="P64" s="47">
        <v>15.42</v>
      </c>
      <c r="Q64" s="47">
        <v>15.435</v>
      </c>
      <c r="R64" s="47">
        <v>15.832000000000001</v>
      </c>
      <c r="S64" s="47">
        <v>15.702</v>
      </c>
      <c r="T64" s="47">
        <v>15.316000000000001</v>
      </c>
      <c r="U64" s="47">
        <v>15.254</v>
      </c>
      <c r="V64" s="47">
        <v>15.433999999999999</v>
      </c>
      <c r="W64" s="47">
        <v>15.738</v>
      </c>
      <c r="X64" s="47">
        <v>15.224</v>
      </c>
      <c r="Y64" s="47">
        <v>15.430999999999999</v>
      </c>
      <c r="Z64" s="47">
        <v>15.638</v>
      </c>
      <c r="AA64" s="47">
        <v>15.413</v>
      </c>
      <c r="AB64" s="47">
        <v>15.522</v>
      </c>
      <c r="AC64" s="47">
        <v>15.083</v>
      </c>
      <c r="AD64" s="47">
        <v>14.885</v>
      </c>
      <c r="AE64" s="47">
        <v>14.491</v>
      </c>
      <c r="AF64" s="47">
        <v>14.68</v>
      </c>
      <c r="AG64" s="47">
        <v>15.223000000000001</v>
      </c>
      <c r="AH64" s="47">
        <v>15.131</v>
      </c>
      <c r="AI64" s="47">
        <v>15.103</v>
      </c>
      <c r="AJ64" s="47">
        <v>14.576000000000001</v>
      </c>
      <c r="AK64" s="47">
        <v>15.189</v>
      </c>
      <c r="AL64" s="47">
        <v>15.041</v>
      </c>
      <c r="AM64" s="47">
        <v>14.726000000000001</v>
      </c>
    </row>
    <row r="65" spans="1:39">
      <c r="A65" s="3">
        <v>13</v>
      </c>
      <c r="B65" s="32"/>
      <c r="C65" s="32">
        <v>25</v>
      </c>
      <c r="D65" s="48">
        <v>16.181000000000001</v>
      </c>
      <c r="E65" s="48">
        <v>15.96</v>
      </c>
      <c r="F65" s="48">
        <v>15.563000000000001</v>
      </c>
      <c r="G65" s="48">
        <v>15.904</v>
      </c>
      <c r="H65" s="48">
        <v>15.978999999999999</v>
      </c>
      <c r="I65" s="48">
        <v>15.548999999999999</v>
      </c>
      <c r="J65" s="48">
        <v>16.030999999999999</v>
      </c>
      <c r="K65" s="48">
        <v>15.694000000000001</v>
      </c>
      <c r="L65" s="48">
        <v>15.755000000000001</v>
      </c>
      <c r="M65" s="48">
        <v>15.760999999999999</v>
      </c>
      <c r="N65" s="48">
        <v>15.305999999999999</v>
      </c>
      <c r="O65" s="48">
        <v>15.625</v>
      </c>
      <c r="P65" s="48">
        <v>15.308</v>
      </c>
      <c r="Q65" s="48">
        <v>15.548999999999999</v>
      </c>
      <c r="R65" s="48">
        <v>15.731999999999999</v>
      </c>
      <c r="S65" s="48">
        <v>15.510999999999999</v>
      </c>
      <c r="T65" s="48">
        <v>15.255000000000001</v>
      </c>
      <c r="U65" s="48">
        <v>14.976000000000001</v>
      </c>
      <c r="V65" s="48">
        <v>15.51</v>
      </c>
      <c r="W65" s="48">
        <v>15.398999999999999</v>
      </c>
      <c r="X65" s="48">
        <v>15.532</v>
      </c>
      <c r="Y65" s="48">
        <v>15.061999999999999</v>
      </c>
      <c r="Z65" s="48">
        <v>15.391</v>
      </c>
      <c r="AA65" s="48">
        <v>15.185</v>
      </c>
      <c r="AB65" s="48">
        <v>15.568</v>
      </c>
      <c r="AC65" s="48">
        <v>14.932</v>
      </c>
      <c r="AD65" s="48">
        <v>14.423</v>
      </c>
      <c r="AE65" s="48">
        <v>14.247999999999999</v>
      </c>
      <c r="AF65" s="48">
        <v>14.391999999999999</v>
      </c>
      <c r="AG65" s="48">
        <v>15.14</v>
      </c>
      <c r="AH65" s="48">
        <v>15.002000000000001</v>
      </c>
      <c r="AI65" s="48">
        <v>15.125</v>
      </c>
      <c r="AJ65" s="48">
        <v>14.462</v>
      </c>
      <c r="AK65" s="48">
        <v>15.167</v>
      </c>
      <c r="AL65" s="48">
        <v>14.92</v>
      </c>
      <c r="AM65" s="48">
        <v>14.708</v>
      </c>
    </row>
    <row r="66" spans="1:39">
      <c r="A66" s="3">
        <v>16</v>
      </c>
      <c r="B66" s="32" t="s">
        <v>39</v>
      </c>
      <c r="C66" s="32">
        <v>15</v>
      </c>
      <c r="D66" s="48">
        <v>15.522</v>
      </c>
      <c r="E66" s="48">
        <v>15.558</v>
      </c>
      <c r="F66" s="48">
        <v>15.071999999999999</v>
      </c>
      <c r="G66" s="48">
        <v>15.536</v>
      </c>
      <c r="H66" s="48">
        <v>15.196</v>
      </c>
      <c r="I66" s="48">
        <v>15.124000000000001</v>
      </c>
      <c r="J66" s="48">
        <v>15.478</v>
      </c>
      <c r="K66" s="48">
        <v>15.048</v>
      </c>
      <c r="L66" s="48">
        <v>15.372</v>
      </c>
      <c r="M66" s="48">
        <v>15.201000000000001</v>
      </c>
      <c r="N66" s="48">
        <v>14.342000000000001</v>
      </c>
      <c r="O66" s="48">
        <v>14.565</v>
      </c>
      <c r="P66" s="48">
        <v>14.847</v>
      </c>
      <c r="Q66" s="48">
        <v>14.7</v>
      </c>
      <c r="R66" s="48">
        <v>15.205</v>
      </c>
      <c r="S66" s="48">
        <v>14.894</v>
      </c>
      <c r="T66" s="48">
        <v>14.439</v>
      </c>
      <c r="U66" s="48">
        <v>14.233000000000001</v>
      </c>
      <c r="V66" s="48">
        <v>14.473000000000001</v>
      </c>
      <c r="W66" s="48">
        <v>14.894</v>
      </c>
      <c r="X66" s="48">
        <v>15.241</v>
      </c>
      <c r="Y66" s="48">
        <v>14.516</v>
      </c>
      <c r="Z66" s="48">
        <v>14.92</v>
      </c>
      <c r="AA66" s="48">
        <v>14.345000000000001</v>
      </c>
      <c r="AB66" s="48">
        <v>14.538</v>
      </c>
      <c r="AC66" s="48">
        <v>13.9</v>
      </c>
      <c r="AD66" s="48">
        <v>14.079000000000001</v>
      </c>
      <c r="AE66" s="48">
        <v>13.952</v>
      </c>
      <c r="AF66" s="48">
        <v>13.802</v>
      </c>
      <c r="AG66" s="48">
        <v>14.465999999999999</v>
      </c>
      <c r="AH66" s="48">
        <v>14.522</v>
      </c>
      <c r="AI66" s="48">
        <v>14.638</v>
      </c>
      <c r="AJ66" s="48">
        <v>14.194000000000001</v>
      </c>
      <c r="AK66" s="48">
        <v>14.682</v>
      </c>
      <c r="AL66" s="48">
        <v>14.362</v>
      </c>
      <c r="AM66" s="48">
        <v>14.073</v>
      </c>
    </row>
    <row r="67" spans="1:39">
      <c r="A67" s="3">
        <v>19</v>
      </c>
      <c r="B67" s="18" t="s">
        <v>40</v>
      </c>
      <c r="C67" s="18">
        <v>6</v>
      </c>
      <c r="D67" s="48">
        <v>14.419</v>
      </c>
      <c r="E67" s="48">
        <v>14.502000000000001</v>
      </c>
      <c r="F67" s="48">
        <v>14.172000000000001</v>
      </c>
      <c r="G67" s="48">
        <v>14.507999999999999</v>
      </c>
      <c r="H67" s="48">
        <v>13.843999999999999</v>
      </c>
      <c r="I67" s="48">
        <v>13.975</v>
      </c>
      <c r="J67" s="48">
        <v>14.532999999999999</v>
      </c>
      <c r="K67" s="48">
        <v>13.865</v>
      </c>
      <c r="L67" s="48">
        <v>14.117000000000001</v>
      </c>
      <c r="M67" s="48">
        <v>14.170999999999999</v>
      </c>
      <c r="N67" s="48">
        <v>13.266</v>
      </c>
      <c r="O67" s="48">
        <v>13.573</v>
      </c>
      <c r="P67" s="48">
        <v>13.832000000000001</v>
      </c>
      <c r="Q67" s="48">
        <v>13.587</v>
      </c>
      <c r="R67" s="48">
        <v>13.920999999999999</v>
      </c>
      <c r="S67" s="48">
        <v>14.05</v>
      </c>
      <c r="T67" s="48">
        <v>13.423999999999999</v>
      </c>
      <c r="U67" s="48">
        <v>13.451000000000001</v>
      </c>
      <c r="V67" s="48">
        <v>13.715999999999999</v>
      </c>
      <c r="W67" s="48">
        <v>14.090999999999999</v>
      </c>
      <c r="X67" s="48">
        <v>14.205</v>
      </c>
      <c r="Y67" s="48">
        <v>13.717000000000001</v>
      </c>
      <c r="Z67" s="48">
        <v>14.081</v>
      </c>
      <c r="AA67" s="48">
        <v>13.374000000000001</v>
      </c>
      <c r="AB67" s="48">
        <v>13.363</v>
      </c>
      <c r="AC67" s="48">
        <v>13.005000000000001</v>
      </c>
      <c r="AD67" s="48">
        <v>13.263999999999999</v>
      </c>
      <c r="AE67" s="48">
        <v>12.819000000000001</v>
      </c>
      <c r="AF67" s="48">
        <v>13.180999999999999</v>
      </c>
      <c r="AG67" s="48">
        <v>13.545999999999999</v>
      </c>
      <c r="AH67" s="48">
        <v>13.75</v>
      </c>
      <c r="AI67" s="48">
        <v>13.522</v>
      </c>
      <c r="AJ67" s="48">
        <v>13.182</v>
      </c>
      <c r="AK67" s="48">
        <v>13.484</v>
      </c>
      <c r="AL67" s="48">
        <v>13.362</v>
      </c>
      <c r="AM67" s="48">
        <v>13.074</v>
      </c>
    </row>
    <row r="68" spans="1:39">
      <c r="A68" s="3">
        <v>22</v>
      </c>
      <c r="B68" s="32"/>
      <c r="C68" s="32">
        <v>27</v>
      </c>
      <c r="D68" s="48">
        <v>13.339</v>
      </c>
      <c r="E68" s="48">
        <v>13.185</v>
      </c>
      <c r="F68" s="48">
        <v>13.334</v>
      </c>
      <c r="G68" s="48">
        <v>13.454000000000001</v>
      </c>
      <c r="H68" s="48">
        <v>13.131</v>
      </c>
      <c r="I68" s="48">
        <v>13.23</v>
      </c>
      <c r="J68" s="48">
        <v>13.567</v>
      </c>
      <c r="K68" s="48">
        <v>12.875999999999999</v>
      </c>
      <c r="L68" s="48">
        <v>13.367000000000001</v>
      </c>
      <c r="M68" s="48">
        <v>13.015000000000001</v>
      </c>
      <c r="N68" s="48">
        <v>12.833</v>
      </c>
      <c r="O68" s="48">
        <v>12.827</v>
      </c>
      <c r="P68" s="48">
        <v>13.071</v>
      </c>
      <c r="Q68" s="48">
        <v>12.944000000000001</v>
      </c>
      <c r="R68" s="48">
        <v>12.779</v>
      </c>
      <c r="S68" s="48">
        <v>13.103</v>
      </c>
      <c r="T68" s="48">
        <v>12.303000000000001</v>
      </c>
      <c r="U68" s="48">
        <v>12.824</v>
      </c>
      <c r="V68" s="48">
        <v>12.664999999999999</v>
      </c>
      <c r="W68" s="48">
        <v>13.015000000000001</v>
      </c>
      <c r="X68" s="48">
        <v>13.28</v>
      </c>
      <c r="Y68" s="48">
        <v>12.715999999999999</v>
      </c>
      <c r="Z68" s="48">
        <v>12.86</v>
      </c>
      <c r="AA68" s="48">
        <v>12.499000000000001</v>
      </c>
      <c r="AB68" s="48">
        <v>12.656000000000001</v>
      </c>
      <c r="AC68" s="48">
        <v>12.233000000000001</v>
      </c>
      <c r="AD68" s="48">
        <v>12.416</v>
      </c>
      <c r="AE68" s="48">
        <v>12.097</v>
      </c>
      <c r="AF68" s="48">
        <v>12.336</v>
      </c>
      <c r="AG68" s="48">
        <v>12.462</v>
      </c>
      <c r="AH68" s="48">
        <v>12.558</v>
      </c>
      <c r="AI68" s="48">
        <v>12.157</v>
      </c>
      <c r="AJ68" s="48">
        <v>12.128</v>
      </c>
      <c r="AK68" s="48">
        <v>12.542</v>
      </c>
      <c r="AL68" s="48">
        <v>12.583</v>
      </c>
      <c r="AM68" s="48">
        <v>12.292999999999999</v>
      </c>
    </row>
    <row r="69" spans="1:39">
      <c r="A69" s="3">
        <v>25</v>
      </c>
      <c r="B69" s="18" t="s">
        <v>41</v>
      </c>
      <c r="C69" s="18">
        <v>17</v>
      </c>
      <c r="D69" s="48">
        <v>12.497</v>
      </c>
      <c r="E69" s="48">
        <v>12.183</v>
      </c>
      <c r="F69" s="48">
        <v>12.387</v>
      </c>
      <c r="G69" s="48">
        <v>12.471</v>
      </c>
      <c r="H69" s="48">
        <v>12.221</v>
      </c>
      <c r="I69" s="48">
        <v>12.172000000000001</v>
      </c>
      <c r="J69" s="48">
        <v>12.066000000000001</v>
      </c>
      <c r="K69" s="48">
        <v>11.952</v>
      </c>
      <c r="L69" s="48">
        <v>12.446</v>
      </c>
      <c r="M69" s="48">
        <v>11.964</v>
      </c>
      <c r="N69" s="48">
        <v>12.247999999999999</v>
      </c>
      <c r="O69" s="48">
        <v>11.589</v>
      </c>
      <c r="P69" s="48">
        <v>12.034000000000001</v>
      </c>
      <c r="Q69" s="48">
        <v>12.144</v>
      </c>
      <c r="R69" s="48">
        <v>11.821</v>
      </c>
      <c r="S69" s="48">
        <v>11.94</v>
      </c>
      <c r="T69" s="48">
        <v>11.43</v>
      </c>
      <c r="U69" s="48">
        <v>12.103999999999999</v>
      </c>
      <c r="V69" s="48">
        <v>11.728999999999999</v>
      </c>
      <c r="W69" s="48">
        <v>11.666</v>
      </c>
      <c r="X69" s="48">
        <v>11.739000000000001</v>
      </c>
      <c r="Y69" s="48">
        <v>11.688000000000001</v>
      </c>
      <c r="Z69" s="48">
        <v>11.35</v>
      </c>
      <c r="AA69" s="48">
        <v>11.536</v>
      </c>
      <c r="AB69" s="48">
        <v>11.535</v>
      </c>
      <c r="AC69" s="48">
        <v>11.491</v>
      </c>
      <c r="AD69" s="48">
        <v>11.151999999999999</v>
      </c>
      <c r="AE69" s="48">
        <v>10.888</v>
      </c>
      <c r="AF69" s="48">
        <v>11.236000000000001</v>
      </c>
      <c r="AG69" s="48">
        <v>11.209</v>
      </c>
      <c r="AH69" s="48">
        <v>11.337999999999999</v>
      </c>
      <c r="AI69" s="48">
        <v>10.534000000000001</v>
      </c>
      <c r="AJ69" s="48">
        <v>10.631</v>
      </c>
      <c r="AK69" s="48">
        <v>10.5</v>
      </c>
      <c r="AL69" s="48">
        <v>11.369</v>
      </c>
      <c r="AM69" s="48">
        <v>11.042999999999999</v>
      </c>
    </row>
    <row r="70" spans="1:39">
      <c r="A70" s="3">
        <v>28</v>
      </c>
      <c r="B70" s="32" t="s">
        <v>134</v>
      </c>
      <c r="C70" s="32">
        <v>8</v>
      </c>
      <c r="D70" s="48">
        <v>10.904</v>
      </c>
      <c r="E70" s="48">
        <v>10.842000000000001</v>
      </c>
      <c r="F70" s="48">
        <v>11.029</v>
      </c>
      <c r="G70" s="48">
        <v>11.093</v>
      </c>
      <c r="H70" s="48">
        <v>11.206</v>
      </c>
      <c r="I70" s="48">
        <v>10.744</v>
      </c>
      <c r="J70" s="48">
        <v>10.55</v>
      </c>
      <c r="K70" s="48">
        <v>10.875</v>
      </c>
      <c r="L70" s="48">
        <v>10.975</v>
      </c>
      <c r="M70" s="48">
        <v>10.505000000000001</v>
      </c>
      <c r="N70" s="48">
        <v>10.864000000000001</v>
      </c>
      <c r="O70" s="48">
        <v>10.093999999999999</v>
      </c>
      <c r="P70" s="48">
        <v>10.228999999999999</v>
      </c>
      <c r="Q70" s="48">
        <v>11.044</v>
      </c>
      <c r="R70" s="48">
        <v>10.129</v>
      </c>
      <c r="S70" s="48">
        <v>10.669</v>
      </c>
      <c r="T70" s="48">
        <v>9.7319999999999993</v>
      </c>
      <c r="U70" s="48">
        <v>10.938000000000001</v>
      </c>
      <c r="V70" s="48">
        <v>10.115</v>
      </c>
      <c r="W70" s="48">
        <v>9.9659999999999993</v>
      </c>
      <c r="X70" s="48">
        <v>9.9339999999999993</v>
      </c>
      <c r="Y70" s="48">
        <v>10.329000000000001</v>
      </c>
      <c r="Z70" s="48">
        <v>9.59</v>
      </c>
      <c r="AA70" s="48">
        <v>10.118</v>
      </c>
      <c r="AB70" s="48">
        <v>9.9550000000000001</v>
      </c>
      <c r="AC70" s="48">
        <v>10.18</v>
      </c>
      <c r="AD70" s="48">
        <v>9.3659999999999997</v>
      </c>
      <c r="AE70" s="48">
        <v>8.9930000000000003</v>
      </c>
      <c r="AF70" s="48">
        <v>8.7370000000000001</v>
      </c>
      <c r="AG70" s="48">
        <v>9.5259999999999998</v>
      </c>
      <c r="AH70" s="48">
        <v>9.2899999999999991</v>
      </c>
      <c r="AI70" s="48">
        <v>8.7129999999999992</v>
      </c>
      <c r="AJ70" s="48">
        <v>8.5289999999999999</v>
      </c>
      <c r="AK70" s="48">
        <v>8.468</v>
      </c>
      <c r="AL70" s="48">
        <v>8.9049999999999994</v>
      </c>
      <c r="AM70" s="48">
        <v>8.7189999999999994</v>
      </c>
    </row>
    <row r="71" spans="1:39" ht="15.75" customHeight="1">
      <c r="A71" s="3">
        <v>31</v>
      </c>
      <c r="B71" s="32"/>
      <c r="C71" s="32">
        <v>29</v>
      </c>
      <c r="D71" s="48">
        <v>9.3640000000000008</v>
      </c>
      <c r="E71" s="48">
        <v>9.1140000000000008</v>
      </c>
      <c r="F71" s="48">
        <v>8.9960000000000004</v>
      </c>
      <c r="G71" s="48">
        <v>9.2270000000000003</v>
      </c>
      <c r="H71" s="48">
        <v>9.452</v>
      </c>
      <c r="I71" s="48">
        <v>9.0299999999999994</v>
      </c>
      <c r="J71" s="48">
        <v>8.4589999999999996</v>
      </c>
      <c r="K71" s="48">
        <v>9.0280000000000005</v>
      </c>
      <c r="L71" s="48">
        <v>9.1630000000000003</v>
      </c>
      <c r="M71" s="48">
        <v>8.9139999999999997</v>
      </c>
      <c r="N71" s="48">
        <v>9.0050000000000008</v>
      </c>
      <c r="O71" s="48">
        <v>7.915</v>
      </c>
      <c r="P71" s="48">
        <v>8.3000000000000007</v>
      </c>
      <c r="Q71" s="48">
        <v>9.2789999999999999</v>
      </c>
      <c r="R71" s="48">
        <v>8.5139999999999993</v>
      </c>
      <c r="S71" s="48">
        <v>8.8160000000000007</v>
      </c>
      <c r="T71" s="48">
        <v>7.819</v>
      </c>
      <c r="U71" s="48">
        <v>9.1820000000000004</v>
      </c>
      <c r="V71" s="48">
        <v>8.33</v>
      </c>
      <c r="W71" s="48">
        <v>8.548</v>
      </c>
      <c r="X71" s="48">
        <v>8.6270000000000007</v>
      </c>
      <c r="Y71" s="48">
        <v>8.4710000000000001</v>
      </c>
      <c r="Z71" s="48">
        <v>8.2210000000000001</v>
      </c>
      <c r="AA71" s="48">
        <v>7.9420000000000002</v>
      </c>
      <c r="AB71" s="48">
        <v>8.11</v>
      </c>
      <c r="AC71" s="48">
        <v>8.4570000000000007</v>
      </c>
      <c r="AD71" s="48">
        <v>7.39</v>
      </c>
      <c r="AE71" s="48">
        <v>7.5270000000000001</v>
      </c>
      <c r="AF71" s="48">
        <v>6.6920000000000002</v>
      </c>
      <c r="AG71" s="48">
        <v>7.5540000000000003</v>
      </c>
      <c r="AH71" s="48">
        <v>7.1070000000000002</v>
      </c>
      <c r="AI71" s="48">
        <v>7.0060000000000002</v>
      </c>
      <c r="AJ71" s="48">
        <v>6.7149999999999999</v>
      </c>
      <c r="AK71" s="48">
        <v>6.609</v>
      </c>
      <c r="AL71" s="48">
        <v>7.048</v>
      </c>
      <c r="AM71" s="48">
        <v>7.1790000000000003</v>
      </c>
    </row>
    <row r="72" spans="1:39">
      <c r="A72" s="3">
        <v>34</v>
      </c>
      <c r="B72" s="32" t="s">
        <v>43</v>
      </c>
      <c r="C72" s="32">
        <v>19</v>
      </c>
      <c r="D72" s="48">
        <v>7.7489999999999997</v>
      </c>
      <c r="E72" s="48">
        <v>7.7539999999999996</v>
      </c>
      <c r="F72" s="48">
        <v>7.6619999999999999</v>
      </c>
      <c r="G72" s="48">
        <v>7.94</v>
      </c>
      <c r="H72" s="48">
        <v>7.9169999999999998</v>
      </c>
      <c r="I72" s="48">
        <v>7.6289999999999996</v>
      </c>
      <c r="J72" s="48">
        <v>7.2149999999999999</v>
      </c>
      <c r="K72" s="48">
        <v>7.806</v>
      </c>
      <c r="L72" s="48">
        <v>7.36</v>
      </c>
      <c r="M72" s="48">
        <v>7.79</v>
      </c>
      <c r="N72" s="48">
        <v>7.6479999999999997</v>
      </c>
      <c r="O72" s="48">
        <v>6.5869999999999997</v>
      </c>
      <c r="P72" s="48">
        <v>7.3280000000000003</v>
      </c>
      <c r="Q72" s="48">
        <v>7.7610000000000001</v>
      </c>
      <c r="R72" s="48">
        <v>7.1130000000000004</v>
      </c>
      <c r="S72" s="48">
        <v>7.3949999999999996</v>
      </c>
      <c r="T72" s="48">
        <v>6.5869999999999997</v>
      </c>
      <c r="U72" s="48">
        <v>8.077</v>
      </c>
      <c r="V72" s="48">
        <v>7.2160000000000002</v>
      </c>
      <c r="W72" s="48">
        <v>7.3239999999999998</v>
      </c>
      <c r="X72" s="48">
        <v>6.9619999999999997</v>
      </c>
      <c r="Y72" s="48">
        <v>7.03</v>
      </c>
      <c r="Z72" s="48">
        <v>7.3330000000000002</v>
      </c>
      <c r="AA72" s="48">
        <v>6.343</v>
      </c>
      <c r="AB72" s="48">
        <v>6.7249999999999996</v>
      </c>
      <c r="AC72" s="48">
        <v>6.62</v>
      </c>
      <c r="AD72" s="48">
        <v>6.1</v>
      </c>
      <c r="AE72" s="48">
        <v>6.2770000000000001</v>
      </c>
      <c r="AF72" s="48">
        <v>5.0540000000000003</v>
      </c>
      <c r="AG72" s="48">
        <v>5.7469999999999999</v>
      </c>
      <c r="AH72" s="48">
        <v>5.9139999999999997</v>
      </c>
      <c r="AI72" s="48">
        <v>5.7320000000000002</v>
      </c>
      <c r="AJ72" s="48">
        <v>5.2549999999999999</v>
      </c>
      <c r="AK72" s="48">
        <v>4.4790000000000001</v>
      </c>
      <c r="AL72" s="48">
        <v>5.8049999999999997</v>
      </c>
      <c r="AM72" s="48">
        <v>5.8150000000000004</v>
      </c>
    </row>
    <row r="73" spans="1:39">
      <c r="A73" s="3">
        <v>37</v>
      </c>
      <c r="B73" s="32" t="s">
        <v>44</v>
      </c>
      <c r="C73" s="32">
        <v>9</v>
      </c>
      <c r="D73" s="48">
        <v>7.0449999999999999</v>
      </c>
      <c r="E73" s="48">
        <v>7.5570000000000004</v>
      </c>
      <c r="F73" s="48">
        <v>6.9619999999999997</v>
      </c>
      <c r="G73" s="48">
        <v>7.18</v>
      </c>
      <c r="H73" s="48">
        <v>7.2430000000000003</v>
      </c>
      <c r="I73" s="48">
        <v>6.5190000000000001</v>
      </c>
      <c r="J73" s="48">
        <v>6.4969999999999999</v>
      </c>
      <c r="K73" s="48">
        <v>7.18</v>
      </c>
      <c r="L73" s="48">
        <v>7.0979999999999999</v>
      </c>
      <c r="M73" s="48">
        <v>7.1509999999999998</v>
      </c>
      <c r="N73" s="48">
        <v>6.944</v>
      </c>
      <c r="O73" s="48">
        <v>6.1429999999999998</v>
      </c>
      <c r="P73" s="48">
        <v>6.4720000000000004</v>
      </c>
      <c r="Q73" s="48">
        <v>7.2229999999999999</v>
      </c>
      <c r="R73" s="48">
        <v>6.1920000000000002</v>
      </c>
      <c r="S73" s="48">
        <v>6.9770000000000003</v>
      </c>
      <c r="T73" s="48">
        <v>6.0339999999999998</v>
      </c>
      <c r="U73" s="48">
        <v>7.1950000000000003</v>
      </c>
      <c r="V73" s="48">
        <v>6.6829999999999998</v>
      </c>
      <c r="W73" s="48">
        <v>6.4690000000000003</v>
      </c>
      <c r="X73" s="48">
        <v>5.8029999999999999</v>
      </c>
      <c r="Y73" s="48">
        <v>6.0679999999999996</v>
      </c>
      <c r="Z73" s="48">
        <v>6.7009999999999996</v>
      </c>
      <c r="AA73" s="48">
        <v>5.6630000000000003</v>
      </c>
      <c r="AB73" s="48">
        <v>6.0819999999999999</v>
      </c>
      <c r="AC73" s="48">
        <v>5.8959999999999999</v>
      </c>
      <c r="AD73" s="48">
        <v>5.6040000000000001</v>
      </c>
      <c r="AE73" s="48">
        <v>5.9020000000000001</v>
      </c>
      <c r="AF73" s="48">
        <v>4.2610000000000001</v>
      </c>
      <c r="AG73" s="48">
        <v>4.6440000000000001</v>
      </c>
      <c r="AH73" s="48">
        <v>5.1449999999999996</v>
      </c>
      <c r="AI73" s="48">
        <v>4.7969999999999997</v>
      </c>
      <c r="AJ73" s="48">
        <v>4.351</v>
      </c>
      <c r="AK73" s="48">
        <v>3.4790000000000001</v>
      </c>
      <c r="AL73" s="48">
        <v>5.0919999999999996</v>
      </c>
      <c r="AM73" s="48">
        <v>5.165</v>
      </c>
    </row>
    <row r="74" spans="1:39"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</row>
    <row r="76" spans="1:39">
      <c r="D76" s="33">
        <v>16.204000000000001</v>
      </c>
      <c r="E76" s="33">
        <v>16.206700000000001</v>
      </c>
      <c r="F76" s="33">
        <v>16.119499999999999</v>
      </c>
      <c r="G76" s="33">
        <v>16.023499999999999</v>
      </c>
      <c r="H76" s="33">
        <v>15.847</v>
      </c>
      <c r="I76" s="33">
        <v>15.608700000000001</v>
      </c>
      <c r="J76" s="33">
        <v>15.373799999999999</v>
      </c>
      <c r="K76" s="33">
        <v>15.0997</v>
      </c>
      <c r="L76" s="33">
        <v>14.7605</v>
      </c>
      <c r="M76" s="33">
        <v>14.2935</v>
      </c>
      <c r="N76" s="33">
        <v>13.9595</v>
      </c>
      <c r="O76" s="33">
        <v>13.644299999999999</v>
      </c>
      <c r="P76" s="33">
        <v>13.3851</v>
      </c>
      <c r="Q76" s="33">
        <v>13.0267</v>
      </c>
      <c r="R76" s="33">
        <v>12.774900000000001</v>
      </c>
      <c r="S76" s="33">
        <v>12.5402</v>
      </c>
      <c r="T76" s="33">
        <v>12.263999999999999</v>
      </c>
      <c r="U76" s="33">
        <v>11.8881</v>
      </c>
      <c r="V76" s="33">
        <v>11.3598</v>
      </c>
      <c r="W76" s="33">
        <v>10.821099999999999</v>
      </c>
      <c r="X76" s="33">
        <v>10.183999999999999</v>
      </c>
      <c r="Y76" s="33">
        <v>9.5690500000000007</v>
      </c>
      <c r="Z76" s="33">
        <v>9.0101600000000008</v>
      </c>
      <c r="AA76" s="33">
        <v>8.5853999999999999</v>
      </c>
      <c r="AB76" s="33">
        <v>8.2409499999999998</v>
      </c>
      <c r="AC76" s="33">
        <v>7.9895199999999997</v>
      </c>
      <c r="AD76" s="33">
        <v>7.7736499999999999</v>
      </c>
      <c r="AE76" s="33">
        <v>7.64032</v>
      </c>
      <c r="AF76" s="33">
        <v>7.69937</v>
      </c>
      <c r="AG76" s="33">
        <v>7.9095700000000004</v>
      </c>
      <c r="AH76" s="33">
        <v>8.3407900000000001</v>
      </c>
      <c r="AI76" s="33">
        <v>9.0026700000000002</v>
      </c>
      <c r="AJ76" s="33">
        <v>9.5716800000000006</v>
      </c>
      <c r="AK76" s="33">
        <v>9.9733000000000001</v>
      </c>
      <c r="AL76" s="33">
        <v>10.294700000000001</v>
      </c>
      <c r="AM76" s="69"/>
    </row>
    <row r="78" spans="1:39">
      <c r="D78" s="69">
        <v>8.4890000000000008</v>
      </c>
      <c r="E78" s="69">
        <v>9.1059999999999999</v>
      </c>
      <c r="F78" s="69">
        <v>8.84</v>
      </c>
      <c r="G78" s="69">
        <v>9.5050000000000008</v>
      </c>
      <c r="H78" s="69">
        <v>9.26</v>
      </c>
      <c r="I78" s="69">
        <v>8.2850000000000001</v>
      </c>
      <c r="J78" s="69">
        <v>8.4659999999999993</v>
      </c>
      <c r="K78" s="69">
        <v>9.3989999999999991</v>
      </c>
      <c r="L78" s="69">
        <v>8.9730000000000008</v>
      </c>
      <c r="M78" s="69">
        <v>9.0329999999999995</v>
      </c>
      <c r="N78" s="69">
        <v>8.6069999999999993</v>
      </c>
      <c r="O78" s="69">
        <v>8.1850000000000005</v>
      </c>
      <c r="P78" s="69">
        <v>8.5739999999999998</v>
      </c>
      <c r="Q78" s="69">
        <v>9.2330000000000005</v>
      </c>
      <c r="R78" s="69">
        <v>8.8179999999999996</v>
      </c>
      <c r="S78" s="69">
        <v>8.5950000000000006</v>
      </c>
      <c r="T78" s="69">
        <v>7.3230000000000004</v>
      </c>
      <c r="U78" s="69">
        <v>9.0879999999999992</v>
      </c>
      <c r="V78" s="69">
        <v>8.17</v>
      </c>
      <c r="W78" s="69">
        <v>8.27</v>
      </c>
      <c r="X78" s="69">
        <v>8.5180000000000007</v>
      </c>
      <c r="Y78" s="69">
        <v>8.282</v>
      </c>
      <c r="Z78" s="69">
        <v>8.1449999999999996</v>
      </c>
      <c r="AA78" s="69">
        <v>8.08</v>
      </c>
      <c r="AB78" s="69">
        <v>7.5140000000000002</v>
      </c>
      <c r="AC78" s="69">
        <v>7.7789999999999999</v>
      </c>
      <c r="AD78" s="69">
        <v>6.843</v>
      </c>
      <c r="AE78" s="69">
        <v>7.306</v>
      </c>
      <c r="AF78" s="69">
        <v>5.47</v>
      </c>
      <c r="AG78" s="69">
        <v>6.93</v>
      </c>
      <c r="AH78" s="69">
        <v>6.6829999999999998</v>
      </c>
      <c r="AI78" s="69">
        <v>6.851</v>
      </c>
      <c r="AJ78" s="69">
        <v>6.0090000000000003</v>
      </c>
      <c r="AK78" s="69">
        <v>5.2640000000000002</v>
      </c>
      <c r="AL78" s="69">
        <v>7.3209999999999997</v>
      </c>
      <c r="AM78" s="69">
        <v>6.8689999999999998</v>
      </c>
    </row>
    <row r="79" spans="1:39">
      <c r="D79" s="69">
        <v>9.3170000000000002</v>
      </c>
      <c r="E79" s="69">
        <v>9.4280000000000008</v>
      </c>
      <c r="F79" s="69">
        <v>9.1280000000000001</v>
      </c>
      <c r="G79" s="69">
        <v>9.9280000000000008</v>
      </c>
      <c r="H79" s="69">
        <v>9.7989999999999995</v>
      </c>
      <c r="I79" s="69">
        <v>8.6999999999999993</v>
      </c>
      <c r="J79" s="69">
        <v>8.827</v>
      </c>
      <c r="K79" s="69">
        <v>9.9079999999999995</v>
      </c>
      <c r="L79" s="69">
        <v>9.3059999999999992</v>
      </c>
      <c r="M79" s="69">
        <v>9.4309999999999992</v>
      </c>
      <c r="N79" s="69">
        <v>9.4190000000000005</v>
      </c>
      <c r="O79" s="69">
        <v>9.3640000000000008</v>
      </c>
      <c r="P79" s="69">
        <v>9.2449999999999992</v>
      </c>
      <c r="Q79" s="69">
        <v>9.5250000000000004</v>
      </c>
      <c r="R79" s="69">
        <v>9.1769999999999996</v>
      </c>
      <c r="S79" s="69">
        <v>9.3409999999999993</v>
      </c>
      <c r="T79" s="69">
        <v>8.7349999999999994</v>
      </c>
      <c r="U79" s="69">
        <v>9.4149999999999991</v>
      </c>
      <c r="V79" s="69">
        <v>8.7669999999999995</v>
      </c>
      <c r="W79" s="69">
        <v>8.8800000000000008</v>
      </c>
      <c r="X79" s="69">
        <v>9.1609999999999996</v>
      </c>
      <c r="Y79" s="69">
        <v>8.7929999999999993</v>
      </c>
      <c r="Z79" s="69">
        <v>8.5500000000000007</v>
      </c>
      <c r="AA79" s="69">
        <v>8.66</v>
      </c>
      <c r="AB79" s="69">
        <v>8.5440000000000005</v>
      </c>
      <c r="AC79" s="69">
        <v>8.2439999999999998</v>
      </c>
      <c r="AD79" s="69">
        <v>7.9950000000000001</v>
      </c>
      <c r="AE79" s="69">
        <v>8.1739999999999995</v>
      </c>
      <c r="AF79" s="69">
        <v>6.4880000000000004</v>
      </c>
      <c r="AG79" s="69">
        <v>8.0389999999999997</v>
      </c>
      <c r="AH79" s="69">
        <v>7.3940000000000001</v>
      </c>
      <c r="AI79" s="69">
        <v>7.59</v>
      </c>
      <c r="AJ79" s="69">
        <v>6.7759999999999998</v>
      </c>
      <c r="AK79" s="69">
        <v>6.6070000000000002</v>
      </c>
      <c r="AL79" s="69">
        <v>8.0530000000000008</v>
      </c>
      <c r="AM79" s="69">
        <v>7.8680000000000003</v>
      </c>
    </row>
    <row r="80" spans="1:39" s="32" customFormat="1"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</row>
    <row r="81" spans="1:39" s="32" customFormat="1"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</row>
    <row r="82" spans="1:39" s="32" customFormat="1">
      <c r="B82" s="32" t="s">
        <v>133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</row>
    <row r="83" spans="1:39">
      <c r="D83" s="83">
        <v>0</v>
      </c>
      <c r="E83" s="33">
        <f>D83+1</f>
        <v>1</v>
      </c>
      <c r="F83" s="33">
        <f t="shared" ref="F83:AM83" si="17">E83+1</f>
        <v>2</v>
      </c>
      <c r="G83" s="33">
        <f t="shared" si="17"/>
        <v>3</v>
      </c>
      <c r="H83" s="33">
        <f t="shared" si="17"/>
        <v>4</v>
      </c>
      <c r="I83" s="33">
        <f t="shared" si="17"/>
        <v>5</v>
      </c>
      <c r="J83" s="33">
        <f t="shared" si="17"/>
        <v>6</v>
      </c>
      <c r="K83" s="33">
        <f t="shared" si="17"/>
        <v>7</v>
      </c>
      <c r="L83" s="33">
        <f t="shared" si="17"/>
        <v>8</v>
      </c>
      <c r="M83" s="33">
        <f t="shared" si="17"/>
        <v>9</v>
      </c>
      <c r="N83" s="33">
        <f t="shared" si="17"/>
        <v>10</v>
      </c>
      <c r="O83" s="33">
        <f t="shared" si="17"/>
        <v>11</v>
      </c>
      <c r="P83" s="33">
        <f t="shared" si="17"/>
        <v>12</v>
      </c>
      <c r="Q83" s="33">
        <f t="shared" si="17"/>
        <v>13</v>
      </c>
      <c r="R83" s="33">
        <f t="shared" si="17"/>
        <v>14</v>
      </c>
      <c r="S83" s="33">
        <f t="shared" si="17"/>
        <v>15</v>
      </c>
      <c r="T83" s="33">
        <f t="shared" si="17"/>
        <v>16</v>
      </c>
      <c r="U83" s="33">
        <f t="shared" si="17"/>
        <v>17</v>
      </c>
      <c r="V83" s="33">
        <f t="shared" si="17"/>
        <v>18</v>
      </c>
      <c r="W83" s="33">
        <f t="shared" si="17"/>
        <v>19</v>
      </c>
      <c r="X83" s="33">
        <f t="shared" si="17"/>
        <v>20</v>
      </c>
      <c r="Y83" s="33">
        <f t="shared" si="17"/>
        <v>21</v>
      </c>
      <c r="Z83" s="33">
        <f t="shared" si="17"/>
        <v>22</v>
      </c>
      <c r="AA83" s="33">
        <f t="shared" si="17"/>
        <v>23</v>
      </c>
      <c r="AB83" s="33">
        <f t="shared" si="17"/>
        <v>24</v>
      </c>
      <c r="AC83" s="33">
        <f t="shared" si="17"/>
        <v>25</v>
      </c>
      <c r="AD83" s="33">
        <f t="shared" si="17"/>
        <v>26</v>
      </c>
      <c r="AE83" s="33">
        <f t="shared" si="17"/>
        <v>27</v>
      </c>
      <c r="AF83" s="33">
        <f t="shared" si="17"/>
        <v>28</v>
      </c>
      <c r="AG83" s="33">
        <f t="shared" si="17"/>
        <v>29</v>
      </c>
      <c r="AH83" s="33">
        <f t="shared" si="17"/>
        <v>30</v>
      </c>
      <c r="AI83" s="33">
        <f t="shared" si="17"/>
        <v>31</v>
      </c>
      <c r="AJ83" s="33">
        <f t="shared" si="17"/>
        <v>32</v>
      </c>
      <c r="AK83" s="33">
        <f t="shared" si="17"/>
        <v>33</v>
      </c>
      <c r="AL83" s="33">
        <f t="shared" si="17"/>
        <v>34</v>
      </c>
      <c r="AM83" s="33">
        <f t="shared" si="17"/>
        <v>35</v>
      </c>
    </row>
    <row r="84" spans="1:39">
      <c r="A84" s="45">
        <v>10</v>
      </c>
      <c r="B84" s="18" t="s">
        <v>38</v>
      </c>
      <c r="C84" s="18">
        <v>4</v>
      </c>
      <c r="D84">
        <f>$AN15+D$83*$AO15</f>
        <v>16.204000000000001</v>
      </c>
      <c r="E84" s="32">
        <f t="shared" ref="E84:AM84" si="18">$AN15+E$83*$AO15</f>
        <v>16.164296</v>
      </c>
      <c r="F84" s="32">
        <f t="shared" si="18"/>
        <v>16.124592</v>
      </c>
      <c r="G84" s="32">
        <f t="shared" si="18"/>
        <v>16.084887999999999</v>
      </c>
      <c r="H84" s="32">
        <f t="shared" si="18"/>
        <v>16.045183999999999</v>
      </c>
      <c r="I84" s="32">
        <f t="shared" si="18"/>
        <v>16.005480000000002</v>
      </c>
      <c r="J84" s="32">
        <f t="shared" si="18"/>
        <v>15.965776</v>
      </c>
      <c r="K84" s="32">
        <f t="shared" si="18"/>
        <v>15.926072000000001</v>
      </c>
      <c r="L84" s="32">
        <f t="shared" si="18"/>
        <v>15.886368000000001</v>
      </c>
      <c r="M84" s="32">
        <f t="shared" si="18"/>
        <v>15.846664000000001</v>
      </c>
      <c r="N84" s="32">
        <f t="shared" si="18"/>
        <v>15.80696</v>
      </c>
      <c r="O84" s="32">
        <f t="shared" si="18"/>
        <v>15.767256</v>
      </c>
      <c r="P84" s="32">
        <f t="shared" si="18"/>
        <v>15.727552000000001</v>
      </c>
      <c r="Q84" s="32">
        <f t="shared" si="18"/>
        <v>15.687848000000001</v>
      </c>
      <c r="R84" s="32">
        <f t="shared" si="18"/>
        <v>15.648144</v>
      </c>
      <c r="S84" s="32">
        <f t="shared" si="18"/>
        <v>15.60844</v>
      </c>
      <c r="T84" s="32">
        <f t="shared" si="18"/>
        <v>15.568736000000001</v>
      </c>
      <c r="U84" s="32">
        <f t="shared" si="18"/>
        <v>15.529032000000001</v>
      </c>
      <c r="V84" s="32">
        <f t="shared" si="18"/>
        <v>15.489328</v>
      </c>
      <c r="W84" s="32">
        <f t="shared" si="18"/>
        <v>15.449624</v>
      </c>
      <c r="X84" s="32">
        <f t="shared" si="18"/>
        <v>15.40992</v>
      </c>
      <c r="Y84" s="32">
        <f t="shared" si="18"/>
        <v>15.370216000000001</v>
      </c>
      <c r="Z84" s="32">
        <f t="shared" si="18"/>
        <v>15.330512000000001</v>
      </c>
      <c r="AA84" s="32">
        <f t="shared" si="18"/>
        <v>15.290808</v>
      </c>
      <c r="AB84" s="32">
        <f t="shared" si="18"/>
        <v>15.251104</v>
      </c>
      <c r="AC84" s="32">
        <f t="shared" si="18"/>
        <v>15.211400000000001</v>
      </c>
      <c r="AD84" s="32">
        <f t="shared" si="18"/>
        <v>15.171696000000001</v>
      </c>
      <c r="AE84" s="32">
        <f t="shared" si="18"/>
        <v>15.131992</v>
      </c>
      <c r="AF84" s="32">
        <f t="shared" si="18"/>
        <v>15.092288</v>
      </c>
      <c r="AG84" s="32">
        <f t="shared" si="18"/>
        <v>15.052584000000001</v>
      </c>
      <c r="AH84" s="32">
        <f t="shared" si="18"/>
        <v>15.012880000000001</v>
      </c>
      <c r="AI84" s="32">
        <f t="shared" si="18"/>
        <v>14.973176</v>
      </c>
      <c r="AJ84" s="32">
        <f t="shared" si="18"/>
        <v>14.933472</v>
      </c>
      <c r="AK84" s="32">
        <f t="shared" si="18"/>
        <v>14.893768000000001</v>
      </c>
      <c r="AL84" s="32">
        <f t="shared" si="18"/>
        <v>14.854064000000001</v>
      </c>
      <c r="AM84" s="32">
        <f t="shared" si="18"/>
        <v>14.814360000000001</v>
      </c>
    </row>
    <row r="85" spans="1:39">
      <c r="A85" s="3">
        <v>11</v>
      </c>
      <c r="B85" s="32"/>
      <c r="C85" s="32">
        <v>11</v>
      </c>
      <c r="D85" s="32">
        <f t="shared" ref="D85:AM85" si="19">$AN16+D$83*$AO16</f>
        <v>16.206700000000001</v>
      </c>
      <c r="E85" s="32">
        <f t="shared" si="19"/>
        <v>16.167150500000002</v>
      </c>
      <c r="F85" s="32">
        <f t="shared" si="19"/>
        <v>16.127601000000002</v>
      </c>
      <c r="G85" s="32">
        <f t="shared" si="19"/>
        <v>16.088051500000002</v>
      </c>
      <c r="H85" s="32">
        <f t="shared" si="19"/>
        <v>16.048502000000003</v>
      </c>
      <c r="I85" s="32">
        <f t="shared" si="19"/>
        <v>16.008952500000003</v>
      </c>
      <c r="J85" s="32">
        <f t="shared" si="19"/>
        <v>15.969403000000002</v>
      </c>
      <c r="K85" s="32">
        <f t="shared" si="19"/>
        <v>15.929853500000002</v>
      </c>
      <c r="L85" s="32">
        <f t="shared" si="19"/>
        <v>15.890304000000002</v>
      </c>
      <c r="M85" s="32">
        <f t="shared" si="19"/>
        <v>15.850754500000001</v>
      </c>
      <c r="N85" s="32">
        <f t="shared" si="19"/>
        <v>15.811205000000001</v>
      </c>
      <c r="O85" s="32">
        <f t="shared" si="19"/>
        <v>15.771655500000001</v>
      </c>
      <c r="P85" s="32">
        <f t="shared" si="19"/>
        <v>15.732106000000002</v>
      </c>
      <c r="Q85" s="32">
        <f t="shared" si="19"/>
        <v>15.692556500000002</v>
      </c>
      <c r="R85" s="32">
        <f t="shared" si="19"/>
        <v>15.653007000000002</v>
      </c>
      <c r="S85" s="32">
        <f t="shared" si="19"/>
        <v>15.613457500000001</v>
      </c>
      <c r="T85" s="32">
        <f t="shared" si="19"/>
        <v>15.573908000000001</v>
      </c>
      <c r="U85" s="32">
        <f t="shared" si="19"/>
        <v>15.534358500000002</v>
      </c>
      <c r="V85" s="32">
        <f t="shared" si="19"/>
        <v>15.494809000000002</v>
      </c>
      <c r="W85" s="32">
        <f t="shared" si="19"/>
        <v>15.455259500000002</v>
      </c>
      <c r="X85" s="32">
        <f t="shared" si="19"/>
        <v>15.415710000000001</v>
      </c>
      <c r="Y85" s="32">
        <f t="shared" si="19"/>
        <v>15.376160500000001</v>
      </c>
      <c r="Z85" s="32">
        <f t="shared" si="19"/>
        <v>15.336611000000001</v>
      </c>
      <c r="AA85" s="32">
        <f t="shared" si="19"/>
        <v>15.297061500000002</v>
      </c>
      <c r="AB85" s="32">
        <f t="shared" si="19"/>
        <v>15.257512000000002</v>
      </c>
      <c r="AC85" s="32">
        <f t="shared" si="19"/>
        <v>15.217962500000002</v>
      </c>
      <c r="AD85" s="32">
        <f t="shared" si="19"/>
        <v>15.178413000000001</v>
      </c>
      <c r="AE85" s="32">
        <f t="shared" si="19"/>
        <v>15.138863500000001</v>
      </c>
      <c r="AF85" s="32">
        <f t="shared" si="19"/>
        <v>15.099314000000001</v>
      </c>
      <c r="AG85" s="32">
        <f t="shared" si="19"/>
        <v>15.059764500000002</v>
      </c>
      <c r="AH85" s="32">
        <f t="shared" si="19"/>
        <v>15.020215000000002</v>
      </c>
      <c r="AI85" s="32">
        <f t="shared" si="19"/>
        <v>14.980665500000001</v>
      </c>
      <c r="AJ85" s="32">
        <f t="shared" si="19"/>
        <v>14.941116000000001</v>
      </c>
      <c r="AK85" s="32">
        <f t="shared" si="19"/>
        <v>14.901566500000001</v>
      </c>
      <c r="AL85" s="32">
        <f t="shared" si="19"/>
        <v>14.862017000000002</v>
      </c>
      <c r="AM85" s="32">
        <f t="shared" si="19"/>
        <v>14.822467500000002</v>
      </c>
    </row>
    <row r="86" spans="1:39">
      <c r="A86" s="3">
        <v>12</v>
      </c>
      <c r="B86" s="32"/>
      <c r="C86" s="32">
        <v>18</v>
      </c>
      <c r="D86" s="32">
        <f t="shared" ref="D86:AM86" si="20">$AN17+D$83*$AO17</f>
        <v>16.119499999999999</v>
      </c>
      <c r="E86" s="32">
        <f t="shared" si="20"/>
        <v>16.081958199999999</v>
      </c>
      <c r="F86" s="32">
        <f t="shared" si="20"/>
        <v>16.044416399999999</v>
      </c>
      <c r="G86" s="32">
        <f t="shared" si="20"/>
        <v>16.0068746</v>
      </c>
      <c r="H86" s="32">
        <f t="shared" si="20"/>
        <v>15.969332799999998</v>
      </c>
      <c r="I86" s="32">
        <f t="shared" si="20"/>
        <v>15.931790999999999</v>
      </c>
      <c r="J86" s="32">
        <f t="shared" si="20"/>
        <v>15.894249199999999</v>
      </c>
      <c r="K86" s="32">
        <f t="shared" si="20"/>
        <v>15.856707399999999</v>
      </c>
      <c r="L86" s="32">
        <f t="shared" si="20"/>
        <v>15.819165599999998</v>
      </c>
      <c r="M86" s="32">
        <f t="shared" si="20"/>
        <v>15.781623799999998</v>
      </c>
      <c r="N86" s="32">
        <f t="shared" si="20"/>
        <v>15.744081999999999</v>
      </c>
      <c r="O86" s="32">
        <f t="shared" si="20"/>
        <v>15.706540199999999</v>
      </c>
      <c r="P86" s="32">
        <f t="shared" si="20"/>
        <v>15.668998399999998</v>
      </c>
      <c r="Q86" s="32">
        <f t="shared" si="20"/>
        <v>15.631456599999998</v>
      </c>
      <c r="R86" s="32">
        <f t="shared" si="20"/>
        <v>15.593914799999999</v>
      </c>
      <c r="S86" s="32">
        <f t="shared" si="20"/>
        <v>15.556372999999999</v>
      </c>
      <c r="T86" s="32">
        <f t="shared" si="20"/>
        <v>15.518831199999999</v>
      </c>
      <c r="U86" s="32">
        <f t="shared" si="20"/>
        <v>15.481289399999998</v>
      </c>
      <c r="V86" s="32">
        <f t="shared" si="20"/>
        <v>15.443747599999998</v>
      </c>
      <c r="W86" s="32">
        <f t="shared" si="20"/>
        <v>15.406205799999999</v>
      </c>
      <c r="X86" s="32">
        <f t="shared" si="20"/>
        <v>15.368663999999999</v>
      </c>
      <c r="Y86" s="32">
        <f t="shared" si="20"/>
        <v>15.331122199999999</v>
      </c>
      <c r="Z86" s="32">
        <f t="shared" si="20"/>
        <v>15.293580399999998</v>
      </c>
      <c r="AA86" s="32">
        <f t="shared" si="20"/>
        <v>15.256038599999998</v>
      </c>
      <c r="AB86" s="32">
        <f t="shared" si="20"/>
        <v>15.218496799999999</v>
      </c>
      <c r="AC86" s="32">
        <f t="shared" si="20"/>
        <v>15.180954999999999</v>
      </c>
      <c r="AD86" s="32">
        <f t="shared" si="20"/>
        <v>15.143413199999998</v>
      </c>
      <c r="AE86" s="32">
        <f t="shared" si="20"/>
        <v>15.105871399999998</v>
      </c>
      <c r="AF86" s="32">
        <f t="shared" si="20"/>
        <v>15.068329599999998</v>
      </c>
      <c r="AG86" s="32">
        <f t="shared" si="20"/>
        <v>15.030787799999999</v>
      </c>
      <c r="AH86" s="32">
        <f t="shared" si="20"/>
        <v>14.993245999999999</v>
      </c>
      <c r="AI86" s="32">
        <f t="shared" si="20"/>
        <v>14.9557042</v>
      </c>
      <c r="AJ86" s="32">
        <f t="shared" si="20"/>
        <v>14.918162399999998</v>
      </c>
      <c r="AK86" s="32">
        <f t="shared" si="20"/>
        <v>14.880620599999999</v>
      </c>
      <c r="AL86" s="32">
        <f t="shared" si="20"/>
        <v>14.843078799999999</v>
      </c>
      <c r="AM86" s="32">
        <f t="shared" si="20"/>
        <v>14.805536999999999</v>
      </c>
    </row>
    <row r="87" spans="1:39">
      <c r="A87" s="3">
        <v>13</v>
      </c>
      <c r="B87" s="32"/>
      <c r="C87" s="32">
        <v>25</v>
      </c>
      <c r="D87" s="32">
        <f t="shared" ref="D87:AM87" si="21">$AN18+D$83*$AO18</f>
        <v>16.023499999999999</v>
      </c>
      <c r="E87" s="32">
        <f t="shared" si="21"/>
        <v>15.985893799999998</v>
      </c>
      <c r="F87" s="32">
        <f t="shared" si="21"/>
        <v>15.948287599999999</v>
      </c>
      <c r="G87" s="32">
        <f t="shared" si="21"/>
        <v>15.910681399999998</v>
      </c>
      <c r="H87" s="32">
        <f t="shared" si="21"/>
        <v>15.873075199999999</v>
      </c>
      <c r="I87" s="32">
        <f t="shared" si="21"/>
        <v>15.835468999999998</v>
      </c>
      <c r="J87" s="32">
        <f t="shared" si="21"/>
        <v>15.797862799999999</v>
      </c>
      <c r="K87" s="32">
        <f t="shared" si="21"/>
        <v>15.760256599999998</v>
      </c>
      <c r="L87" s="32">
        <f t="shared" si="21"/>
        <v>15.722650399999999</v>
      </c>
      <c r="M87" s="32">
        <f t="shared" si="21"/>
        <v>15.685044199999998</v>
      </c>
      <c r="N87" s="32">
        <f t="shared" si="21"/>
        <v>15.647437999999999</v>
      </c>
      <c r="O87" s="32">
        <f t="shared" si="21"/>
        <v>15.609831799999998</v>
      </c>
      <c r="P87" s="32">
        <f t="shared" si="21"/>
        <v>15.572225599999999</v>
      </c>
      <c r="Q87" s="32">
        <f t="shared" si="21"/>
        <v>15.534619399999999</v>
      </c>
      <c r="R87" s="32">
        <f t="shared" si="21"/>
        <v>15.497013199999998</v>
      </c>
      <c r="S87" s="32">
        <f t="shared" si="21"/>
        <v>15.459406999999999</v>
      </c>
      <c r="T87" s="32">
        <f t="shared" si="21"/>
        <v>15.421800799999998</v>
      </c>
      <c r="U87" s="32">
        <f t="shared" si="21"/>
        <v>15.384194599999999</v>
      </c>
      <c r="V87" s="32">
        <f t="shared" si="21"/>
        <v>15.346588399999998</v>
      </c>
      <c r="W87" s="32">
        <f t="shared" si="21"/>
        <v>15.308982199999999</v>
      </c>
      <c r="X87" s="32">
        <f t="shared" si="21"/>
        <v>15.271375999999998</v>
      </c>
      <c r="Y87" s="32">
        <f t="shared" si="21"/>
        <v>15.233769799999999</v>
      </c>
      <c r="Z87" s="32">
        <f t="shared" si="21"/>
        <v>15.196163599999998</v>
      </c>
      <c r="AA87" s="32">
        <f t="shared" si="21"/>
        <v>15.158557399999999</v>
      </c>
      <c r="AB87" s="32">
        <f t="shared" si="21"/>
        <v>15.120951199999999</v>
      </c>
      <c r="AC87" s="32">
        <f t="shared" si="21"/>
        <v>15.083344999999998</v>
      </c>
      <c r="AD87" s="32">
        <f t="shared" si="21"/>
        <v>15.045738799999999</v>
      </c>
      <c r="AE87" s="32">
        <f t="shared" si="21"/>
        <v>15.008132599999998</v>
      </c>
      <c r="AF87" s="32">
        <f t="shared" si="21"/>
        <v>14.970526399999999</v>
      </c>
      <c r="AG87" s="32">
        <f t="shared" si="21"/>
        <v>14.932920199999998</v>
      </c>
      <c r="AH87" s="32">
        <f t="shared" si="21"/>
        <v>14.895313999999999</v>
      </c>
      <c r="AI87" s="32">
        <f t="shared" si="21"/>
        <v>14.857707799999998</v>
      </c>
      <c r="AJ87" s="32">
        <f t="shared" si="21"/>
        <v>14.820101599999999</v>
      </c>
      <c r="AK87" s="32">
        <f t="shared" si="21"/>
        <v>14.782495399999998</v>
      </c>
      <c r="AL87" s="32">
        <f t="shared" si="21"/>
        <v>14.744889199999999</v>
      </c>
      <c r="AM87" s="32">
        <f t="shared" si="21"/>
        <v>14.707282999999999</v>
      </c>
    </row>
    <row r="88" spans="1:39">
      <c r="A88" s="3">
        <v>14</v>
      </c>
      <c r="B88" s="18" t="s">
        <v>39</v>
      </c>
      <c r="C88" s="18">
        <v>1</v>
      </c>
      <c r="D88" s="32">
        <f t="shared" ref="D88:AM88" si="22">$AN19+D$83*$AO19</f>
        <v>15.847</v>
      </c>
      <c r="E88" s="32">
        <f t="shared" si="22"/>
        <v>15.8118777</v>
      </c>
      <c r="F88" s="32">
        <f t="shared" si="22"/>
        <v>15.776755399999999</v>
      </c>
      <c r="G88" s="32">
        <f t="shared" si="22"/>
        <v>15.7416331</v>
      </c>
      <c r="H88" s="32">
        <f t="shared" si="22"/>
        <v>15.7065108</v>
      </c>
      <c r="I88" s="32">
        <f t="shared" si="22"/>
        <v>15.671388499999999</v>
      </c>
      <c r="J88" s="32">
        <f t="shared" si="22"/>
        <v>15.6362662</v>
      </c>
      <c r="K88" s="32">
        <f t="shared" si="22"/>
        <v>15.6011439</v>
      </c>
      <c r="L88" s="32">
        <f t="shared" si="22"/>
        <v>15.566021599999999</v>
      </c>
      <c r="M88" s="32">
        <f t="shared" si="22"/>
        <v>15.5308993</v>
      </c>
      <c r="N88" s="32">
        <f t="shared" si="22"/>
        <v>15.495777</v>
      </c>
      <c r="O88" s="32">
        <f t="shared" si="22"/>
        <v>15.460654699999999</v>
      </c>
      <c r="P88" s="32">
        <f t="shared" si="22"/>
        <v>15.4255324</v>
      </c>
      <c r="Q88" s="32">
        <f t="shared" si="22"/>
        <v>15.390410099999999</v>
      </c>
      <c r="R88" s="32">
        <f t="shared" si="22"/>
        <v>15.355287799999999</v>
      </c>
      <c r="S88" s="32">
        <f t="shared" si="22"/>
        <v>15.3201655</v>
      </c>
      <c r="T88" s="32">
        <f t="shared" si="22"/>
        <v>15.285043199999999</v>
      </c>
      <c r="U88" s="32">
        <f t="shared" si="22"/>
        <v>15.249920899999999</v>
      </c>
      <c r="V88" s="32">
        <f t="shared" si="22"/>
        <v>15.2147986</v>
      </c>
      <c r="W88" s="32">
        <f t="shared" si="22"/>
        <v>15.179676299999999</v>
      </c>
      <c r="X88" s="32">
        <f t="shared" si="22"/>
        <v>15.144553999999999</v>
      </c>
      <c r="Y88" s="32">
        <f t="shared" si="22"/>
        <v>15.1094317</v>
      </c>
      <c r="Z88" s="32">
        <f t="shared" si="22"/>
        <v>15.074309399999999</v>
      </c>
      <c r="AA88" s="32">
        <f t="shared" si="22"/>
        <v>15.039187099999999</v>
      </c>
      <c r="AB88" s="32">
        <f t="shared" si="22"/>
        <v>15.0040648</v>
      </c>
      <c r="AC88" s="32">
        <f t="shared" si="22"/>
        <v>14.968942499999999</v>
      </c>
      <c r="AD88" s="32">
        <f t="shared" si="22"/>
        <v>14.9338202</v>
      </c>
      <c r="AE88" s="32">
        <f t="shared" si="22"/>
        <v>14.8986979</v>
      </c>
      <c r="AF88" s="32">
        <f t="shared" si="22"/>
        <v>14.863575599999999</v>
      </c>
      <c r="AG88" s="32">
        <f t="shared" si="22"/>
        <v>14.8284533</v>
      </c>
      <c r="AH88" s="32">
        <f t="shared" si="22"/>
        <v>14.793331</v>
      </c>
      <c r="AI88" s="32">
        <f t="shared" si="22"/>
        <v>14.758208699999999</v>
      </c>
      <c r="AJ88" s="32">
        <f t="shared" si="22"/>
        <v>14.7230864</v>
      </c>
      <c r="AK88" s="32">
        <f t="shared" si="22"/>
        <v>14.687964099999999</v>
      </c>
      <c r="AL88" s="32">
        <f t="shared" si="22"/>
        <v>14.652841799999999</v>
      </c>
      <c r="AM88" s="32">
        <f t="shared" si="22"/>
        <v>14.6177195</v>
      </c>
    </row>
    <row r="89" spans="1:39">
      <c r="A89" s="3">
        <v>15</v>
      </c>
      <c r="B89" s="32"/>
      <c r="C89" s="32">
        <v>8</v>
      </c>
      <c r="D89" s="32">
        <f t="shared" ref="D89:AM89" si="23">$AN20+D$83*$AO20</f>
        <v>15.608700000000001</v>
      </c>
      <c r="E89" s="32">
        <f t="shared" si="23"/>
        <v>15.5750449</v>
      </c>
      <c r="F89" s="32">
        <f t="shared" si="23"/>
        <v>15.541389800000001</v>
      </c>
      <c r="G89" s="32">
        <f t="shared" si="23"/>
        <v>15.5077347</v>
      </c>
      <c r="H89" s="32">
        <f t="shared" si="23"/>
        <v>15.474079600000001</v>
      </c>
      <c r="I89" s="32">
        <f t="shared" si="23"/>
        <v>15.440424500000001</v>
      </c>
      <c r="J89" s="32">
        <f t="shared" si="23"/>
        <v>15.4067694</v>
      </c>
      <c r="K89" s="32">
        <f t="shared" si="23"/>
        <v>15.373114300000001</v>
      </c>
      <c r="L89" s="32">
        <f t="shared" si="23"/>
        <v>15.3394592</v>
      </c>
      <c r="M89" s="32">
        <f t="shared" si="23"/>
        <v>15.305804100000001</v>
      </c>
      <c r="N89" s="32">
        <f t="shared" si="23"/>
        <v>15.272149000000001</v>
      </c>
      <c r="O89" s="32">
        <f t="shared" si="23"/>
        <v>15.2384939</v>
      </c>
      <c r="P89" s="32">
        <f t="shared" si="23"/>
        <v>15.204838800000001</v>
      </c>
      <c r="Q89" s="32">
        <f t="shared" si="23"/>
        <v>15.1711837</v>
      </c>
      <c r="R89" s="32">
        <f t="shared" si="23"/>
        <v>15.137528600000001</v>
      </c>
      <c r="S89" s="32">
        <f t="shared" si="23"/>
        <v>15.103873500000001</v>
      </c>
      <c r="T89" s="32">
        <f t="shared" si="23"/>
        <v>15.0702184</v>
      </c>
      <c r="U89" s="32">
        <f t="shared" si="23"/>
        <v>15.036563300000001</v>
      </c>
      <c r="V89" s="32">
        <f t="shared" si="23"/>
        <v>15.0029082</v>
      </c>
      <c r="W89" s="32">
        <f t="shared" si="23"/>
        <v>14.969253100000001</v>
      </c>
      <c r="X89" s="32">
        <f t="shared" si="23"/>
        <v>14.935598000000001</v>
      </c>
      <c r="Y89" s="32">
        <f t="shared" si="23"/>
        <v>14.9019429</v>
      </c>
      <c r="Z89" s="32">
        <f t="shared" si="23"/>
        <v>14.868287800000001</v>
      </c>
      <c r="AA89" s="32">
        <f t="shared" si="23"/>
        <v>14.8346327</v>
      </c>
      <c r="AB89" s="32">
        <f t="shared" si="23"/>
        <v>14.800977600000001</v>
      </c>
      <c r="AC89" s="32">
        <f t="shared" si="23"/>
        <v>14.767322500000001</v>
      </c>
      <c r="AD89" s="32">
        <f t="shared" si="23"/>
        <v>14.7336674</v>
      </c>
      <c r="AE89" s="32">
        <f t="shared" si="23"/>
        <v>14.700012300000001</v>
      </c>
      <c r="AF89" s="32">
        <f t="shared" si="23"/>
        <v>14.6663572</v>
      </c>
      <c r="AG89" s="32">
        <f t="shared" si="23"/>
        <v>14.632702100000001</v>
      </c>
      <c r="AH89" s="32">
        <f t="shared" si="23"/>
        <v>14.599047000000001</v>
      </c>
      <c r="AI89" s="32">
        <f t="shared" si="23"/>
        <v>14.565391900000002</v>
      </c>
      <c r="AJ89" s="32">
        <f t="shared" si="23"/>
        <v>14.531736800000001</v>
      </c>
      <c r="AK89" s="32">
        <f t="shared" si="23"/>
        <v>14.4980817</v>
      </c>
      <c r="AL89" s="32">
        <f t="shared" si="23"/>
        <v>14.464426600000001</v>
      </c>
      <c r="AM89" s="32">
        <f t="shared" si="23"/>
        <v>14.430771500000001</v>
      </c>
    </row>
    <row r="90" spans="1:39">
      <c r="A90" s="3">
        <v>16</v>
      </c>
      <c r="B90" s="32"/>
      <c r="C90" s="32">
        <v>15</v>
      </c>
      <c r="D90" s="32">
        <f t="shared" ref="D90:AM90" si="24">$AN21+D$83*$AO21</f>
        <v>15.373799999999999</v>
      </c>
      <c r="E90" s="32">
        <f t="shared" si="24"/>
        <v>15.338278799999999</v>
      </c>
      <c r="F90" s="32">
        <f t="shared" si="24"/>
        <v>15.3027576</v>
      </c>
      <c r="G90" s="32">
        <f t="shared" si="24"/>
        <v>15.2672364</v>
      </c>
      <c r="H90" s="32">
        <f t="shared" si="24"/>
        <v>15.2317152</v>
      </c>
      <c r="I90" s="32">
        <f t="shared" si="24"/>
        <v>15.196193999999998</v>
      </c>
      <c r="J90" s="32">
        <f t="shared" si="24"/>
        <v>15.160672799999999</v>
      </c>
      <c r="K90" s="32">
        <f t="shared" si="24"/>
        <v>15.125151599999999</v>
      </c>
      <c r="L90" s="32">
        <f t="shared" si="24"/>
        <v>15.089630399999999</v>
      </c>
      <c r="M90" s="32">
        <f t="shared" si="24"/>
        <v>15.054109199999999</v>
      </c>
      <c r="N90" s="32">
        <f t="shared" si="24"/>
        <v>15.018587999999999</v>
      </c>
      <c r="O90" s="32">
        <f t="shared" si="24"/>
        <v>14.9830668</v>
      </c>
      <c r="P90" s="32">
        <f t="shared" si="24"/>
        <v>14.9475456</v>
      </c>
      <c r="Q90" s="32">
        <f t="shared" si="24"/>
        <v>14.9120244</v>
      </c>
      <c r="R90" s="32">
        <f t="shared" si="24"/>
        <v>14.876503199999998</v>
      </c>
      <c r="S90" s="32">
        <f t="shared" si="24"/>
        <v>14.840981999999999</v>
      </c>
      <c r="T90" s="32">
        <f t="shared" si="24"/>
        <v>14.805460799999999</v>
      </c>
      <c r="U90" s="32">
        <f t="shared" si="24"/>
        <v>14.769939599999999</v>
      </c>
      <c r="V90" s="32">
        <f t="shared" si="24"/>
        <v>14.734418399999999</v>
      </c>
      <c r="W90" s="32">
        <f t="shared" si="24"/>
        <v>14.698897199999999</v>
      </c>
      <c r="X90" s="32">
        <f t="shared" si="24"/>
        <v>14.663376</v>
      </c>
      <c r="Y90" s="32">
        <f t="shared" si="24"/>
        <v>14.6278548</v>
      </c>
      <c r="Z90" s="32">
        <f t="shared" si="24"/>
        <v>14.5923336</v>
      </c>
      <c r="AA90" s="32">
        <f t="shared" si="24"/>
        <v>14.556812399999998</v>
      </c>
      <c r="AB90" s="32">
        <f t="shared" si="24"/>
        <v>14.521291199999999</v>
      </c>
      <c r="AC90" s="32">
        <f t="shared" si="24"/>
        <v>14.485769999999999</v>
      </c>
      <c r="AD90" s="32">
        <f t="shared" si="24"/>
        <v>14.450248799999999</v>
      </c>
      <c r="AE90" s="32">
        <f t="shared" si="24"/>
        <v>14.414727599999999</v>
      </c>
      <c r="AF90" s="32">
        <f t="shared" si="24"/>
        <v>14.379206399999999</v>
      </c>
      <c r="AG90" s="32">
        <f t="shared" si="24"/>
        <v>14.343685199999999</v>
      </c>
      <c r="AH90" s="32">
        <f t="shared" si="24"/>
        <v>14.308164</v>
      </c>
      <c r="AI90" s="32">
        <f t="shared" si="24"/>
        <v>14.2726428</v>
      </c>
      <c r="AJ90" s="32">
        <f t="shared" si="24"/>
        <v>14.237121599999998</v>
      </c>
      <c r="AK90" s="32">
        <f t="shared" si="24"/>
        <v>14.201600399999998</v>
      </c>
      <c r="AL90" s="32">
        <f t="shared" si="24"/>
        <v>14.166079199999999</v>
      </c>
      <c r="AM90" s="32">
        <f t="shared" si="24"/>
        <v>14.130557999999999</v>
      </c>
    </row>
    <row r="91" spans="1:39">
      <c r="A91" s="3">
        <v>17</v>
      </c>
      <c r="B91" s="32"/>
      <c r="C91" s="32">
        <v>23</v>
      </c>
      <c r="D91" s="32">
        <f t="shared" ref="D91:AM91" si="25">$AN22+D$83*$AO22</f>
        <v>15.0997</v>
      </c>
      <c r="E91" s="32">
        <f t="shared" si="25"/>
        <v>15.065633100000001</v>
      </c>
      <c r="F91" s="32">
        <f t="shared" si="25"/>
        <v>15.0315662</v>
      </c>
      <c r="G91" s="32">
        <f t="shared" si="25"/>
        <v>14.997499300000001</v>
      </c>
      <c r="H91" s="32">
        <f t="shared" si="25"/>
        <v>14.9634324</v>
      </c>
      <c r="I91" s="32">
        <f t="shared" si="25"/>
        <v>14.929365500000001</v>
      </c>
      <c r="J91" s="32">
        <f t="shared" si="25"/>
        <v>14.8952986</v>
      </c>
      <c r="K91" s="32">
        <f t="shared" si="25"/>
        <v>14.861231700000001</v>
      </c>
      <c r="L91" s="32">
        <f t="shared" si="25"/>
        <v>14.8271648</v>
      </c>
      <c r="M91" s="32">
        <f t="shared" si="25"/>
        <v>14.793097900000001</v>
      </c>
      <c r="N91" s="32">
        <f t="shared" si="25"/>
        <v>14.759031</v>
      </c>
      <c r="O91" s="32">
        <f t="shared" si="25"/>
        <v>14.724964100000001</v>
      </c>
      <c r="P91" s="32">
        <f t="shared" si="25"/>
        <v>14.6908972</v>
      </c>
      <c r="Q91" s="32">
        <f t="shared" si="25"/>
        <v>14.656830300000001</v>
      </c>
      <c r="R91" s="32">
        <f t="shared" si="25"/>
        <v>14.6227634</v>
      </c>
      <c r="S91" s="32">
        <f t="shared" si="25"/>
        <v>14.588696500000001</v>
      </c>
      <c r="T91" s="32">
        <f t="shared" si="25"/>
        <v>14.5546296</v>
      </c>
      <c r="U91" s="32">
        <f t="shared" si="25"/>
        <v>14.520562700000001</v>
      </c>
      <c r="V91" s="32">
        <f t="shared" si="25"/>
        <v>14.4864958</v>
      </c>
      <c r="W91" s="32">
        <f t="shared" si="25"/>
        <v>14.452428900000001</v>
      </c>
      <c r="X91" s="32">
        <f t="shared" si="25"/>
        <v>14.418362</v>
      </c>
      <c r="Y91" s="32">
        <f t="shared" si="25"/>
        <v>14.384295100000001</v>
      </c>
      <c r="Z91" s="32">
        <f t="shared" si="25"/>
        <v>14.3502282</v>
      </c>
      <c r="AA91" s="32">
        <f t="shared" si="25"/>
        <v>14.316161300000001</v>
      </c>
      <c r="AB91" s="32">
        <f t="shared" si="25"/>
        <v>14.2820944</v>
      </c>
      <c r="AC91" s="32">
        <f t="shared" si="25"/>
        <v>14.248027500000001</v>
      </c>
      <c r="AD91" s="32">
        <f t="shared" si="25"/>
        <v>14.2139606</v>
      </c>
      <c r="AE91" s="32">
        <f t="shared" si="25"/>
        <v>14.179893700000001</v>
      </c>
      <c r="AF91" s="32">
        <f t="shared" si="25"/>
        <v>14.1458268</v>
      </c>
      <c r="AG91" s="32">
        <f t="shared" si="25"/>
        <v>14.111759900000001</v>
      </c>
      <c r="AH91" s="32">
        <f t="shared" si="25"/>
        <v>14.077693</v>
      </c>
      <c r="AI91" s="32">
        <f t="shared" si="25"/>
        <v>14.043626100000001</v>
      </c>
      <c r="AJ91" s="32">
        <f t="shared" si="25"/>
        <v>14.0095592</v>
      </c>
      <c r="AK91" s="32">
        <f t="shared" si="25"/>
        <v>13.975492300000001</v>
      </c>
      <c r="AL91" s="32">
        <f t="shared" si="25"/>
        <v>13.9414254</v>
      </c>
      <c r="AM91" s="32">
        <f t="shared" si="25"/>
        <v>13.907358500000001</v>
      </c>
    </row>
    <row r="92" spans="1:39">
      <c r="A92" s="3">
        <v>18</v>
      </c>
      <c r="B92" s="19"/>
      <c r="C92" s="19">
        <v>29</v>
      </c>
      <c r="D92" s="32">
        <f t="shared" ref="D92:AM92" si="26">$AN23+D$83*$AO23</f>
        <v>14.7605</v>
      </c>
      <c r="E92" s="32">
        <f t="shared" si="26"/>
        <v>14.726600400000001</v>
      </c>
      <c r="F92" s="32">
        <f t="shared" si="26"/>
        <v>14.692700800000001</v>
      </c>
      <c r="G92" s="32">
        <f t="shared" si="26"/>
        <v>14.658801200000001</v>
      </c>
      <c r="H92" s="32">
        <f t="shared" si="26"/>
        <v>14.624901600000001</v>
      </c>
      <c r="I92" s="32">
        <f t="shared" si="26"/>
        <v>14.591002</v>
      </c>
      <c r="J92" s="32">
        <f t="shared" si="26"/>
        <v>14.5571024</v>
      </c>
      <c r="K92" s="32">
        <f t="shared" si="26"/>
        <v>14.5232028</v>
      </c>
      <c r="L92" s="32">
        <f t="shared" si="26"/>
        <v>14.4893032</v>
      </c>
      <c r="M92" s="32">
        <f t="shared" si="26"/>
        <v>14.4554036</v>
      </c>
      <c r="N92" s="32">
        <f t="shared" si="26"/>
        <v>14.421504000000001</v>
      </c>
      <c r="O92" s="32">
        <f t="shared" si="26"/>
        <v>14.387604400000001</v>
      </c>
      <c r="P92" s="32">
        <f t="shared" si="26"/>
        <v>14.353704800000001</v>
      </c>
      <c r="Q92" s="32">
        <f t="shared" si="26"/>
        <v>14.319805200000001</v>
      </c>
      <c r="R92" s="32">
        <f t="shared" si="26"/>
        <v>14.2859056</v>
      </c>
      <c r="S92" s="32">
        <f t="shared" si="26"/>
        <v>14.252006</v>
      </c>
      <c r="T92" s="32">
        <f t="shared" si="26"/>
        <v>14.2181064</v>
      </c>
      <c r="U92" s="32">
        <f t="shared" si="26"/>
        <v>14.1842068</v>
      </c>
      <c r="V92" s="32">
        <f t="shared" si="26"/>
        <v>14.1503072</v>
      </c>
      <c r="W92" s="32">
        <f t="shared" si="26"/>
        <v>14.1164076</v>
      </c>
      <c r="X92" s="32">
        <f t="shared" si="26"/>
        <v>14.082508000000001</v>
      </c>
      <c r="Y92" s="32">
        <f t="shared" si="26"/>
        <v>14.048608400000001</v>
      </c>
      <c r="Z92" s="32">
        <f t="shared" si="26"/>
        <v>14.014708800000001</v>
      </c>
      <c r="AA92" s="32">
        <f t="shared" si="26"/>
        <v>13.980809199999999</v>
      </c>
      <c r="AB92" s="32">
        <f t="shared" si="26"/>
        <v>13.9469096</v>
      </c>
      <c r="AC92" s="32">
        <f t="shared" si="26"/>
        <v>13.91301</v>
      </c>
      <c r="AD92" s="32">
        <f t="shared" si="26"/>
        <v>13.8791104</v>
      </c>
      <c r="AE92" s="32">
        <f t="shared" si="26"/>
        <v>13.8452108</v>
      </c>
      <c r="AF92" s="32">
        <f t="shared" si="26"/>
        <v>13.8113112</v>
      </c>
      <c r="AG92" s="32">
        <f t="shared" si="26"/>
        <v>13.777411600000001</v>
      </c>
      <c r="AH92" s="32">
        <f t="shared" si="26"/>
        <v>13.743512000000001</v>
      </c>
      <c r="AI92" s="32">
        <f t="shared" si="26"/>
        <v>13.709612400000001</v>
      </c>
      <c r="AJ92" s="32">
        <f t="shared" si="26"/>
        <v>13.675712799999999</v>
      </c>
      <c r="AK92" s="32">
        <f t="shared" si="26"/>
        <v>13.6418132</v>
      </c>
      <c r="AL92" s="32">
        <f t="shared" si="26"/>
        <v>13.6079136</v>
      </c>
      <c r="AM92" s="32">
        <f t="shared" si="26"/>
        <v>13.574014</v>
      </c>
    </row>
    <row r="93" spans="1:39">
      <c r="A93" s="3">
        <v>19</v>
      </c>
      <c r="B93" s="18" t="s">
        <v>40</v>
      </c>
      <c r="C93" s="18">
        <v>6</v>
      </c>
      <c r="D93" s="32">
        <f t="shared" ref="D93:AM93" si="27">$AN24+D$83*$AO24</f>
        <v>14.2935</v>
      </c>
      <c r="E93" s="32">
        <f t="shared" si="27"/>
        <v>14.2629208</v>
      </c>
      <c r="F93" s="32">
        <f t="shared" si="27"/>
        <v>14.2323416</v>
      </c>
      <c r="G93" s="32">
        <f t="shared" si="27"/>
        <v>14.2017624</v>
      </c>
      <c r="H93" s="32">
        <f t="shared" si="27"/>
        <v>14.1711832</v>
      </c>
      <c r="I93" s="32">
        <f t="shared" si="27"/>
        <v>14.140604</v>
      </c>
      <c r="J93" s="32">
        <f t="shared" si="27"/>
        <v>14.1100248</v>
      </c>
      <c r="K93" s="32">
        <f t="shared" si="27"/>
        <v>14.0794456</v>
      </c>
      <c r="L93" s="32">
        <f t="shared" si="27"/>
        <v>14.0488664</v>
      </c>
      <c r="M93" s="32">
        <f t="shared" si="27"/>
        <v>14.0182872</v>
      </c>
      <c r="N93" s="32">
        <f t="shared" si="27"/>
        <v>13.987708</v>
      </c>
      <c r="O93" s="32">
        <f t="shared" si="27"/>
        <v>13.9571288</v>
      </c>
      <c r="P93" s="32">
        <f t="shared" si="27"/>
        <v>13.9265496</v>
      </c>
      <c r="Q93" s="32">
        <f t="shared" si="27"/>
        <v>13.8959704</v>
      </c>
      <c r="R93" s="32">
        <f t="shared" si="27"/>
        <v>13.865391199999999</v>
      </c>
      <c r="S93" s="32">
        <f t="shared" si="27"/>
        <v>13.834811999999999</v>
      </c>
      <c r="T93" s="32">
        <f t="shared" si="27"/>
        <v>13.804232799999999</v>
      </c>
      <c r="U93" s="32">
        <f t="shared" si="27"/>
        <v>13.773653599999999</v>
      </c>
      <c r="V93" s="32">
        <f t="shared" si="27"/>
        <v>13.743074399999999</v>
      </c>
      <c r="W93" s="32">
        <f t="shared" si="27"/>
        <v>13.712495199999999</v>
      </c>
      <c r="X93" s="32">
        <f t="shared" si="27"/>
        <v>13.681915999999999</v>
      </c>
      <c r="Y93" s="32">
        <f t="shared" si="27"/>
        <v>13.651336799999999</v>
      </c>
      <c r="Z93" s="32">
        <f t="shared" si="27"/>
        <v>13.620757599999999</v>
      </c>
      <c r="AA93" s="32">
        <f t="shared" si="27"/>
        <v>13.590178399999999</v>
      </c>
      <c r="AB93" s="32">
        <f t="shared" si="27"/>
        <v>13.559599199999999</v>
      </c>
      <c r="AC93" s="32">
        <f t="shared" si="27"/>
        <v>13.529019999999999</v>
      </c>
      <c r="AD93" s="32">
        <f t="shared" si="27"/>
        <v>13.498440799999999</v>
      </c>
      <c r="AE93" s="32">
        <f t="shared" si="27"/>
        <v>13.467861599999999</v>
      </c>
      <c r="AF93" s="32">
        <f t="shared" si="27"/>
        <v>13.437282399999999</v>
      </c>
      <c r="AG93" s="32">
        <f t="shared" si="27"/>
        <v>13.406703199999999</v>
      </c>
      <c r="AH93" s="32">
        <f t="shared" si="27"/>
        <v>13.376124000000001</v>
      </c>
      <c r="AI93" s="32">
        <f t="shared" si="27"/>
        <v>13.345544799999999</v>
      </c>
      <c r="AJ93" s="32">
        <f t="shared" si="27"/>
        <v>13.314965600000001</v>
      </c>
      <c r="AK93" s="32">
        <f t="shared" si="27"/>
        <v>13.284386399999999</v>
      </c>
      <c r="AL93" s="32">
        <f t="shared" si="27"/>
        <v>13.253807200000001</v>
      </c>
      <c r="AM93" s="32">
        <f t="shared" si="27"/>
        <v>13.223227999999999</v>
      </c>
    </row>
    <row r="94" spans="1:39">
      <c r="A94" s="3">
        <v>20</v>
      </c>
      <c r="B94" s="32"/>
      <c r="C94" s="32">
        <v>13</v>
      </c>
      <c r="D94" s="32">
        <f t="shared" ref="D94:AM94" si="28">$AN25+D$83*$AO25</f>
        <v>13.9595</v>
      </c>
      <c r="E94" s="32">
        <f t="shared" si="28"/>
        <v>13.9301564</v>
      </c>
      <c r="F94" s="32">
        <f t="shared" si="28"/>
        <v>13.900812800000001</v>
      </c>
      <c r="G94" s="32">
        <f t="shared" si="28"/>
        <v>13.8714692</v>
      </c>
      <c r="H94" s="32">
        <f t="shared" si="28"/>
        <v>13.842125600000001</v>
      </c>
      <c r="I94" s="32">
        <f t="shared" si="28"/>
        <v>13.812782</v>
      </c>
      <c r="J94" s="32">
        <f t="shared" si="28"/>
        <v>13.7834384</v>
      </c>
      <c r="K94" s="32">
        <f t="shared" si="28"/>
        <v>13.754094800000001</v>
      </c>
      <c r="L94" s="32">
        <f t="shared" si="28"/>
        <v>13.7247512</v>
      </c>
      <c r="M94" s="32">
        <f t="shared" si="28"/>
        <v>13.695407599999999</v>
      </c>
      <c r="N94" s="32">
        <f t="shared" si="28"/>
        <v>13.666064</v>
      </c>
      <c r="O94" s="32">
        <f t="shared" si="28"/>
        <v>13.6367204</v>
      </c>
      <c r="P94" s="32">
        <f t="shared" si="28"/>
        <v>13.607376800000001</v>
      </c>
      <c r="Q94" s="32">
        <f t="shared" si="28"/>
        <v>13.5780332</v>
      </c>
      <c r="R94" s="32">
        <f t="shared" si="28"/>
        <v>13.548689599999999</v>
      </c>
      <c r="S94" s="32">
        <f t="shared" si="28"/>
        <v>13.519346000000001</v>
      </c>
      <c r="T94" s="32">
        <f t="shared" si="28"/>
        <v>13.4900024</v>
      </c>
      <c r="U94" s="32">
        <f t="shared" si="28"/>
        <v>13.460658800000001</v>
      </c>
      <c r="V94" s="32">
        <f t="shared" si="28"/>
        <v>13.4313152</v>
      </c>
      <c r="W94" s="32">
        <f t="shared" si="28"/>
        <v>13.4019716</v>
      </c>
      <c r="X94" s="32">
        <f t="shared" si="28"/>
        <v>13.372628000000001</v>
      </c>
      <c r="Y94" s="32">
        <f t="shared" si="28"/>
        <v>13.3432844</v>
      </c>
      <c r="Z94" s="32">
        <f t="shared" si="28"/>
        <v>13.313940800000001</v>
      </c>
      <c r="AA94" s="32">
        <f t="shared" si="28"/>
        <v>13.2845972</v>
      </c>
      <c r="AB94" s="32">
        <f t="shared" si="28"/>
        <v>13.2552536</v>
      </c>
      <c r="AC94" s="32">
        <f t="shared" si="28"/>
        <v>13.225910000000001</v>
      </c>
      <c r="AD94" s="32">
        <f t="shared" si="28"/>
        <v>13.1965664</v>
      </c>
      <c r="AE94" s="32">
        <f t="shared" si="28"/>
        <v>13.167222800000001</v>
      </c>
      <c r="AF94" s="32">
        <f t="shared" si="28"/>
        <v>13.1378792</v>
      </c>
      <c r="AG94" s="32">
        <f t="shared" si="28"/>
        <v>13.1085356</v>
      </c>
      <c r="AH94" s="32">
        <f t="shared" si="28"/>
        <v>13.079192000000001</v>
      </c>
      <c r="AI94" s="32">
        <f t="shared" si="28"/>
        <v>13.0498484</v>
      </c>
      <c r="AJ94" s="32">
        <f t="shared" si="28"/>
        <v>13.020504799999999</v>
      </c>
      <c r="AK94" s="32">
        <f t="shared" si="28"/>
        <v>12.991161200000001</v>
      </c>
      <c r="AL94" s="32">
        <f t="shared" si="28"/>
        <v>12.9618176</v>
      </c>
      <c r="AM94" s="32">
        <f t="shared" si="28"/>
        <v>12.932474000000001</v>
      </c>
    </row>
    <row r="95" spans="1:39">
      <c r="A95" s="3">
        <v>21</v>
      </c>
      <c r="B95" s="32"/>
      <c r="C95" s="32">
        <v>20</v>
      </c>
      <c r="D95" s="32">
        <f t="shared" ref="D95:AM95" si="29">$AN26+D$83*$AO26</f>
        <v>13.644299999999999</v>
      </c>
      <c r="E95" s="32">
        <f t="shared" si="29"/>
        <v>13.614428699999999</v>
      </c>
      <c r="F95" s="32">
        <f t="shared" si="29"/>
        <v>13.5845574</v>
      </c>
      <c r="G95" s="32">
        <f t="shared" si="29"/>
        <v>13.5546861</v>
      </c>
      <c r="H95" s="32">
        <f t="shared" si="29"/>
        <v>13.5248148</v>
      </c>
      <c r="I95" s="32">
        <f t="shared" si="29"/>
        <v>13.4949435</v>
      </c>
      <c r="J95" s="32">
        <f t="shared" si="29"/>
        <v>13.4650722</v>
      </c>
      <c r="K95" s="32">
        <f t="shared" si="29"/>
        <v>13.4352009</v>
      </c>
      <c r="L95" s="32">
        <f t="shared" si="29"/>
        <v>13.4053296</v>
      </c>
      <c r="M95" s="32">
        <f t="shared" si="29"/>
        <v>13.3754583</v>
      </c>
      <c r="N95" s="32">
        <f t="shared" si="29"/>
        <v>13.345587</v>
      </c>
      <c r="O95" s="32">
        <f t="shared" si="29"/>
        <v>13.3157157</v>
      </c>
      <c r="P95" s="32">
        <f t="shared" si="29"/>
        <v>13.2858444</v>
      </c>
      <c r="Q95" s="32">
        <f t="shared" si="29"/>
        <v>13.2559731</v>
      </c>
      <c r="R95" s="32">
        <f t="shared" si="29"/>
        <v>13.226101799999999</v>
      </c>
      <c r="S95" s="32">
        <f t="shared" si="29"/>
        <v>13.196230499999999</v>
      </c>
      <c r="T95" s="32">
        <f t="shared" si="29"/>
        <v>13.166359199999999</v>
      </c>
      <c r="U95" s="32">
        <f t="shared" si="29"/>
        <v>13.136487899999999</v>
      </c>
      <c r="V95" s="32">
        <f t="shared" si="29"/>
        <v>13.106616599999999</v>
      </c>
      <c r="W95" s="32">
        <f t="shared" si="29"/>
        <v>13.076745299999999</v>
      </c>
      <c r="X95" s="32">
        <f t="shared" si="29"/>
        <v>13.046873999999999</v>
      </c>
      <c r="Y95" s="32">
        <f t="shared" si="29"/>
        <v>13.017002699999999</v>
      </c>
      <c r="Z95" s="32">
        <f t="shared" si="29"/>
        <v>12.987131399999999</v>
      </c>
      <c r="AA95" s="32">
        <f t="shared" si="29"/>
        <v>12.957260099999999</v>
      </c>
      <c r="AB95" s="32">
        <f t="shared" si="29"/>
        <v>12.927388799999999</v>
      </c>
      <c r="AC95" s="32">
        <f t="shared" si="29"/>
        <v>12.897517499999999</v>
      </c>
      <c r="AD95" s="32">
        <f t="shared" si="29"/>
        <v>12.867646199999999</v>
      </c>
      <c r="AE95" s="32">
        <f t="shared" si="29"/>
        <v>12.837774899999999</v>
      </c>
      <c r="AF95" s="32">
        <f t="shared" si="29"/>
        <v>12.807903599999999</v>
      </c>
      <c r="AG95" s="32">
        <f t="shared" si="29"/>
        <v>12.7780323</v>
      </c>
      <c r="AH95" s="32">
        <f t="shared" si="29"/>
        <v>12.748161</v>
      </c>
      <c r="AI95" s="32">
        <f t="shared" si="29"/>
        <v>12.7182897</v>
      </c>
      <c r="AJ95" s="32">
        <f t="shared" si="29"/>
        <v>12.6884184</v>
      </c>
      <c r="AK95" s="32">
        <f t="shared" si="29"/>
        <v>12.6585471</v>
      </c>
      <c r="AL95" s="32">
        <f t="shared" si="29"/>
        <v>12.6286758</v>
      </c>
      <c r="AM95" s="32">
        <f t="shared" si="29"/>
        <v>12.5988045</v>
      </c>
    </row>
    <row r="96" spans="1:39">
      <c r="A96" s="3">
        <v>22</v>
      </c>
      <c r="B96" s="32"/>
      <c r="C96" s="32">
        <v>27</v>
      </c>
      <c r="D96" s="32">
        <f t="shared" ref="D96:AM96" si="30">$AN27+D$83*$AO27</f>
        <v>13.3851</v>
      </c>
      <c r="E96" s="32">
        <f t="shared" si="30"/>
        <v>13.353323899999999</v>
      </c>
      <c r="F96" s="32">
        <f t="shared" si="30"/>
        <v>13.321547799999999</v>
      </c>
      <c r="G96" s="32">
        <f t="shared" si="30"/>
        <v>13.289771699999999</v>
      </c>
      <c r="H96" s="32">
        <f t="shared" si="30"/>
        <v>13.257995599999999</v>
      </c>
      <c r="I96" s="32">
        <f t="shared" si="30"/>
        <v>13.226219499999999</v>
      </c>
      <c r="J96" s="32">
        <f t="shared" si="30"/>
        <v>13.194443399999999</v>
      </c>
      <c r="K96" s="32">
        <f t="shared" si="30"/>
        <v>13.162667299999999</v>
      </c>
      <c r="L96" s="32">
        <f t="shared" si="30"/>
        <v>13.130891199999999</v>
      </c>
      <c r="M96" s="32">
        <f t="shared" si="30"/>
        <v>13.099115099999999</v>
      </c>
      <c r="N96" s="32">
        <f t="shared" si="30"/>
        <v>13.067338999999999</v>
      </c>
      <c r="O96" s="32">
        <f t="shared" si="30"/>
        <v>13.035562899999999</v>
      </c>
      <c r="P96" s="32">
        <f t="shared" si="30"/>
        <v>13.0037868</v>
      </c>
      <c r="Q96" s="32">
        <f t="shared" si="30"/>
        <v>12.9720107</v>
      </c>
      <c r="R96" s="32">
        <f t="shared" si="30"/>
        <v>12.9402346</v>
      </c>
      <c r="S96" s="32">
        <f t="shared" si="30"/>
        <v>12.9084585</v>
      </c>
      <c r="T96" s="32">
        <f t="shared" si="30"/>
        <v>12.8766824</v>
      </c>
      <c r="U96" s="32">
        <f t="shared" si="30"/>
        <v>12.8449063</v>
      </c>
      <c r="V96" s="32">
        <f t="shared" si="30"/>
        <v>12.8131302</v>
      </c>
      <c r="W96" s="32">
        <f t="shared" si="30"/>
        <v>12.7813541</v>
      </c>
      <c r="X96" s="32">
        <f t="shared" si="30"/>
        <v>12.749578</v>
      </c>
      <c r="Y96" s="32">
        <f t="shared" si="30"/>
        <v>12.7178019</v>
      </c>
      <c r="Z96" s="32">
        <f t="shared" si="30"/>
        <v>12.686025799999999</v>
      </c>
      <c r="AA96" s="32">
        <f t="shared" si="30"/>
        <v>12.654249699999999</v>
      </c>
      <c r="AB96" s="32">
        <f t="shared" si="30"/>
        <v>12.622473599999999</v>
      </c>
      <c r="AC96" s="32">
        <f t="shared" si="30"/>
        <v>12.590697499999999</v>
      </c>
      <c r="AD96" s="32">
        <f t="shared" si="30"/>
        <v>12.558921399999999</v>
      </c>
      <c r="AE96" s="32">
        <f t="shared" si="30"/>
        <v>12.527145299999999</v>
      </c>
      <c r="AF96" s="32">
        <f t="shared" si="30"/>
        <v>12.495369199999999</v>
      </c>
      <c r="AG96" s="32">
        <f t="shared" si="30"/>
        <v>12.463593099999999</v>
      </c>
      <c r="AH96" s="32">
        <f t="shared" si="30"/>
        <v>12.431816999999999</v>
      </c>
      <c r="AI96" s="32">
        <f t="shared" si="30"/>
        <v>12.400040899999999</v>
      </c>
      <c r="AJ96" s="32">
        <f t="shared" si="30"/>
        <v>12.368264799999999</v>
      </c>
      <c r="AK96" s="32">
        <f t="shared" si="30"/>
        <v>12.3364887</v>
      </c>
      <c r="AL96" s="32">
        <f t="shared" si="30"/>
        <v>12.3047126</v>
      </c>
      <c r="AM96" s="32">
        <f t="shared" si="30"/>
        <v>12.2729365</v>
      </c>
    </row>
    <row r="97" spans="1:39">
      <c r="A97" s="3">
        <v>23</v>
      </c>
      <c r="B97" s="32" t="s">
        <v>41</v>
      </c>
      <c r="C97" s="32">
        <v>3</v>
      </c>
      <c r="D97" s="32">
        <f t="shared" ref="D97:AM97" si="31">$AN28+D$83*$AO28</f>
        <v>13.0267</v>
      </c>
      <c r="E97" s="32">
        <f t="shared" si="31"/>
        <v>12.9928261</v>
      </c>
      <c r="F97" s="32">
        <f t="shared" si="31"/>
        <v>12.958952200000001</v>
      </c>
      <c r="G97" s="32">
        <f t="shared" si="31"/>
        <v>12.925078299999999</v>
      </c>
      <c r="H97" s="32">
        <f t="shared" si="31"/>
        <v>12.891204399999999</v>
      </c>
      <c r="I97" s="32">
        <f t="shared" si="31"/>
        <v>12.8573305</v>
      </c>
      <c r="J97" s="32">
        <f t="shared" si="31"/>
        <v>12.8234566</v>
      </c>
      <c r="K97" s="32">
        <f t="shared" si="31"/>
        <v>12.7895827</v>
      </c>
      <c r="L97" s="32">
        <f t="shared" si="31"/>
        <v>12.755708800000001</v>
      </c>
      <c r="M97" s="32">
        <f t="shared" si="31"/>
        <v>12.721834899999999</v>
      </c>
      <c r="N97" s="32">
        <f t="shared" si="31"/>
        <v>12.687961</v>
      </c>
      <c r="O97" s="32">
        <f t="shared" si="31"/>
        <v>12.6540871</v>
      </c>
      <c r="P97" s="32">
        <f t="shared" si="31"/>
        <v>12.6202132</v>
      </c>
      <c r="Q97" s="32">
        <f t="shared" si="31"/>
        <v>12.586339300000001</v>
      </c>
      <c r="R97" s="32">
        <f t="shared" si="31"/>
        <v>12.552465399999999</v>
      </c>
      <c r="S97" s="32">
        <f t="shared" si="31"/>
        <v>12.518591499999999</v>
      </c>
      <c r="T97" s="32">
        <f t="shared" si="31"/>
        <v>12.4847176</v>
      </c>
      <c r="U97" s="32">
        <f t="shared" si="31"/>
        <v>12.4508437</v>
      </c>
      <c r="V97" s="32">
        <f t="shared" si="31"/>
        <v>12.4169698</v>
      </c>
      <c r="W97" s="32">
        <f t="shared" si="31"/>
        <v>12.383095900000001</v>
      </c>
      <c r="X97" s="32">
        <f t="shared" si="31"/>
        <v>12.349221999999999</v>
      </c>
      <c r="Y97" s="32">
        <f t="shared" si="31"/>
        <v>12.3153481</v>
      </c>
      <c r="Z97" s="32">
        <f t="shared" si="31"/>
        <v>12.2814742</v>
      </c>
      <c r="AA97" s="32">
        <f t="shared" si="31"/>
        <v>12.2476003</v>
      </c>
      <c r="AB97" s="32">
        <f t="shared" si="31"/>
        <v>12.213726400000001</v>
      </c>
      <c r="AC97" s="32">
        <f t="shared" si="31"/>
        <v>12.179852499999999</v>
      </c>
      <c r="AD97" s="32">
        <f t="shared" si="31"/>
        <v>12.145978599999999</v>
      </c>
      <c r="AE97" s="32">
        <f t="shared" si="31"/>
        <v>12.1121047</v>
      </c>
      <c r="AF97" s="32">
        <f t="shared" si="31"/>
        <v>12.0782308</v>
      </c>
      <c r="AG97" s="32">
        <f t="shared" si="31"/>
        <v>12.0443569</v>
      </c>
      <c r="AH97" s="32">
        <f t="shared" si="31"/>
        <v>12.010483000000001</v>
      </c>
      <c r="AI97" s="32">
        <f t="shared" si="31"/>
        <v>11.976609099999999</v>
      </c>
      <c r="AJ97" s="32">
        <f t="shared" si="31"/>
        <v>11.9427352</v>
      </c>
      <c r="AK97" s="32">
        <f t="shared" si="31"/>
        <v>11.9088613</v>
      </c>
      <c r="AL97" s="32">
        <f t="shared" si="31"/>
        <v>11.8749874</v>
      </c>
      <c r="AM97" s="32">
        <f t="shared" si="31"/>
        <v>11.841113500000001</v>
      </c>
    </row>
    <row r="98" spans="1:39">
      <c r="A98" s="3">
        <v>24</v>
      </c>
      <c r="B98" s="32"/>
      <c r="C98" s="32">
        <v>10</v>
      </c>
      <c r="D98" s="32">
        <f t="shared" ref="D98:AM98" si="32">$AN29+D$83*$AO29</f>
        <v>12.774900000000001</v>
      </c>
      <c r="E98" s="32">
        <f t="shared" si="32"/>
        <v>12.7358653</v>
      </c>
      <c r="F98" s="32">
        <f t="shared" si="32"/>
        <v>12.6968306</v>
      </c>
      <c r="G98" s="32">
        <f t="shared" si="32"/>
        <v>12.6577959</v>
      </c>
      <c r="H98" s="32">
        <f t="shared" si="32"/>
        <v>12.6187612</v>
      </c>
      <c r="I98" s="32">
        <f t="shared" si="32"/>
        <v>12.579726500000001</v>
      </c>
      <c r="J98" s="32">
        <f t="shared" si="32"/>
        <v>12.540691800000001</v>
      </c>
      <c r="K98" s="32">
        <f t="shared" si="32"/>
        <v>12.501657100000001</v>
      </c>
      <c r="L98" s="32">
        <f t="shared" si="32"/>
        <v>12.462622400000001</v>
      </c>
      <c r="M98" s="32">
        <f t="shared" si="32"/>
        <v>12.423587700000001</v>
      </c>
      <c r="N98" s="32">
        <f t="shared" si="32"/>
        <v>12.384553</v>
      </c>
      <c r="O98" s="32">
        <f t="shared" si="32"/>
        <v>12.3455183</v>
      </c>
      <c r="P98" s="32">
        <f t="shared" si="32"/>
        <v>12.3064836</v>
      </c>
      <c r="Q98" s="32">
        <f t="shared" si="32"/>
        <v>12.267448900000002</v>
      </c>
      <c r="R98" s="32">
        <f t="shared" si="32"/>
        <v>12.228414200000001</v>
      </c>
      <c r="S98" s="32">
        <f t="shared" si="32"/>
        <v>12.189379500000001</v>
      </c>
      <c r="T98" s="32">
        <f t="shared" si="32"/>
        <v>12.150344800000001</v>
      </c>
      <c r="U98" s="32">
        <f t="shared" si="32"/>
        <v>12.111310100000001</v>
      </c>
      <c r="V98" s="32">
        <f t="shared" si="32"/>
        <v>12.072275400000001</v>
      </c>
      <c r="W98" s="32">
        <f t="shared" si="32"/>
        <v>12.0332407</v>
      </c>
      <c r="X98" s="32">
        <f t="shared" si="32"/>
        <v>11.994206</v>
      </c>
      <c r="Y98" s="32">
        <f t="shared" si="32"/>
        <v>11.9551713</v>
      </c>
      <c r="Z98" s="32">
        <f t="shared" si="32"/>
        <v>11.916136600000002</v>
      </c>
      <c r="AA98" s="32">
        <f t="shared" si="32"/>
        <v>11.877101900000001</v>
      </c>
      <c r="AB98" s="32">
        <f t="shared" si="32"/>
        <v>11.838067200000001</v>
      </c>
      <c r="AC98" s="32">
        <f t="shared" si="32"/>
        <v>11.799032500000001</v>
      </c>
      <c r="AD98" s="32">
        <f t="shared" si="32"/>
        <v>11.759997800000001</v>
      </c>
      <c r="AE98" s="32">
        <f t="shared" si="32"/>
        <v>11.720963100000001</v>
      </c>
      <c r="AF98" s="32">
        <f t="shared" si="32"/>
        <v>11.6819284</v>
      </c>
      <c r="AG98" s="32">
        <f t="shared" si="32"/>
        <v>11.6428937</v>
      </c>
      <c r="AH98" s="32">
        <f t="shared" si="32"/>
        <v>11.603859</v>
      </c>
      <c r="AI98" s="32">
        <f t="shared" si="32"/>
        <v>11.564824300000002</v>
      </c>
      <c r="AJ98" s="32">
        <f t="shared" si="32"/>
        <v>11.525789600000001</v>
      </c>
      <c r="AK98" s="32">
        <f t="shared" si="32"/>
        <v>11.486754900000001</v>
      </c>
      <c r="AL98" s="32">
        <f t="shared" si="32"/>
        <v>11.447720200000001</v>
      </c>
      <c r="AM98" s="32">
        <f t="shared" si="32"/>
        <v>11.408685500000001</v>
      </c>
    </row>
    <row r="99" spans="1:39">
      <c r="A99" s="3">
        <v>25</v>
      </c>
      <c r="B99" s="18"/>
      <c r="C99" s="18">
        <v>17</v>
      </c>
      <c r="D99" s="32">
        <f t="shared" ref="D99:AM99" si="33">$AN30+D$83*$AO30</f>
        <v>12.5402</v>
      </c>
      <c r="E99" s="32">
        <f t="shared" si="33"/>
        <v>12.493134400000001</v>
      </c>
      <c r="F99" s="32">
        <f t="shared" si="33"/>
        <v>12.446068800000001</v>
      </c>
      <c r="G99" s="32">
        <f t="shared" si="33"/>
        <v>12.399003200000001</v>
      </c>
      <c r="H99" s="32">
        <f t="shared" si="33"/>
        <v>12.351937600000001</v>
      </c>
      <c r="I99" s="32">
        <f t="shared" si="33"/>
        <v>12.304872</v>
      </c>
      <c r="J99" s="32">
        <f t="shared" si="33"/>
        <v>12.2578064</v>
      </c>
      <c r="K99" s="32">
        <f t="shared" si="33"/>
        <v>12.2107408</v>
      </c>
      <c r="L99" s="32">
        <f t="shared" si="33"/>
        <v>12.1636752</v>
      </c>
      <c r="M99" s="32">
        <f t="shared" si="33"/>
        <v>12.1166096</v>
      </c>
      <c r="N99" s="32">
        <f t="shared" si="33"/>
        <v>12.069544</v>
      </c>
      <c r="O99" s="32">
        <f t="shared" si="33"/>
        <v>12.022478400000001</v>
      </c>
      <c r="P99" s="32">
        <f t="shared" si="33"/>
        <v>11.975412800000001</v>
      </c>
      <c r="Q99" s="32">
        <f t="shared" si="33"/>
        <v>11.928347200000001</v>
      </c>
      <c r="R99" s="32">
        <f t="shared" si="33"/>
        <v>11.881281600000001</v>
      </c>
      <c r="S99" s="32">
        <f t="shared" si="33"/>
        <v>11.834216000000001</v>
      </c>
      <c r="T99" s="32">
        <f t="shared" si="33"/>
        <v>11.7871504</v>
      </c>
      <c r="U99" s="32">
        <f t="shared" si="33"/>
        <v>11.7400848</v>
      </c>
      <c r="V99" s="32">
        <f t="shared" si="33"/>
        <v>11.6930192</v>
      </c>
      <c r="W99" s="32">
        <f t="shared" si="33"/>
        <v>11.6459536</v>
      </c>
      <c r="X99" s="32">
        <f t="shared" si="33"/>
        <v>11.598888000000001</v>
      </c>
      <c r="Y99" s="32">
        <f t="shared" si="33"/>
        <v>11.551822400000001</v>
      </c>
      <c r="Z99" s="32">
        <f t="shared" si="33"/>
        <v>11.504756800000001</v>
      </c>
      <c r="AA99" s="32">
        <f t="shared" si="33"/>
        <v>11.457691200000001</v>
      </c>
      <c r="AB99" s="32">
        <f t="shared" si="33"/>
        <v>11.410625599999999</v>
      </c>
      <c r="AC99" s="32">
        <f t="shared" si="33"/>
        <v>11.36356</v>
      </c>
      <c r="AD99" s="32">
        <f t="shared" si="33"/>
        <v>11.3164944</v>
      </c>
      <c r="AE99" s="32">
        <f t="shared" si="33"/>
        <v>11.2694288</v>
      </c>
      <c r="AF99" s="32">
        <f t="shared" si="33"/>
        <v>11.2223632</v>
      </c>
      <c r="AG99" s="32">
        <f t="shared" si="33"/>
        <v>11.1752976</v>
      </c>
      <c r="AH99" s="32">
        <f t="shared" si="33"/>
        <v>11.128232000000001</v>
      </c>
      <c r="AI99" s="32">
        <f t="shared" si="33"/>
        <v>11.081166400000001</v>
      </c>
      <c r="AJ99" s="32">
        <f t="shared" si="33"/>
        <v>11.034100800000001</v>
      </c>
      <c r="AK99" s="32">
        <f t="shared" si="33"/>
        <v>10.987035200000001</v>
      </c>
      <c r="AL99" s="32">
        <f t="shared" si="33"/>
        <v>10.939969600000001</v>
      </c>
      <c r="AM99" s="32">
        <f t="shared" si="33"/>
        <v>10.892904000000001</v>
      </c>
    </row>
    <row r="100" spans="1:39">
      <c r="A100" s="3">
        <v>26</v>
      </c>
      <c r="B100" s="32"/>
      <c r="C100" s="32">
        <v>24</v>
      </c>
      <c r="D100" s="32">
        <f t="shared" ref="D100:AM100" si="34">$AN31+D$83*$AO31</f>
        <v>12.263999999999999</v>
      </c>
      <c r="E100" s="32">
        <f t="shared" si="34"/>
        <v>12.2084402</v>
      </c>
      <c r="F100" s="32">
        <f t="shared" si="34"/>
        <v>12.152880399999999</v>
      </c>
      <c r="G100" s="32">
        <f t="shared" si="34"/>
        <v>12.0973206</v>
      </c>
      <c r="H100" s="32">
        <f t="shared" si="34"/>
        <v>12.041760799999999</v>
      </c>
      <c r="I100" s="32">
        <f t="shared" si="34"/>
        <v>11.986200999999999</v>
      </c>
      <c r="J100" s="32">
        <f t="shared" si="34"/>
        <v>11.9306412</v>
      </c>
      <c r="K100" s="32">
        <f t="shared" si="34"/>
        <v>11.875081399999999</v>
      </c>
      <c r="L100" s="32">
        <f t="shared" si="34"/>
        <v>11.8195216</v>
      </c>
      <c r="M100" s="32">
        <f t="shared" si="34"/>
        <v>11.763961799999999</v>
      </c>
      <c r="N100" s="32">
        <f t="shared" si="34"/>
        <v>11.708402</v>
      </c>
      <c r="O100" s="32">
        <f t="shared" si="34"/>
        <v>11.652842199999998</v>
      </c>
      <c r="P100" s="32">
        <f t="shared" si="34"/>
        <v>11.597282399999999</v>
      </c>
      <c r="Q100" s="32">
        <f t="shared" si="34"/>
        <v>11.5417226</v>
      </c>
      <c r="R100" s="32">
        <f t="shared" si="34"/>
        <v>11.486162799999999</v>
      </c>
      <c r="S100" s="32">
        <f t="shared" si="34"/>
        <v>11.430603</v>
      </c>
      <c r="T100" s="32">
        <f t="shared" si="34"/>
        <v>11.375043199999999</v>
      </c>
      <c r="U100" s="32">
        <f t="shared" si="34"/>
        <v>11.319483399999999</v>
      </c>
      <c r="V100" s="32">
        <f t="shared" si="34"/>
        <v>11.2639236</v>
      </c>
      <c r="W100" s="32">
        <f t="shared" si="34"/>
        <v>11.208363799999999</v>
      </c>
      <c r="X100" s="32">
        <f t="shared" si="34"/>
        <v>11.152804</v>
      </c>
      <c r="Y100" s="32">
        <f t="shared" si="34"/>
        <v>11.097244199999999</v>
      </c>
      <c r="Z100" s="32">
        <f t="shared" si="34"/>
        <v>11.041684399999999</v>
      </c>
      <c r="AA100" s="32">
        <f t="shared" si="34"/>
        <v>10.9861246</v>
      </c>
      <c r="AB100" s="32">
        <f t="shared" si="34"/>
        <v>10.930564799999999</v>
      </c>
      <c r="AC100" s="32">
        <f t="shared" si="34"/>
        <v>10.875005</v>
      </c>
      <c r="AD100" s="32">
        <f t="shared" si="34"/>
        <v>10.819445199999999</v>
      </c>
      <c r="AE100" s="32">
        <f t="shared" si="34"/>
        <v>10.763885399999999</v>
      </c>
      <c r="AF100" s="32">
        <f t="shared" si="34"/>
        <v>10.708325599999998</v>
      </c>
      <c r="AG100" s="32">
        <f t="shared" si="34"/>
        <v>10.652765799999999</v>
      </c>
      <c r="AH100" s="32">
        <f t="shared" si="34"/>
        <v>10.597206</v>
      </c>
      <c r="AI100" s="32">
        <f t="shared" si="34"/>
        <v>10.541646199999999</v>
      </c>
      <c r="AJ100" s="32">
        <f t="shared" si="34"/>
        <v>10.4860864</v>
      </c>
      <c r="AK100" s="32">
        <f t="shared" si="34"/>
        <v>10.4305266</v>
      </c>
      <c r="AL100" s="32">
        <f t="shared" si="34"/>
        <v>10.374966799999999</v>
      </c>
      <c r="AM100" s="32">
        <f t="shared" si="34"/>
        <v>10.319407</v>
      </c>
    </row>
    <row r="101" spans="1:39">
      <c r="A101" s="3">
        <v>27</v>
      </c>
      <c r="B101" s="32" t="s">
        <v>42</v>
      </c>
      <c r="C101" s="32">
        <v>1</v>
      </c>
      <c r="D101" s="32">
        <f t="shared" ref="D101:AM101" si="35">$AN32+D$83*$AO32</f>
        <v>11.8881</v>
      </c>
      <c r="E101" s="32">
        <f t="shared" si="35"/>
        <v>11.8220768</v>
      </c>
      <c r="F101" s="32">
        <f t="shared" si="35"/>
        <v>11.7560536</v>
      </c>
      <c r="G101" s="32">
        <f t="shared" si="35"/>
        <v>11.690030399999999</v>
      </c>
      <c r="H101" s="32">
        <f t="shared" si="35"/>
        <v>11.624007199999999</v>
      </c>
      <c r="I101" s="32">
        <f t="shared" si="35"/>
        <v>11.557983999999999</v>
      </c>
      <c r="J101" s="32">
        <f t="shared" si="35"/>
        <v>11.491960799999999</v>
      </c>
      <c r="K101" s="32">
        <f t="shared" si="35"/>
        <v>11.425937599999999</v>
      </c>
      <c r="L101" s="32">
        <f t="shared" si="35"/>
        <v>11.359914399999999</v>
      </c>
      <c r="M101" s="32">
        <f t="shared" si="35"/>
        <v>11.293891199999999</v>
      </c>
      <c r="N101" s="32">
        <f t="shared" si="35"/>
        <v>11.227867999999999</v>
      </c>
      <c r="O101" s="32">
        <f t="shared" si="35"/>
        <v>11.161844799999999</v>
      </c>
      <c r="P101" s="32">
        <f t="shared" si="35"/>
        <v>11.095821599999999</v>
      </c>
      <c r="Q101" s="32">
        <f t="shared" si="35"/>
        <v>11.029798399999999</v>
      </c>
      <c r="R101" s="32">
        <f t="shared" si="35"/>
        <v>10.963775199999999</v>
      </c>
      <c r="S101" s="32">
        <f t="shared" si="35"/>
        <v>10.897752000000001</v>
      </c>
      <c r="T101" s="32">
        <f t="shared" si="35"/>
        <v>10.8317288</v>
      </c>
      <c r="U101" s="32">
        <f t="shared" si="35"/>
        <v>10.7657056</v>
      </c>
      <c r="V101" s="32">
        <f t="shared" si="35"/>
        <v>10.6996824</v>
      </c>
      <c r="W101" s="32">
        <f t="shared" si="35"/>
        <v>10.6336592</v>
      </c>
      <c r="X101" s="32">
        <f t="shared" si="35"/>
        <v>10.567636</v>
      </c>
      <c r="Y101" s="32">
        <f t="shared" si="35"/>
        <v>10.5016128</v>
      </c>
      <c r="Z101" s="32">
        <f t="shared" si="35"/>
        <v>10.4355896</v>
      </c>
      <c r="AA101" s="32">
        <f t="shared" si="35"/>
        <v>10.3695664</v>
      </c>
      <c r="AB101" s="32">
        <f t="shared" si="35"/>
        <v>10.3035432</v>
      </c>
      <c r="AC101" s="32">
        <f t="shared" si="35"/>
        <v>10.23752</v>
      </c>
      <c r="AD101" s="32">
        <f t="shared" si="35"/>
        <v>10.1714968</v>
      </c>
      <c r="AE101" s="32">
        <f t="shared" si="35"/>
        <v>10.1054736</v>
      </c>
      <c r="AF101" s="32">
        <f t="shared" si="35"/>
        <v>10.0394504</v>
      </c>
      <c r="AG101" s="32">
        <f t="shared" si="35"/>
        <v>9.9734271999999997</v>
      </c>
      <c r="AH101" s="32">
        <f t="shared" si="35"/>
        <v>9.9074039999999997</v>
      </c>
      <c r="AI101" s="32">
        <f t="shared" si="35"/>
        <v>9.8413807999999996</v>
      </c>
      <c r="AJ101" s="32">
        <f t="shared" si="35"/>
        <v>9.7753575999999995</v>
      </c>
      <c r="AK101" s="32">
        <f t="shared" si="35"/>
        <v>9.7093343999999995</v>
      </c>
      <c r="AL101" s="32">
        <f t="shared" si="35"/>
        <v>9.6433111999999994</v>
      </c>
      <c r="AM101" s="32">
        <f t="shared" si="35"/>
        <v>9.5772879999999994</v>
      </c>
    </row>
    <row r="102" spans="1:39">
      <c r="A102" s="3">
        <v>28</v>
      </c>
      <c r="B102" s="32"/>
      <c r="C102" s="32">
        <v>8</v>
      </c>
      <c r="D102" s="32">
        <f t="shared" ref="D102:AM102" si="36">$AN33+D$83*$AO33</f>
        <v>11.3598</v>
      </c>
      <c r="E102" s="32">
        <f t="shared" si="36"/>
        <v>11.2888476</v>
      </c>
      <c r="F102" s="32">
        <f t="shared" si="36"/>
        <v>11.217895199999999</v>
      </c>
      <c r="G102" s="32">
        <f t="shared" si="36"/>
        <v>11.1469428</v>
      </c>
      <c r="H102" s="32">
        <f t="shared" si="36"/>
        <v>11.0759904</v>
      </c>
      <c r="I102" s="32">
        <f t="shared" si="36"/>
        <v>11.005037999999999</v>
      </c>
      <c r="J102" s="32">
        <f t="shared" si="36"/>
        <v>10.9340856</v>
      </c>
      <c r="K102" s="32">
        <f t="shared" si="36"/>
        <v>10.8631332</v>
      </c>
      <c r="L102" s="32">
        <f t="shared" si="36"/>
        <v>10.792180800000001</v>
      </c>
      <c r="M102" s="32">
        <f t="shared" si="36"/>
        <v>10.721228399999999</v>
      </c>
      <c r="N102" s="32">
        <f t="shared" si="36"/>
        <v>10.650276</v>
      </c>
      <c r="O102" s="32">
        <f t="shared" si="36"/>
        <v>10.5793236</v>
      </c>
      <c r="P102" s="32">
        <f t="shared" si="36"/>
        <v>10.508371199999999</v>
      </c>
      <c r="Q102" s="32">
        <f t="shared" si="36"/>
        <v>10.4374188</v>
      </c>
      <c r="R102" s="32">
        <f t="shared" si="36"/>
        <v>10.3664664</v>
      </c>
      <c r="S102" s="32">
        <f t="shared" si="36"/>
        <v>10.295514000000001</v>
      </c>
      <c r="T102" s="32">
        <f t="shared" si="36"/>
        <v>10.224561599999999</v>
      </c>
      <c r="U102" s="32">
        <f t="shared" si="36"/>
        <v>10.1536092</v>
      </c>
      <c r="V102" s="32">
        <f t="shared" si="36"/>
        <v>10.082656800000001</v>
      </c>
      <c r="W102" s="32">
        <f t="shared" si="36"/>
        <v>10.011704399999999</v>
      </c>
      <c r="X102" s="32">
        <f t="shared" si="36"/>
        <v>9.9407519999999998</v>
      </c>
      <c r="Y102" s="32">
        <f t="shared" si="36"/>
        <v>9.8697996000000003</v>
      </c>
      <c r="Z102" s="32">
        <f t="shared" si="36"/>
        <v>9.7988472000000009</v>
      </c>
      <c r="AA102" s="32">
        <f t="shared" si="36"/>
        <v>9.7278947999999996</v>
      </c>
      <c r="AB102" s="32">
        <f t="shared" si="36"/>
        <v>9.6569424000000001</v>
      </c>
      <c r="AC102" s="32">
        <f t="shared" si="36"/>
        <v>9.5859900000000007</v>
      </c>
      <c r="AD102" s="32">
        <f t="shared" si="36"/>
        <v>9.5150375999999994</v>
      </c>
      <c r="AE102" s="32">
        <f t="shared" si="36"/>
        <v>9.4440852</v>
      </c>
      <c r="AF102" s="32">
        <f t="shared" si="36"/>
        <v>9.3731328000000005</v>
      </c>
      <c r="AG102" s="32">
        <f t="shared" si="36"/>
        <v>9.302180400000001</v>
      </c>
      <c r="AH102" s="32">
        <f t="shared" si="36"/>
        <v>9.2312279999999998</v>
      </c>
      <c r="AI102" s="32">
        <f t="shared" si="36"/>
        <v>9.1602756000000003</v>
      </c>
      <c r="AJ102" s="32">
        <f t="shared" si="36"/>
        <v>9.089323199999999</v>
      </c>
      <c r="AK102" s="32">
        <f t="shared" si="36"/>
        <v>9.0183707999999996</v>
      </c>
      <c r="AL102" s="32">
        <f t="shared" si="36"/>
        <v>8.9474184000000001</v>
      </c>
      <c r="AM102" s="32">
        <f t="shared" si="36"/>
        <v>8.8764660000000006</v>
      </c>
    </row>
    <row r="103" spans="1:39">
      <c r="A103" s="3">
        <v>29</v>
      </c>
      <c r="B103" s="32"/>
      <c r="C103" s="32">
        <v>15</v>
      </c>
      <c r="D103" s="32">
        <f t="shared" ref="D103:AM103" si="37">$AN34+D$83*$AO34</f>
        <v>10.821099999999999</v>
      </c>
      <c r="E103" s="32">
        <f t="shared" si="37"/>
        <v>10.746685599999999</v>
      </c>
      <c r="F103" s="32">
        <f t="shared" si="37"/>
        <v>10.672271199999999</v>
      </c>
      <c r="G103" s="32">
        <f t="shared" si="37"/>
        <v>10.597856799999999</v>
      </c>
      <c r="H103" s="32">
        <f t="shared" si="37"/>
        <v>10.523442399999999</v>
      </c>
      <c r="I103" s="32">
        <f t="shared" si="37"/>
        <v>10.449028</v>
      </c>
      <c r="J103" s="32">
        <f t="shared" si="37"/>
        <v>10.3746136</v>
      </c>
      <c r="K103" s="32">
        <f t="shared" si="37"/>
        <v>10.3001992</v>
      </c>
      <c r="L103" s="32">
        <f t="shared" si="37"/>
        <v>10.2257848</v>
      </c>
      <c r="M103" s="32">
        <f t="shared" si="37"/>
        <v>10.151370399999999</v>
      </c>
      <c r="N103" s="32">
        <f t="shared" si="37"/>
        <v>10.076955999999999</v>
      </c>
      <c r="O103" s="32">
        <f t="shared" si="37"/>
        <v>10.002541599999999</v>
      </c>
      <c r="P103" s="32">
        <f t="shared" si="37"/>
        <v>9.9281271999999987</v>
      </c>
      <c r="Q103" s="32">
        <f t="shared" si="37"/>
        <v>9.8537128000000003</v>
      </c>
      <c r="R103" s="32">
        <f t="shared" si="37"/>
        <v>9.7792984000000001</v>
      </c>
      <c r="S103" s="32">
        <f t="shared" si="37"/>
        <v>9.7048839999999998</v>
      </c>
      <c r="T103" s="32">
        <f t="shared" si="37"/>
        <v>9.6304695999999996</v>
      </c>
      <c r="U103" s="32">
        <f t="shared" si="37"/>
        <v>9.5560551999999994</v>
      </c>
      <c r="V103" s="32">
        <f t="shared" si="37"/>
        <v>9.4816407999999992</v>
      </c>
      <c r="W103" s="32">
        <f t="shared" si="37"/>
        <v>9.407226399999999</v>
      </c>
      <c r="X103" s="32">
        <f t="shared" si="37"/>
        <v>9.3328119999999988</v>
      </c>
      <c r="Y103" s="32">
        <f t="shared" si="37"/>
        <v>9.2583975999999986</v>
      </c>
      <c r="Z103" s="32">
        <f t="shared" si="37"/>
        <v>9.1839832000000001</v>
      </c>
      <c r="AA103" s="32">
        <f t="shared" si="37"/>
        <v>9.1095687999999999</v>
      </c>
      <c r="AB103" s="32">
        <f t="shared" si="37"/>
        <v>9.0351543999999997</v>
      </c>
      <c r="AC103" s="32">
        <f t="shared" si="37"/>
        <v>8.9607399999999995</v>
      </c>
      <c r="AD103" s="32">
        <f t="shared" si="37"/>
        <v>8.8863255999999993</v>
      </c>
      <c r="AE103" s="32">
        <f t="shared" si="37"/>
        <v>8.8119111999999991</v>
      </c>
      <c r="AF103" s="32">
        <f t="shared" si="37"/>
        <v>8.7374967999999988</v>
      </c>
      <c r="AG103" s="32">
        <f t="shared" si="37"/>
        <v>8.6630824000000004</v>
      </c>
      <c r="AH103" s="32">
        <f t="shared" si="37"/>
        <v>8.5886679999999984</v>
      </c>
      <c r="AI103" s="32">
        <f t="shared" si="37"/>
        <v>8.5142536</v>
      </c>
      <c r="AJ103" s="32">
        <f t="shared" si="37"/>
        <v>8.4398391999999998</v>
      </c>
      <c r="AK103" s="32">
        <f t="shared" si="37"/>
        <v>8.3654247999999995</v>
      </c>
      <c r="AL103" s="32">
        <f t="shared" si="37"/>
        <v>8.2910103999999993</v>
      </c>
      <c r="AM103" s="32">
        <f t="shared" si="37"/>
        <v>8.2165959999999991</v>
      </c>
    </row>
    <row r="104" spans="1:39">
      <c r="A104" s="3">
        <v>30</v>
      </c>
      <c r="B104" s="32"/>
      <c r="C104" s="32">
        <v>23</v>
      </c>
      <c r="D104" s="32">
        <f t="shared" ref="D104:AM104" si="38">$AN35+D$83*$AO35</f>
        <v>10.183999999999999</v>
      </c>
      <c r="E104" s="32">
        <f t="shared" si="38"/>
        <v>10.111142899999999</v>
      </c>
      <c r="F104" s="32">
        <f t="shared" si="38"/>
        <v>10.038285799999999</v>
      </c>
      <c r="G104" s="32">
        <f t="shared" si="38"/>
        <v>9.9654286999999986</v>
      </c>
      <c r="H104" s="32">
        <f t="shared" si="38"/>
        <v>9.8925716000000001</v>
      </c>
      <c r="I104" s="32">
        <f t="shared" si="38"/>
        <v>9.8197144999999999</v>
      </c>
      <c r="J104" s="32">
        <f t="shared" si="38"/>
        <v>9.7468573999999997</v>
      </c>
      <c r="K104" s="32">
        <f t="shared" si="38"/>
        <v>9.6740002999999994</v>
      </c>
      <c r="L104" s="32">
        <f t="shared" si="38"/>
        <v>9.6011431999999992</v>
      </c>
      <c r="M104" s="32">
        <f t="shared" si="38"/>
        <v>9.528286099999999</v>
      </c>
      <c r="N104" s="32">
        <f t="shared" si="38"/>
        <v>9.4554289999999988</v>
      </c>
      <c r="O104" s="32">
        <f t="shared" si="38"/>
        <v>9.3825718999999985</v>
      </c>
      <c r="P104" s="32">
        <f t="shared" si="38"/>
        <v>9.3097148000000001</v>
      </c>
      <c r="Q104" s="32">
        <f t="shared" si="38"/>
        <v>9.2368576999999998</v>
      </c>
      <c r="R104" s="32">
        <f t="shared" si="38"/>
        <v>9.1640005999999996</v>
      </c>
      <c r="S104" s="32">
        <f t="shared" si="38"/>
        <v>9.0911434999999994</v>
      </c>
      <c r="T104" s="32">
        <f t="shared" si="38"/>
        <v>9.0182863999999991</v>
      </c>
      <c r="U104" s="32">
        <f t="shared" si="38"/>
        <v>8.9454292999999989</v>
      </c>
      <c r="V104" s="32">
        <f t="shared" si="38"/>
        <v>8.8725721999999987</v>
      </c>
      <c r="W104" s="32">
        <f t="shared" si="38"/>
        <v>8.7997151000000002</v>
      </c>
      <c r="X104" s="32">
        <f t="shared" si="38"/>
        <v>8.726858</v>
      </c>
      <c r="Y104" s="32">
        <f t="shared" si="38"/>
        <v>8.6540008999999998</v>
      </c>
      <c r="Z104" s="32">
        <f t="shared" si="38"/>
        <v>8.5811437999999995</v>
      </c>
      <c r="AA104" s="32">
        <f t="shared" si="38"/>
        <v>8.5082866999999993</v>
      </c>
      <c r="AB104" s="32">
        <f t="shared" si="38"/>
        <v>8.4354295999999991</v>
      </c>
      <c r="AC104" s="32">
        <f t="shared" si="38"/>
        <v>8.3625724999999989</v>
      </c>
      <c r="AD104" s="32">
        <f t="shared" si="38"/>
        <v>8.2897153999999986</v>
      </c>
      <c r="AE104" s="32">
        <f t="shared" si="38"/>
        <v>8.2168583000000002</v>
      </c>
      <c r="AF104" s="32">
        <f t="shared" si="38"/>
        <v>8.1440011999999999</v>
      </c>
      <c r="AG104" s="32">
        <f t="shared" si="38"/>
        <v>8.0711440999999997</v>
      </c>
      <c r="AH104" s="32">
        <f t="shared" si="38"/>
        <v>7.9982869999999995</v>
      </c>
      <c r="AI104" s="32">
        <f t="shared" si="38"/>
        <v>7.9254298999999993</v>
      </c>
      <c r="AJ104" s="32">
        <f t="shared" si="38"/>
        <v>7.852572799999999</v>
      </c>
      <c r="AK104" s="32">
        <f t="shared" si="38"/>
        <v>7.7797156999999997</v>
      </c>
      <c r="AL104" s="32">
        <f t="shared" si="38"/>
        <v>7.7068585999999994</v>
      </c>
      <c r="AM104" s="32">
        <f t="shared" si="38"/>
        <v>7.6340015000000001</v>
      </c>
    </row>
    <row r="105" spans="1:39">
      <c r="A105" s="3">
        <v>31</v>
      </c>
      <c r="B105" s="32"/>
      <c r="C105" s="32">
        <v>29</v>
      </c>
      <c r="D105" s="32">
        <f t="shared" ref="D105:AM105" si="39">$AN36+D$83*$AO36</f>
        <v>9.5690500000000007</v>
      </c>
      <c r="E105" s="32">
        <f t="shared" si="39"/>
        <v>9.4977501000000011</v>
      </c>
      <c r="F105" s="32">
        <f t="shared" si="39"/>
        <v>9.4264502000000014</v>
      </c>
      <c r="G105" s="32">
        <f t="shared" si="39"/>
        <v>9.3551503</v>
      </c>
      <c r="H105" s="32">
        <f t="shared" si="39"/>
        <v>9.2838504000000004</v>
      </c>
      <c r="I105" s="32">
        <f t="shared" si="39"/>
        <v>9.2125505000000008</v>
      </c>
      <c r="J105" s="32">
        <f t="shared" si="39"/>
        <v>9.1412506000000011</v>
      </c>
      <c r="K105" s="32">
        <f t="shared" si="39"/>
        <v>9.0699507000000015</v>
      </c>
      <c r="L105" s="32">
        <f t="shared" si="39"/>
        <v>8.9986508000000001</v>
      </c>
      <c r="M105" s="32">
        <f t="shared" si="39"/>
        <v>8.9273509000000004</v>
      </c>
      <c r="N105" s="32">
        <f t="shared" si="39"/>
        <v>8.8560510000000008</v>
      </c>
      <c r="O105" s="32">
        <f t="shared" si="39"/>
        <v>8.7847511000000011</v>
      </c>
      <c r="P105" s="32">
        <f t="shared" si="39"/>
        <v>8.7134512000000015</v>
      </c>
      <c r="Q105" s="32">
        <f t="shared" si="39"/>
        <v>8.6421513000000001</v>
      </c>
      <c r="R105" s="32">
        <f t="shared" si="39"/>
        <v>8.5708514000000005</v>
      </c>
      <c r="S105" s="32">
        <f t="shared" si="39"/>
        <v>8.4995515000000008</v>
      </c>
      <c r="T105" s="32">
        <f t="shared" si="39"/>
        <v>8.4282516000000012</v>
      </c>
      <c r="U105" s="32">
        <f t="shared" si="39"/>
        <v>8.3569516999999998</v>
      </c>
      <c r="V105" s="32">
        <f t="shared" si="39"/>
        <v>8.2856518000000001</v>
      </c>
      <c r="W105" s="32">
        <f t="shared" si="39"/>
        <v>8.2143519000000005</v>
      </c>
      <c r="X105" s="32">
        <f t="shared" si="39"/>
        <v>8.1430520000000008</v>
      </c>
      <c r="Y105" s="32">
        <f t="shared" si="39"/>
        <v>8.0717521000000012</v>
      </c>
      <c r="Z105" s="32">
        <f t="shared" si="39"/>
        <v>8.0004522000000016</v>
      </c>
      <c r="AA105" s="32">
        <f t="shared" si="39"/>
        <v>7.929152300000001</v>
      </c>
      <c r="AB105" s="32">
        <f t="shared" si="39"/>
        <v>7.8578524000000005</v>
      </c>
      <c r="AC105" s="32">
        <f t="shared" si="39"/>
        <v>7.7865525000000009</v>
      </c>
      <c r="AD105" s="32">
        <f t="shared" si="39"/>
        <v>7.7152526000000012</v>
      </c>
      <c r="AE105" s="32">
        <f t="shared" si="39"/>
        <v>7.6439527000000007</v>
      </c>
      <c r="AF105" s="32">
        <f t="shared" si="39"/>
        <v>7.5726528000000002</v>
      </c>
      <c r="AG105" s="32">
        <f t="shared" si="39"/>
        <v>7.5013529000000005</v>
      </c>
      <c r="AH105" s="32">
        <f t="shared" si="39"/>
        <v>7.4300530000000009</v>
      </c>
      <c r="AI105" s="32">
        <f t="shared" si="39"/>
        <v>7.3587531000000013</v>
      </c>
      <c r="AJ105" s="32">
        <f t="shared" si="39"/>
        <v>7.2874532000000007</v>
      </c>
      <c r="AK105" s="32">
        <f t="shared" si="39"/>
        <v>7.2161533000000002</v>
      </c>
      <c r="AL105" s="32">
        <f t="shared" si="39"/>
        <v>7.1448534000000006</v>
      </c>
      <c r="AM105" s="32">
        <f t="shared" si="39"/>
        <v>7.0735535000000009</v>
      </c>
    </row>
    <row r="106" spans="1:39">
      <c r="A106" s="3">
        <v>32</v>
      </c>
      <c r="B106" s="18" t="s">
        <v>43</v>
      </c>
      <c r="C106" s="18">
        <v>5</v>
      </c>
      <c r="D106" s="32">
        <f t="shared" ref="D106:AM106" si="40">$AN37+D$83*$AO37</f>
        <v>9.0101600000000008</v>
      </c>
      <c r="E106" s="32">
        <f t="shared" si="40"/>
        <v>8.9399412000000016</v>
      </c>
      <c r="F106" s="32">
        <f t="shared" si="40"/>
        <v>8.8697224000000006</v>
      </c>
      <c r="G106" s="32">
        <f t="shared" si="40"/>
        <v>8.7995036000000013</v>
      </c>
      <c r="H106" s="32">
        <f t="shared" si="40"/>
        <v>8.7292848000000003</v>
      </c>
      <c r="I106" s="32">
        <f t="shared" si="40"/>
        <v>8.659066000000001</v>
      </c>
      <c r="J106" s="32">
        <f t="shared" si="40"/>
        <v>8.5888472</v>
      </c>
      <c r="K106" s="32">
        <f t="shared" si="40"/>
        <v>8.5186284000000008</v>
      </c>
      <c r="L106" s="32">
        <f t="shared" si="40"/>
        <v>8.4484096000000015</v>
      </c>
      <c r="M106" s="32">
        <f t="shared" si="40"/>
        <v>8.3781908000000005</v>
      </c>
      <c r="N106" s="32">
        <f t="shared" si="40"/>
        <v>8.3079720000000012</v>
      </c>
      <c r="O106" s="32">
        <f t="shared" si="40"/>
        <v>8.2377532000000002</v>
      </c>
      <c r="P106" s="32">
        <f t="shared" si="40"/>
        <v>8.167534400000001</v>
      </c>
      <c r="Q106" s="32">
        <f t="shared" si="40"/>
        <v>8.0973156000000017</v>
      </c>
      <c r="R106" s="32">
        <f t="shared" si="40"/>
        <v>8.0270968000000007</v>
      </c>
      <c r="S106" s="32">
        <f t="shared" si="40"/>
        <v>7.9568780000000006</v>
      </c>
      <c r="T106" s="32">
        <f t="shared" si="40"/>
        <v>7.8866592000000004</v>
      </c>
      <c r="U106" s="32">
        <f t="shared" si="40"/>
        <v>7.8164404000000012</v>
      </c>
      <c r="V106" s="32">
        <f t="shared" si="40"/>
        <v>7.746221600000001</v>
      </c>
      <c r="W106" s="32">
        <f t="shared" si="40"/>
        <v>7.6760028000000009</v>
      </c>
      <c r="X106" s="32">
        <f t="shared" si="40"/>
        <v>7.6057840000000008</v>
      </c>
      <c r="Y106" s="32">
        <f t="shared" si="40"/>
        <v>7.5355652000000006</v>
      </c>
      <c r="Z106" s="32">
        <f t="shared" si="40"/>
        <v>7.4653464000000014</v>
      </c>
      <c r="AA106" s="32">
        <f t="shared" si="40"/>
        <v>7.3951276000000004</v>
      </c>
      <c r="AB106" s="32">
        <f t="shared" si="40"/>
        <v>7.3249088000000011</v>
      </c>
      <c r="AC106" s="32">
        <f t="shared" si="40"/>
        <v>7.254690000000001</v>
      </c>
      <c r="AD106" s="32">
        <f t="shared" si="40"/>
        <v>7.1844712000000008</v>
      </c>
      <c r="AE106" s="32">
        <f t="shared" si="40"/>
        <v>7.1142524000000007</v>
      </c>
      <c r="AF106" s="32">
        <f t="shared" si="40"/>
        <v>7.0440336000000006</v>
      </c>
      <c r="AG106" s="32">
        <f t="shared" si="40"/>
        <v>6.9738148000000013</v>
      </c>
      <c r="AH106" s="32">
        <f t="shared" si="40"/>
        <v>6.9035960000000003</v>
      </c>
      <c r="AI106" s="32">
        <f t="shared" si="40"/>
        <v>6.833377200000001</v>
      </c>
      <c r="AJ106" s="32">
        <f t="shared" si="40"/>
        <v>6.7631584000000009</v>
      </c>
      <c r="AK106" s="32">
        <f t="shared" si="40"/>
        <v>6.6929396000000008</v>
      </c>
      <c r="AL106" s="32">
        <f t="shared" si="40"/>
        <v>6.6227208000000015</v>
      </c>
      <c r="AM106" s="32">
        <f t="shared" si="40"/>
        <v>6.5525020000000005</v>
      </c>
    </row>
    <row r="107" spans="1:39">
      <c r="A107" s="3">
        <v>33</v>
      </c>
      <c r="B107" s="32"/>
      <c r="C107" s="32">
        <v>12</v>
      </c>
      <c r="D107" s="32">
        <f t="shared" ref="D107:AM107" si="41">$AN38+D$83*$AO38</f>
        <v>8.5853999999999999</v>
      </c>
      <c r="E107" s="32">
        <f t="shared" si="41"/>
        <v>8.5129161</v>
      </c>
      <c r="F107" s="32">
        <f t="shared" si="41"/>
        <v>8.4404322000000001</v>
      </c>
      <c r="G107" s="32">
        <f t="shared" si="41"/>
        <v>8.3679483000000001</v>
      </c>
      <c r="H107" s="32">
        <f t="shared" si="41"/>
        <v>8.2954644000000002</v>
      </c>
      <c r="I107" s="32">
        <f t="shared" si="41"/>
        <v>8.2229805000000002</v>
      </c>
      <c r="J107" s="32">
        <f t="shared" si="41"/>
        <v>8.1504966000000003</v>
      </c>
      <c r="K107" s="32">
        <f t="shared" si="41"/>
        <v>8.0780127000000004</v>
      </c>
      <c r="L107" s="32">
        <f t="shared" si="41"/>
        <v>8.0055288000000004</v>
      </c>
      <c r="M107" s="32">
        <f t="shared" si="41"/>
        <v>7.9330448999999996</v>
      </c>
      <c r="N107" s="32">
        <f t="shared" si="41"/>
        <v>7.8605609999999997</v>
      </c>
      <c r="O107" s="32">
        <f t="shared" si="41"/>
        <v>7.7880770999999998</v>
      </c>
      <c r="P107" s="32">
        <f t="shared" si="41"/>
        <v>7.7155931999999998</v>
      </c>
      <c r="Q107" s="32">
        <f t="shared" si="41"/>
        <v>7.6431092999999999</v>
      </c>
      <c r="R107" s="32">
        <f t="shared" si="41"/>
        <v>7.5706253999999999</v>
      </c>
      <c r="S107" s="32">
        <f t="shared" si="41"/>
        <v>7.4981415</v>
      </c>
      <c r="T107" s="32">
        <f t="shared" si="41"/>
        <v>7.4256576000000001</v>
      </c>
      <c r="U107" s="32">
        <f t="shared" si="41"/>
        <v>7.3531737000000001</v>
      </c>
      <c r="V107" s="32">
        <f t="shared" si="41"/>
        <v>7.2806897999999993</v>
      </c>
      <c r="W107" s="32">
        <f t="shared" si="41"/>
        <v>7.2082058999999994</v>
      </c>
      <c r="X107" s="32">
        <f t="shared" si="41"/>
        <v>7.1357219999999995</v>
      </c>
      <c r="Y107" s="32">
        <f t="shared" si="41"/>
        <v>7.0632380999999995</v>
      </c>
      <c r="Z107" s="32">
        <f t="shared" si="41"/>
        <v>6.9907541999999996</v>
      </c>
      <c r="AA107" s="32">
        <f t="shared" si="41"/>
        <v>6.9182702999999997</v>
      </c>
      <c r="AB107" s="32">
        <f t="shared" si="41"/>
        <v>6.8457863999999997</v>
      </c>
      <c r="AC107" s="32">
        <f t="shared" si="41"/>
        <v>6.7733024999999998</v>
      </c>
      <c r="AD107" s="32">
        <f t="shared" si="41"/>
        <v>6.7008185999999998</v>
      </c>
      <c r="AE107" s="32">
        <f t="shared" si="41"/>
        <v>6.6283346999999999</v>
      </c>
      <c r="AF107" s="32">
        <f t="shared" si="41"/>
        <v>6.5558508</v>
      </c>
      <c r="AG107" s="32">
        <f t="shared" si="41"/>
        <v>6.4833669</v>
      </c>
      <c r="AH107" s="32">
        <f t="shared" si="41"/>
        <v>6.4108830000000001</v>
      </c>
      <c r="AI107" s="32">
        <f t="shared" si="41"/>
        <v>6.3383991000000002</v>
      </c>
      <c r="AJ107" s="32">
        <f t="shared" si="41"/>
        <v>6.2659152000000002</v>
      </c>
      <c r="AK107" s="32">
        <f t="shared" si="41"/>
        <v>6.1934313000000003</v>
      </c>
      <c r="AL107" s="32">
        <f t="shared" si="41"/>
        <v>6.1209474000000004</v>
      </c>
      <c r="AM107" s="32">
        <f t="shared" si="41"/>
        <v>6.0484635000000004</v>
      </c>
    </row>
    <row r="108" spans="1:39">
      <c r="A108" s="3">
        <v>34</v>
      </c>
      <c r="B108" s="32"/>
      <c r="C108" s="32">
        <v>19</v>
      </c>
      <c r="D108" s="32">
        <f t="shared" ref="D108:AM108" si="42">$AN39+D$83*$AO39</f>
        <v>8.2409499999999998</v>
      </c>
      <c r="E108" s="32">
        <f t="shared" si="42"/>
        <v>8.1662137999999995</v>
      </c>
      <c r="F108" s="32">
        <f t="shared" si="42"/>
        <v>8.0914775999999993</v>
      </c>
      <c r="G108" s="32">
        <f t="shared" si="42"/>
        <v>8.016741399999999</v>
      </c>
      <c r="H108" s="32">
        <f t="shared" si="42"/>
        <v>7.9420051999999997</v>
      </c>
      <c r="I108" s="32">
        <f t="shared" si="42"/>
        <v>7.8672689999999994</v>
      </c>
      <c r="J108" s="32">
        <f t="shared" si="42"/>
        <v>7.7925328</v>
      </c>
      <c r="K108" s="32">
        <f t="shared" si="42"/>
        <v>7.7177965999999998</v>
      </c>
      <c r="L108" s="32">
        <f t="shared" si="42"/>
        <v>7.6430603999999995</v>
      </c>
      <c r="M108" s="32">
        <f t="shared" si="42"/>
        <v>7.5683241999999993</v>
      </c>
      <c r="N108" s="32">
        <f t="shared" si="42"/>
        <v>7.4935879999999999</v>
      </c>
      <c r="O108" s="32">
        <f t="shared" si="42"/>
        <v>7.4188517999999997</v>
      </c>
      <c r="P108" s="32">
        <f t="shared" si="42"/>
        <v>7.3441155999999994</v>
      </c>
      <c r="Q108" s="32">
        <f t="shared" si="42"/>
        <v>7.2693794</v>
      </c>
      <c r="R108" s="32">
        <f t="shared" si="42"/>
        <v>7.1946431999999998</v>
      </c>
      <c r="S108" s="32">
        <f t="shared" si="42"/>
        <v>7.1199069999999995</v>
      </c>
      <c r="T108" s="32">
        <f t="shared" si="42"/>
        <v>7.0451707999999993</v>
      </c>
      <c r="U108" s="32">
        <f t="shared" si="42"/>
        <v>6.9704345999999999</v>
      </c>
      <c r="V108" s="32">
        <f t="shared" si="42"/>
        <v>6.8956983999999997</v>
      </c>
      <c r="W108" s="32">
        <f t="shared" si="42"/>
        <v>6.8209621999999994</v>
      </c>
      <c r="X108" s="32">
        <f t="shared" si="42"/>
        <v>6.7462260000000001</v>
      </c>
      <c r="Y108" s="32">
        <f t="shared" si="42"/>
        <v>6.6714897999999998</v>
      </c>
      <c r="Z108" s="32">
        <f t="shared" si="42"/>
        <v>6.5967535999999996</v>
      </c>
      <c r="AA108" s="32">
        <f t="shared" si="42"/>
        <v>6.5220173999999993</v>
      </c>
      <c r="AB108" s="32">
        <f t="shared" si="42"/>
        <v>6.4472811999999999</v>
      </c>
      <c r="AC108" s="32">
        <f t="shared" si="42"/>
        <v>6.3725449999999997</v>
      </c>
      <c r="AD108" s="32">
        <f t="shared" si="42"/>
        <v>6.2978087999999994</v>
      </c>
      <c r="AE108" s="32">
        <f t="shared" si="42"/>
        <v>6.2230726000000001</v>
      </c>
      <c r="AF108" s="32">
        <f t="shared" si="42"/>
        <v>6.1483363999999998</v>
      </c>
      <c r="AG108" s="32">
        <f t="shared" si="42"/>
        <v>6.0736001999999996</v>
      </c>
      <c r="AH108" s="32">
        <f t="shared" si="42"/>
        <v>5.9988639999999993</v>
      </c>
      <c r="AI108" s="32">
        <f t="shared" si="42"/>
        <v>5.9241277999999991</v>
      </c>
      <c r="AJ108" s="32">
        <f t="shared" si="42"/>
        <v>5.8493915999999997</v>
      </c>
      <c r="AK108" s="32">
        <f t="shared" si="42"/>
        <v>5.7746554000000003</v>
      </c>
      <c r="AL108" s="32">
        <f t="shared" si="42"/>
        <v>5.6999192000000001</v>
      </c>
      <c r="AM108" s="32">
        <f t="shared" si="42"/>
        <v>5.6251829999999998</v>
      </c>
    </row>
    <row r="109" spans="1:39">
      <c r="A109" s="3">
        <v>35</v>
      </c>
      <c r="B109" s="32"/>
      <c r="C109" s="32">
        <v>26</v>
      </c>
      <c r="D109" s="32">
        <f t="shared" ref="D109:AM109" si="43">$AN40+D$83*$AO40</f>
        <v>7.9895199999999997</v>
      </c>
      <c r="E109" s="32">
        <f t="shared" si="43"/>
        <v>7.9117078999999997</v>
      </c>
      <c r="F109" s="32">
        <f t="shared" si="43"/>
        <v>7.8338957999999996</v>
      </c>
      <c r="G109" s="32">
        <f t="shared" si="43"/>
        <v>7.7560836999999996</v>
      </c>
      <c r="H109" s="32">
        <f t="shared" si="43"/>
        <v>7.6782715999999995</v>
      </c>
      <c r="I109" s="32">
        <f t="shared" si="43"/>
        <v>7.6004594999999995</v>
      </c>
      <c r="J109" s="32">
        <f t="shared" si="43"/>
        <v>7.5226473999999994</v>
      </c>
      <c r="K109" s="32">
        <f t="shared" si="43"/>
        <v>7.4448352999999994</v>
      </c>
      <c r="L109" s="32">
        <f t="shared" si="43"/>
        <v>7.3670232000000002</v>
      </c>
      <c r="M109" s="32">
        <f t="shared" si="43"/>
        <v>7.2892110999999993</v>
      </c>
      <c r="N109" s="32">
        <f t="shared" si="43"/>
        <v>7.2113990000000001</v>
      </c>
      <c r="O109" s="32">
        <f t="shared" si="43"/>
        <v>7.1335869000000001</v>
      </c>
      <c r="P109" s="32">
        <f t="shared" si="43"/>
        <v>7.0557748</v>
      </c>
      <c r="Q109" s="32">
        <f t="shared" si="43"/>
        <v>6.9779627</v>
      </c>
      <c r="R109" s="32">
        <f t="shared" si="43"/>
        <v>6.9001505999999999</v>
      </c>
      <c r="S109" s="32">
        <f t="shared" si="43"/>
        <v>6.8223384999999999</v>
      </c>
      <c r="T109" s="32">
        <f t="shared" si="43"/>
        <v>6.7445263999999998</v>
      </c>
      <c r="U109" s="32">
        <f t="shared" si="43"/>
        <v>6.6667142999999998</v>
      </c>
      <c r="V109" s="32">
        <f t="shared" si="43"/>
        <v>6.5889021999999997</v>
      </c>
      <c r="W109" s="32">
        <f t="shared" si="43"/>
        <v>6.5110900999999997</v>
      </c>
      <c r="X109" s="32">
        <f t="shared" si="43"/>
        <v>6.4332779999999996</v>
      </c>
      <c r="Y109" s="32">
        <f t="shared" si="43"/>
        <v>6.3554658999999996</v>
      </c>
      <c r="Z109" s="32">
        <f t="shared" si="43"/>
        <v>6.2776537999999995</v>
      </c>
      <c r="AA109" s="32">
        <f t="shared" si="43"/>
        <v>6.1998417000000003</v>
      </c>
      <c r="AB109" s="32">
        <f t="shared" si="43"/>
        <v>6.1220295999999994</v>
      </c>
      <c r="AC109" s="32">
        <f t="shared" si="43"/>
        <v>6.0442175000000002</v>
      </c>
      <c r="AD109" s="32">
        <f t="shared" si="43"/>
        <v>5.9664053999999993</v>
      </c>
      <c r="AE109" s="32">
        <f t="shared" si="43"/>
        <v>5.8885933000000001</v>
      </c>
      <c r="AF109" s="32">
        <f t="shared" si="43"/>
        <v>5.8107812000000001</v>
      </c>
      <c r="AG109" s="32">
        <f t="shared" si="43"/>
        <v>5.7329691</v>
      </c>
      <c r="AH109" s="32">
        <f t="shared" si="43"/>
        <v>5.655157</v>
      </c>
      <c r="AI109" s="32">
        <f t="shared" si="43"/>
        <v>5.5773448999999999</v>
      </c>
      <c r="AJ109" s="32">
        <f t="shared" si="43"/>
        <v>5.4995327999999999</v>
      </c>
      <c r="AK109" s="32">
        <f t="shared" si="43"/>
        <v>5.4217206999999998</v>
      </c>
      <c r="AL109" s="32">
        <f t="shared" si="43"/>
        <v>5.3439085999999998</v>
      </c>
      <c r="AM109" s="32">
        <f t="shared" si="43"/>
        <v>5.2660964999999997</v>
      </c>
    </row>
    <row r="110" spans="1:39">
      <c r="A110" s="3">
        <v>36</v>
      </c>
      <c r="B110" s="32" t="s">
        <v>44</v>
      </c>
      <c r="C110" s="32">
        <v>2</v>
      </c>
      <c r="D110" s="32">
        <f t="shared" ref="D110:AM110" si="44">$AN41+D$83*$AO41</f>
        <v>7.7736499999999999</v>
      </c>
      <c r="E110" s="32">
        <f t="shared" si="44"/>
        <v>7.6938430999999996</v>
      </c>
      <c r="F110" s="32">
        <f t="shared" si="44"/>
        <v>7.6140362000000001</v>
      </c>
      <c r="G110" s="32">
        <f t="shared" si="44"/>
        <v>7.5342292999999998</v>
      </c>
      <c r="H110" s="32">
        <f t="shared" si="44"/>
        <v>7.4544224000000003</v>
      </c>
      <c r="I110" s="32">
        <f t="shared" si="44"/>
        <v>7.3746155</v>
      </c>
      <c r="J110" s="32">
        <f t="shared" si="44"/>
        <v>7.2948085999999996</v>
      </c>
      <c r="K110" s="32">
        <f t="shared" si="44"/>
        <v>7.2150017000000002</v>
      </c>
      <c r="L110" s="32">
        <f t="shared" si="44"/>
        <v>7.1351947999999998</v>
      </c>
      <c r="M110" s="32">
        <f t="shared" si="44"/>
        <v>7.0553878999999995</v>
      </c>
      <c r="N110" s="32">
        <f t="shared" si="44"/>
        <v>6.975581</v>
      </c>
      <c r="O110" s="32">
        <f t="shared" si="44"/>
        <v>6.8957740999999997</v>
      </c>
      <c r="P110" s="32">
        <f t="shared" si="44"/>
        <v>6.8159672000000002</v>
      </c>
      <c r="Q110" s="32">
        <f t="shared" si="44"/>
        <v>6.7361602999999999</v>
      </c>
      <c r="R110" s="32">
        <f t="shared" si="44"/>
        <v>6.6563534000000004</v>
      </c>
      <c r="S110" s="32">
        <f t="shared" si="44"/>
        <v>6.5765465000000001</v>
      </c>
      <c r="T110" s="32">
        <f t="shared" si="44"/>
        <v>6.4967395999999997</v>
      </c>
      <c r="U110" s="32">
        <f t="shared" si="44"/>
        <v>6.4169327000000003</v>
      </c>
      <c r="V110" s="32">
        <f t="shared" si="44"/>
        <v>6.3371257999999999</v>
      </c>
      <c r="W110" s="32">
        <f t="shared" si="44"/>
        <v>6.2573188999999996</v>
      </c>
      <c r="X110" s="32">
        <f t="shared" si="44"/>
        <v>6.1775120000000001</v>
      </c>
      <c r="Y110" s="32">
        <f t="shared" si="44"/>
        <v>6.0977050999999998</v>
      </c>
      <c r="Z110" s="32">
        <f t="shared" si="44"/>
        <v>6.0178981999999994</v>
      </c>
      <c r="AA110" s="32">
        <f t="shared" si="44"/>
        <v>5.9380913</v>
      </c>
      <c r="AB110" s="32">
        <f t="shared" si="44"/>
        <v>5.8582844000000005</v>
      </c>
      <c r="AC110" s="32">
        <f t="shared" si="44"/>
        <v>5.7784775000000002</v>
      </c>
      <c r="AD110" s="32">
        <f t="shared" si="44"/>
        <v>5.6986705999999998</v>
      </c>
      <c r="AE110" s="32">
        <f t="shared" si="44"/>
        <v>5.6188637000000003</v>
      </c>
      <c r="AF110" s="32">
        <f t="shared" si="44"/>
        <v>5.5390568</v>
      </c>
      <c r="AG110" s="32">
        <f t="shared" si="44"/>
        <v>5.4592498999999997</v>
      </c>
      <c r="AH110" s="32">
        <f t="shared" si="44"/>
        <v>5.3794430000000002</v>
      </c>
      <c r="AI110" s="32">
        <f t="shared" si="44"/>
        <v>5.2996360999999998</v>
      </c>
      <c r="AJ110" s="32">
        <f t="shared" si="44"/>
        <v>5.2198291999999995</v>
      </c>
      <c r="AK110" s="32">
        <f t="shared" si="44"/>
        <v>5.1400223</v>
      </c>
      <c r="AL110" s="32">
        <f t="shared" si="44"/>
        <v>5.0602154000000006</v>
      </c>
      <c r="AM110" s="32">
        <f t="shared" si="44"/>
        <v>4.9804084999999993</v>
      </c>
    </row>
    <row r="111" spans="1:39">
      <c r="A111" s="3">
        <v>37</v>
      </c>
      <c r="B111" s="32"/>
      <c r="C111" s="32">
        <v>9</v>
      </c>
      <c r="D111" s="32">
        <f t="shared" ref="D111:AM111" si="45">$AN42+D$83*$AO42</f>
        <v>7.64032</v>
      </c>
      <c r="E111" s="32">
        <f t="shared" si="45"/>
        <v>7.5600626000000002</v>
      </c>
      <c r="F111" s="32">
        <f t="shared" si="45"/>
        <v>7.4798052000000004</v>
      </c>
      <c r="G111" s="32">
        <f t="shared" si="45"/>
        <v>7.3995477999999997</v>
      </c>
      <c r="H111" s="32">
        <f t="shared" si="45"/>
        <v>7.3192903999999999</v>
      </c>
      <c r="I111" s="32">
        <f t="shared" si="45"/>
        <v>7.2390330000000001</v>
      </c>
      <c r="J111" s="32">
        <f t="shared" si="45"/>
        <v>7.1587756000000002</v>
      </c>
      <c r="K111" s="32">
        <f t="shared" si="45"/>
        <v>7.0785181999999995</v>
      </c>
      <c r="L111" s="32">
        <f t="shared" si="45"/>
        <v>6.9982607999999997</v>
      </c>
      <c r="M111" s="32">
        <f t="shared" si="45"/>
        <v>6.9180033999999999</v>
      </c>
      <c r="N111" s="32">
        <f t="shared" si="45"/>
        <v>6.8377460000000001</v>
      </c>
      <c r="O111" s="32">
        <f t="shared" si="45"/>
        <v>6.7574886000000003</v>
      </c>
      <c r="P111" s="32">
        <f t="shared" si="45"/>
        <v>6.6772311999999996</v>
      </c>
      <c r="Q111" s="32">
        <f t="shared" si="45"/>
        <v>6.5969737999999998</v>
      </c>
      <c r="R111" s="32">
        <f t="shared" si="45"/>
        <v>6.5167164</v>
      </c>
      <c r="S111" s="32">
        <f t="shared" si="45"/>
        <v>6.4364590000000002</v>
      </c>
      <c r="T111" s="32">
        <f t="shared" si="45"/>
        <v>6.3562016000000003</v>
      </c>
      <c r="U111" s="32">
        <f t="shared" si="45"/>
        <v>6.2759441999999996</v>
      </c>
      <c r="V111" s="32">
        <f t="shared" si="45"/>
        <v>6.1956867999999998</v>
      </c>
      <c r="W111" s="32">
        <f t="shared" si="45"/>
        <v>6.1154294</v>
      </c>
      <c r="X111" s="32">
        <f t="shared" si="45"/>
        <v>6.0351719999999993</v>
      </c>
      <c r="Y111" s="32">
        <f t="shared" si="45"/>
        <v>5.9549146000000004</v>
      </c>
      <c r="Z111" s="32">
        <f t="shared" si="45"/>
        <v>5.8746571999999997</v>
      </c>
      <c r="AA111" s="32">
        <f t="shared" si="45"/>
        <v>5.7943997999999999</v>
      </c>
      <c r="AB111" s="32">
        <f t="shared" si="45"/>
        <v>5.7141424000000001</v>
      </c>
      <c r="AC111" s="32">
        <f t="shared" si="45"/>
        <v>5.6338849999999994</v>
      </c>
      <c r="AD111" s="32">
        <f t="shared" si="45"/>
        <v>5.5536276000000004</v>
      </c>
      <c r="AE111" s="32">
        <f t="shared" si="45"/>
        <v>5.4733701999999997</v>
      </c>
      <c r="AF111" s="32">
        <f t="shared" si="45"/>
        <v>5.3931127999999999</v>
      </c>
      <c r="AG111" s="32">
        <f t="shared" si="45"/>
        <v>5.3128554000000001</v>
      </c>
      <c r="AH111" s="32">
        <f t="shared" si="45"/>
        <v>5.2325979999999994</v>
      </c>
      <c r="AI111" s="32">
        <f t="shared" si="45"/>
        <v>5.1523405999999996</v>
      </c>
      <c r="AJ111" s="32">
        <f t="shared" si="45"/>
        <v>5.0720831999999998</v>
      </c>
      <c r="AK111" s="32">
        <f t="shared" si="45"/>
        <v>4.9918258</v>
      </c>
      <c r="AL111" s="32">
        <f t="shared" si="45"/>
        <v>4.9115684000000002</v>
      </c>
      <c r="AM111" s="32">
        <f t="shared" si="45"/>
        <v>4.8313109999999995</v>
      </c>
    </row>
    <row r="112" spans="1:39">
      <c r="A112" s="3">
        <v>38</v>
      </c>
      <c r="B112" s="32"/>
      <c r="C112" s="32">
        <v>16</v>
      </c>
      <c r="D112" s="32">
        <f t="shared" ref="D112:AM112" si="46">$AN43+D$83*$AO43</f>
        <v>7.69937</v>
      </c>
      <c r="E112" s="32">
        <f t="shared" si="46"/>
        <v>7.6154704000000004</v>
      </c>
      <c r="F112" s="32">
        <f t="shared" si="46"/>
        <v>7.5315707999999999</v>
      </c>
      <c r="G112" s="32">
        <f t="shared" si="46"/>
        <v>7.4476712000000003</v>
      </c>
      <c r="H112" s="32">
        <f t="shared" si="46"/>
        <v>7.3637715999999998</v>
      </c>
      <c r="I112" s="32">
        <f t="shared" si="46"/>
        <v>7.2798720000000001</v>
      </c>
      <c r="J112" s="32">
        <f t="shared" si="46"/>
        <v>7.1959724000000005</v>
      </c>
      <c r="K112" s="32">
        <f t="shared" si="46"/>
        <v>7.1120728</v>
      </c>
      <c r="L112" s="32">
        <f t="shared" si="46"/>
        <v>7.0281732000000003</v>
      </c>
      <c r="M112" s="32">
        <f t="shared" si="46"/>
        <v>6.9442735999999998</v>
      </c>
      <c r="N112" s="32">
        <f t="shared" si="46"/>
        <v>6.8603740000000002</v>
      </c>
      <c r="O112" s="32">
        <f t="shared" si="46"/>
        <v>6.7764743999999997</v>
      </c>
      <c r="P112" s="32">
        <f t="shared" si="46"/>
        <v>6.6925748</v>
      </c>
      <c r="Q112" s="32">
        <f t="shared" si="46"/>
        <v>6.6086752000000004</v>
      </c>
      <c r="R112" s="32">
        <f t="shared" si="46"/>
        <v>6.5247755999999999</v>
      </c>
      <c r="S112" s="32">
        <f t="shared" si="46"/>
        <v>6.4408760000000003</v>
      </c>
      <c r="T112" s="32">
        <f t="shared" si="46"/>
        <v>6.3569763999999997</v>
      </c>
      <c r="U112" s="32">
        <f t="shared" si="46"/>
        <v>6.2730768000000001</v>
      </c>
      <c r="V112" s="32">
        <f t="shared" si="46"/>
        <v>6.1891771999999996</v>
      </c>
      <c r="W112" s="32">
        <f t="shared" si="46"/>
        <v>6.1052776</v>
      </c>
      <c r="X112" s="32">
        <f t="shared" si="46"/>
        <v>6.0213780000000003</v>
      </c>
      <c r="Y112" s="32">
        <f t="shared" si="46"/>
        <v>5.9374783999999998</v>
      </c>
      <c r="Z112" s="32">
        <f t="shared" si="46"/>
        <v>5.8535788000000002</v>
      </c>
      <c r="AA112" s="32">
        <f t="shared" si="46"/>
        <v>5.7696791999999997</v>
      </c>
      <c r="AB112" s="32">
        <f t="shared" si="46"/>
        <v>5.6857796</v>
      </c>
      <c r="AC112" s="32">
        <f t="shared" si="46"/>
        <v>5.6018799999999995</v>
      </c>
      <c r="AD112" s="32">
        <f t="shared" si="46"/>
        <v>5.5179803999999999</v>
      </c>
      <c r="AE112" s="32">
        <f t="shared" si="46"/>
        <v>5.4340808000000003</v>
      </c>
      <c r="AF112" s="32">
        <f t="shared" si="46"/>
        <v>5.3501811999999997</v>
      </c>
      <c r="AG112" s="32">
        <f t="shared" si="46"/>
        <v>5.2662816000000001</v>
      </c>
      <c r="AH112" s="32">
        <f t="shared" si="46"/>
        <v>5.1823820000000005</v>
      </c>
      <c r="AI112" s="32">
        <f t="shared" si="46"/>
        <v>5.0984824</v>
      </c>
      <c r="AJ112" s="32">
        <f t="shared" si="46"/>
        <v>5.0145827999999995</v>
      </c>
      <c r="AK112" s="32">
        <f t="shared" si="46"/>
        <v>4.9306831999999998</v>
      </c>
      <c r="AL112" s="32">
        <f t="shared" si="46"/>
        <v>4.8467836000000002</v>
      </c>
      <c r="AM112" s="32">
        <f t="shared" si="46"/>
        <v>4.7628839999999997</v>
      </c>
    </row>
    <row r="113" spans="1:39">
      <c r="A113" s="45">
        <v>39</v>
      </c>
      <c r="B113" s="18"/>
      <c r="C113" s="18">
        <v>23</v>
      </c>
      <c r="D113" s="32">
        <f t="shared" ref="D113:AM113" si="47">$AN44+D$83*$AO44</f>
        <v>7.9095700000000004</v>
      </c>
      <c r="E113" s="32">
        <f t="shared" si="47"/>
        <v>7.8234670000000008</v>
      </c>
      <c r="F113" s="32">
        <f t="shared" si="47"/>
        <v>7.7373640000000004</v>
      </c>
      <c r="G113" s="32">
        <f t="shared" si="47"/>
        <v>7.6512610000000008</v>
      </c>
      <c r="H113" s="32">
        <f t="shared" si="47"/>
        <v>7.5651580000000003</v>
      </c>
      <c r="I113" s="32">
        <f t="shared" si="47"/>
        <v>7.4790550000000007</v>
      </c>
      <c r="J113" s="32">
        <f t="shared" si="47"/>
        <v>7.3929520000000002</v>
      </c>
      <c r="K113" s="32">
        <f t="shared" si="47"/>
        <v>7.3068490000000006</v>
      </c>
      <c r="L113" s="32">
        <f t="shared" si="47"/>
        <v>7.2207460000000001</v>
      </c>
      <c r="M113" s="32">
        <f t="shared" si="47"/>
        <v>7.1346430000000005</v>
      </c>
      <c r="N113" s="32">
        <f t="shared" si="47"/>
        <v>7.0485400000000009</v>
      </c>
      <c r="O113" s="32">
        <f t="shared" si="47"/>
        <v>6.9624370000000004</v>
      </c>
      <c r="P113" s="32">
        <f t="shared" si="47"/>
        <v>6.8763339999999999</v>
      </c>
      <c r="Q113" s="32">
        <f t="shared" si="47"/>
        <v>6.7902310000000003</v>
      </c>
      <c r="R113" s="32">
        <f t="shared" si="47"/>
        <v>6.7041280000000008</v>
      </c>
      <c r="S113" s="32">
        <f t="shared" si="47"/>
        <v>6.6180250000000003</v>
      </c>
      <c r="T113" s="32">
        <f t="shared" si="47"/>
        <v>6.5319220000000007</v>
      </c>
      <c r="U113" s="32">
        <f t="shared" si="47"/>
        <v>6.4458190000000002</v>
      </c>
      <c r="V113" s="32">
        <f t="shared" si="47"/>
        <v>6.3597160000000006</v>
      </c>
      <c r="W113" s="32">
        <f t="shared" si="47"/>
        <v>6.273613000000001</v>
      </c>
      <c r="X113" s="32">
        <f t="shared" si="47"/>
        <v>6.1875100000000005</v>
      </c>
      <c r="Y113" s="32">
        <f t="shared" si="47"/>
        <v>6.101407</v>
      </c>
      <c r="Z113" s="32">
        <f t="shared" si="47"/>
        <v>6.0153040000000004</v>
      </c>
      <c r="AA113" s="32">
        <f t="shared" si="47"/>
        <v>5.9292010000000008</v>
      </c>
      <c r="AB113" s="32">
        <f t="shared" si="47"/>
        <v>5.8430980000000003</v>
      </c>
      <c r="AC113" s="32">
        <f t="shared" si="47"/>
        <v>5.7569949999999999</v>
      </c>
      <c r="AD113" s="32">
        <f t="shared" si="47"/>
        <v>5.6708920000000003</v>
      </c>
      <c r="AE113" s="32">
        <f t="shared" si="47"/>
        <v>5.5847890000000007</v>
      </c>
      <c r="AF113" s="32">
        <f t="shared" si="47"/>
        <v>5.4986860000000011</v>
      </c>
      <c r="AG113" s="32">
        <f t="shared" si="47"/>
        <v>5.4125830000000006</v>
      </c>
      <c r="AH113" s="32">
        <f t="shared" si="47"/>
        <v>5.3264800000000001</v>
      </c>
      <c r="AI113" s="32">
        <f t="shared" si="47"/>
        <v>5.2403770000000005</v>
      </c>
      <c r="AJ113" s="32">
        <f t="shared" si="47"/>
        <v>5.1542740000000009</v>
      </c>
      <c r="AK113" s="32">
        <f t="shared" si="47"/>
        <v>5.0681710000000004</v>
      </c>
      <c r="AL113" s="32">
        <f t="shared" si="47"/>
        <v>4.9820679999999999</v>
      </c>
      <c r="AM113" s="32">
        <f t="shared" si="47"/>
        <v>4.8959650000000003</v>
      </c>
    </row>
    <row r="114" spans="1:39">
      <c r="A114" s="3">
        <v>40</v>
      </c>
      <c r="B114" s="32"/>
      <c r="C114" s="32">
        <v>30</v>
      </c>
      <c r="D114" s="32">
        <f t="shared" ref="D114:AM114" si="48">$AN45+D$83*$AO45</f>
        <v>8.3407900000000001</v>
      </c>
      <c r="E114" s="32">
        <f t="shared" si="48"/>
        <v>8.2527141000000004</v>
      </c>
      <c r="F114" s="32">
        <f t="shared" si="48"/>
        <v>8.1646382000000006</v>
      </c>
      <c r="G114" s="32">
        <f t="shared" si="48"/>
        <v>8.0765623000000009</v>
      </c>
      <c r="H114" s="32">
        <f t="shared" si="48"/>
        <v>7.9884864000000002</v>
      </c>
      <c r="I114" s="32">
        <f t="shared" si="48"/>
        <v>7.9004105000000004</v>
      </c>
      <c r="J114" s="32">
        <f t="shared" si="48"/>
        <v>7.8123345999999998</v>
      </c>
      <c r="K114" s="32">
        <f t="shared" si="48"/>
        <v>7.7242587</v>
      </c>
      <c r="L114" s="32">
        <f t="shared" si="48"/>
        <v>7.6361828000000003</v>
      </c>
      <c r="M114" s="32">
        <f t="shared" si="48"/>
        <v>7.5481069000000005</v>
      </c>
      <c r="N114" s="32">
        <f t="shared" si="48"/>
        <v>7.4600309999999999</v>
      </c>
      <c r="O114" s="32">
        <f t="shared" si="48"/>
        <v>7.3719551000000001</v>
      </c>
      <c r="P114" s="32">
        <f t="shared" si="48"/>
        <v>7.2838792000000003</v>
      </c>
      <c r="Q114" s="32">
        <f t="shared" si="48"/>
        <v>7.1958032999999997</v>
      </c>
      <c r="R114" s="32">
        <f t="shared" si="48"/>
        <v>7.1077273999999999</v>
      </c>
      <c r="S114" s="32">
        <f t="shared" si="48"/>
        <v>7.0196515000000002</v>
      </c>
      <c r="T114" s="32">
        <f t="shared" si="48"/>
        <v>6.9315756000000004</v>
      </c>
      <c r="U114" s="32">
        <f t="shared" si="48"/>
        <v>6.8434997000000006</v>
      </c>
      <c r="V114" s="32">
        <f t="shared" si="48"/>
        <v>6.7554238</v>
      </c>
      <c r="W114" s="32">
        <f t="shared" si="48"/>
        <v>6.6673479000000002</v>
      </c>
      <c r="X114" s="32">
        <f t="shared" si="48"/>
        <v>6.5792720000000005</v>
      </c>
      <c r="Y114" s="32">
        <f t="shared" si="48"/>
        <v>6.4911960999999998</v>
      </c>
      <c r="Z114" s="32">
        <f t="shared" si="48"/>
        <v>6.4031202</v>
      </c>
      <c r="AA114" s="32">
        <f t="shared" si="48"/>
        <v>6.3150443000000003</v>
      </c>
      <c r="AB114" s="32">
        <f t="shared" si="48"/>
        <v>6.2269684000000005</v>
      </c>
      <c r="AC114" s="32">
        <f t="shared" si="48"/>
        <v>6.1388925000000008</v>
      </c>
      <c r="AD114" s="32">
        <f t="shared" si="48"/>
        <v>6.0508166000000001</v>
      </c>
      <c r="AE114" s="32">
        <f t="shared" si="48"/>
        <v>5.9627407000000003</v>
      </c>
      <c r="AF114" s="32">
        <f t="shared" si="48"/>
        <v>5.8746647999999997</v>
      </c>
      <c r="AG114" s="32">
        <f t="shared" si="48"/>
        <v>5.7865888999999999</v>
      </c>
      <c r="AH114" s="32">
        <f t="shared" si="48"/>
        <v>5.6985130000000002</v>
      </c>
      <c r="AI114" s="32">
        <f t="shared" si="48"/>
        <v>5.6104371000000004</v>
      </c>
      <c r="AJ114" s="32">
        <f t="shared" si="48"/>
        <v>5.5223612000000006</v>
      </c>
      <c r="AK114" s="32">
        <f t="shared" si="48"/>
        <v>5.4342853</v>
      </c>
      <c r="AL114" s="32">
        <f t="shared" si="48"/>
        <v>5.3462094000000002</v>
      </c>
      <c r="AM114" s="32">
        <f t="shared" si="48"/>
        <v>5.2581334999999996</v>
      </c>
    </row>
    <row r="115" spans="1:39">
      <c r="A115" s="3">
        <v>41</v>
      </c>
      <c r="B115" s="32" t="s">
        <v>45</v>
      </c>
      <c r="C115" s="32">
        <v>7</v>
      </c>
      <c r="D115" s="32">
        <f t="shared" ref="D115:AM115" si="49">$AN46+D$83*$AO46</f>
        <v>9.0026700000000002</v>
      </c>
      <c r="E115" s="32">
        <f t="shared" si="49"/>
        <v>8.9120754000000009</v>
      </c>
      <c r="F115" s="32">
        <f t="shared" si="49"/>
        <v>8.8214807999999998</v>
      </c>
      <c r="G115" s="32">
        <f t="shared" si="49"/>
        <v>8.7308862000000005</v>
      </c>
      <c r="H115" s="32">
        <f t="shared" si="49"/>
        <v>8.6402915999999994</v>
      </c>
      <c r="I115" s="32">
        <f t="shared" si="49"/>
        <v>8.5496970000000001</v>
      </c>
      <c r="J115" s="32">
        <f t="shared" si="49"/>
        <v>8.4591024000000008</v>
      </c>
      <c r="K115" s="32">
        <f t="shared" si="49"/>
        <v>8.3685077999999997</v>
      </c>
      <c r="L115" s="32">
        <f t="shared" si="49"/>
        <v>8.2779132000000004</v>
      </c>
      <c r="M115" s="32">
        <f t="shared" si="49"/>
        <v>8.1873186000000011</v>
      </c>
      <c r="N115" s="32">
        <f t="shared" si="49"/>
        <v>8.096724</v>
      </c>
      <c r="O115" s="32">
        <f t="shared" si="49"/>
        <v>8.0061294000000007</v>
      </c>
      <c r="P115" s="32">
        <f t="shared" si="49"/>
        <v>7.9155347999999996</v>
      </c>
      <c r="Q115" s="32">
        <f t="shared" si="49"/>
        <v>7.8249402000000003</v>
      </c>
      <c r="R115" s="32">
        <f t="shared" si="49"/>
        <v>7.7343456000000002</v>
      </c>
      <c r="S115" s="32">
        <f t="shared" si="49"/>
        <v>7.643751</v>
      </c>
      <c r="T115" s="32">
        <f t="shared" si="49"/>
        <v>7.5531564000000007</v>
      </c>
      <c r="U115" s="32">
        <f t="shared" si="49"/>
        <v>7.4625618000000005</v>
      </c>
      <c r="V115" s="32">
        <f t="shared" si="49"/>
        <v>7.3719672000000003</v>
      </c>
      <c r="W115" s="32">
        <f t="shared" si="49"/>
        <v>7.2813726000000001</v>
      </c>
      <c r="X115" s="32">
        <f t="shared" si="49"/>
        <v>7.1907779999999999</v>
      </c>
      <c r="Y115" s="32">
        <f t="shared" si="49"/>
        <v>7.1001834000000006</v>
      </c>
      <c r="Z115" s="32">
        <f t="shared" si="49"/>
        <v>7.0095888000000004</v>
      </c>
      <c r="AA115" s="32">
        <f t="shared" si="49"/>
        <v>6.9189942000000002</v>
      </c>
      <c r="AB115" s="32">
        <f t="shared" si="49"/>
        <v>6.8283996</v>
      </c>
      <c r="AC115" s="32">
        <f t="shared" si="49"/>
        <v>6.7378049999999998</v>
      </c>
      <c r="AD115" s="32">
        <f t="shared" si="49"/>
        <v>6.6472104000000005</v>
      </c>
      <c r="AE115" s="32">
        <f t="shared" si="49"/>
        <v>6.5566158000000003</v>
      </c>
      <c r="AF115" s="32">
        <f t="shared" si="49"/>
        <v>6.4660212000000001</v>
      </c>
      <c r="AG115" s="32">
        <f t="shared" si="49"/>
        <v>6.3754266000000008</v>
      </c>
      <c r="AH115" s="32">
        <f t="shared" si="49"/>
        <v>6.2848319999999998</v>
      </c>
      <c r="AI115" s="32">
        <f t="shared" si="49"/>
        <v>6.1942374000000004</v>
      </c>
      <c r="AJ115" s="32">
        <f t="shared" si="49"/>
        <v>6.1036428000000003</v>
      </c>
      <c r="AK115" s="32">
        <f t="shared" si="49"/>
        <v>6.0130482000000001</v>
      </c>
      <c r="AL115" s="32">
        <f t="shared" si="49"/>
        <v>5.9224536000000008</v>
      </c>
      <c r="AM115" s="32">
        <f t="shared" si="49"/>
        <v>5.8318589999999997</v>
      </c>
    </row>
    <row r="116" spans="1:39">
      <c r="A116" s="3">
        <v>42</v>
      </c>
      <c r="B116" s="32"/>
      <c r="C116" s="32">
        <v>14</v>
      </c>
      <c r="D116" s="32">
        <f t="shared" ref="D116:AM116" si="50">$AN47+D$83*$AO47</f>
        <v>9.5716800000000006</v>
      </c>
      <c r="E116" s="32">
        <f t="shared" si="50"/>
        <v>9.4868743000000002</v>
      </c>
      <c r="F116" s="32">
        <f t="shared" si="50"/>
        <v>9.4020685999999998</v>
      </c>
      <c r="G116" s="32">
        <f t="shared" si="50"/>
        <v>9.3172629000000011</v>
      </c>
      <c r="H116" s="32">
        <f t="shared" si="50"/>
        <v>9.2324572000000007</v>
      </c>
      <c r="I116" s="32">
        <f t="shared" si="50"/>
        <v>9.1476515000000003</v>
      </c>
      <c r="J116" s="32">
        <f t="shared" si="50"/>
        <v>9.0628457999999998</v>
      </c>
      <c r="K116" s="32">
        <f t="shared" si="50"/>
        <v>8.9780401000000012</v>
      </c>
      <c r="L116" s="32">
        <f t="shared" si="50"/>
        <v>8.8932344000000008</v>
      </c>
      <c r="M116" s="32">
        <f t="shared" si="50"/>
        <v>8.8084287000000003</v>
      </c>
      <c r="N116" s="32">
        <f t="shared" si="50"/>
        <v>8.7236229999999999</v>
      </c>
      <c r="O116" s="32">
        <f t="shared" si="50"/>
        <v>8.6388173000000013</v>
      </c>
      <c r="P116" s="32">
        <f t="shared" si="50"/>
        <v>8.5540116000000008</v>
      </c>
      <c r="Q116" s="32">
        <f t="shared" si="50"/>
        <v>8.4692059000000004</v>
      </c>
      <c r="R116" s="32">
        <f t="shared" si="50"/>
        <v>8.3844002</v>
      </c>
      <c r="S116" s="32">
        <f t="shared" si="50"/>
        <v>8.2995945000000013</v>
      </c>
      <c r="T116" s="32">
        <f t="shared" si="50"/>
        <v>8.2147888000000009</v>
      </c>
      <c r="U116" s="32">
        <f t="shared" si="50"/>
        <v>8.1299831000000005</v>
      </c>
      <c r="V116" s="32">
        <f t="shared" si="50"/>
        <v>8.0451774</v>
      </c>
      <c r="W116" s="32">
        <f t="shared" si="50"/>
        <v>7.9603717000000005</v>
      </c>
      <c r="X116" s="32">
        <f t="shared" si="50"/>
        <v>7.875566000000001</v>
      </c>
      <c r="Y116" s="32">
        <f t="shared" si="50"/>
        <v>7.7907603000000005</v>
      </c>
      <c r="Z116" s="32">
        <f t="shared" si="50"/>
        <v>7.705954600000001</v>
      </c>
      <c r="AA116" s="32">
        <f t="shared" si="50"/>
        <v>7.6211489000000006</v>
      </c>
      <c r="AB116" s="32">
        <f t="shared" si="50"/>
        <v>7.536343200000001</v>
      </c>
      <c r="AC116" s="32">
        <f t="shared" si="50"/>
        <v>7.4515375000000006</v>
      </c>
      <c r="AD116" s="32">
        <f t="shared" si="50"/>
        <v>7.3667318000000002</v>
      </c>
      <c r="AE116" s="32">
        <f t="shared" si="50"/>
        <v>7.2819261000000006</v>
      </c>
      <c r="AF116" s="32">
        <f t="shared" si="50"/>
        <v>7.1971204000000011</v>
      </c>
      <c r="AG116" s="32">
        <f t="shared" si="50"/>
        <v>7.1123147000000007</v>
      </c>
      <c r="AH116" s="32">
        <f t="shared" si="50"/>
        <v>7.0275090000000002</v>
      </c>
      <c r="AI116" s="32">
        <f t="shared" si="50"/>
        <v>6.9427033000000007</v>
      </c>
      <c r="AJ116" s="32">
        <f t="shared" si="50"/>
        <v>6.8578976000000011</v>
      </c>
      <c r="AK116" s="32">
        <f t="shared" si="50"/>
        <v>6.7730919000000007</v>
      </c>
      <c r="AL116" s="32">
        <f t="shared" si="50"/>
        <v>6.6882862000000003</v>
      </c>
      <c r="AM116" s="32">
        <f t="shared" si="50"/>
        <v>6.6034805000000008</v>
      </c>
    </row>
    <row r="117" spans="1:39">
      <c r="A117" s="3">
        <v>43</v>
      </c>
      <c r="B117" s="32"/>
      <c r="C117" s="32">
        <v>21</v>
      </c>
      <c r="D117" s="32">
        <f t="shared" ref="D117:AM117" si="51">$AN48+D$83*$AO48</f>
        <v>9.9733000000000001</v>
      </c>
      <c r="E117" s="32">
        <f t="shared" si="51"/>
        <v>9.9035869999999999</v>
      </c>
      <c r="F117" s="32">
        <f t="shared" si="51"/>
        <v>9.8338739999999998</v>
      </c>
      <c r="G117" s="32">
        <f t="shared" si="51"/>
        <v>9.7641609999999996</v>
      </c>
      <c r="H117" s="32">
        <f t="shared" si="51"/>
        <v>9.6944479999999995</v>
      </c>
      <c r="I117" s="32">
        <f t="shared" si="51"/>
        <v>9.6247349999999994</v>
      </c>
      <c r="J117" s="32">
        <f t="shared" si="51"/>
        <v>9.5550219999999992</v>
      </c>
      <c r="K117" s="32">
        <f t="shared" si="51"/>
        <v>9.4853090000000009</v>
      </c>
      <c r="L117" s="32">
        <f t="shared" si="51"/>
        <v>9.4155960000000007</v>
      </c>
      <c r="M117" s="32">
        <f t="shared" si="51"/>
        <v>9.3458830000000006</v>
      </c>
      <c r="N117" s="32">
        <f t="shared" si="51"/>
        <v>9.2761700000000005</v>
      </c>
      <c r="O117" s="32">
        <f t="shared" si="51"/>
        <v>9.2064570000000003</v>
      </c>
      <c r="P117" s="32">
        <f t="shared" si="51"/>
        <v>9.1367440000000002</v>
      </c>
      <c r="Q117" s="32">
        <f t="shared" si="51"/>
        <v>9.0670310000000001</v>
      </c>
      <c r="R117" s="32">
        <f t="shared" si="51"/>
        <v>8.9973179999999999</v>
      </c>
      <c r="S117" s="32">
        <f t="shared" si="51"/>
        <v>8.9276049999999998</v>
      </c>
      <c r="T117" s="32">
        <f t="shared" si="51"/>
        <v>8.8578919999999997</v>
      </c>
      <c r="U117" s="32">
        <f t="shared" si="51"/>
        <v>8.7881789999999995</v>
      </c>
      <c r="V117" s="32">
        <f t="shared" si="51"/>
        <v>8.7184659999999994</v>
      </c>
      <c r="W117" s="32">
        <f t="shared" si="51"/>
        <v>8.6487529999999992</v>
      </c>
      <c r="X117" s="32">
        <f t="shared" si="51"/>
        <v>8.5790399999999991</v>
      </c>
      <c r="Y117" s="32">
        <f t="shared" si="51"/>
        <v>8.5093270000000008</v>
      </c>
      <c r="Z117" s="32">
        <f t="shared" si="51"/>
        <v>8.4396140000000006</v>
      </c>
      <c r="AA117" s="32">
        <f t="shared" si="51"/>
        <v>8.3699010000000005</v>
      </c>
      <c r="AB117" s="32">
        <f t="shared" si="51"/>
        <v>8.3001880000000003</v>
      </c>
      <c r="AC117" s="32">
        <f t="shared" si="51"/>
        <v>8.2304750000000002</v>
      </c>
      <c r="AD117" s="32">
        <f t="shared" si="51"/>
        <v>8.1607620000000001</v>
      </c>
      <c r="AE117" s="32">
        <f t="shared" si="51"/>
        <v>8.0910489999999999</v>
      </c>
      <c r="AF117" s="32">
        <f t="shared" si="51"/>
        <v>8.0213359999999998</v>
      </c>
      <c r="AG117" s="32">
        <f t="shared" si="51"/>
        <v>7.9516229999999997</v>
      </c>
      <c r="AH117" s="32">
        <f t="shared" si="51"/>
        <v>7.8819099999999995</v>
      </c>
      <c r="AI117" s="32">
        <f t="shared" si="51"/>
        <v>7.8121970000000003</v>
      </c>
      <c r="AJ117" s="32">
        <f t="shared" si="51"/>
        <v>7.7424840000000001</v>
      </c>
      <c r="AK117" s="32">
        <f t="shared" si="51"/>
        <v>7.672771</v>
      </c>
      <c r="AL117" s="32">
        <f t="shared" si="51"/>
        <v>7.6030580000000008</v>
      </c>
      <c r="AM117" s="32">
        <f t="shared" si="51"/>
        <v>7.5333450000000006</v>
      </c>
    </row>
    <row r="118" spans="1:39">
      <c r="A118" s="3">
        <v>44</v>
      </c>
      <c r="B118" s="32"/>
      <c r="C118" s="32">
        <v>28</v>
      </c>
      <c r="D118" s="32">
        <f t="shared" ref="D118:AM118" si="52">$AN49+D$83*$AO49</f>
        <v>10.294700000000001</v>
      </c>
      <c r="E118" s="32">
        <f t="shared" si="52"/>
        <v>10.239642100000001</v>
      </c>
      <c r="F118" s="32">
        <f t="shared" si="52"/>
        <v>10.1845842</v>
      </c>
      <c r="G118" s="32">
        <f t="shared" si="52"/>
        <v>10.1295263</v>
      </c>
      <c r="H118" s="32">
        <f t="shared" si="52"/>
        <v>10.074468400000001</v>
      </c>
      <c r="I118" s="32">
        <f t="shared" si="52"/>
        <v>10.019410500000001</v>
      </c>
      <c r="J118" s="32">
        <f t="shared" si="52"/>
        <v>9.9643525999999998</v>
      </c>
      <c r="K118" s="32">
        <f t="shared" si="52"/>
        <v>9.9092947000000002</v>
      </c>
      <c r="L118" s="32">
        <f t="shared" si="52"/>
        <v>9.8542368000000007</v>
      </c>
      <c r="M118" s="32">
        <f t="shared" si="52"/>
        <v>9.7991789000000011</v>
      </c>
      <c r="N118" s="32">
        <f t="shared" si="52"/>
        <v>9.7441209999999998</v>
      </c>
      <c r="O118" s="32">
        <f t="shared" si="52"/>
        <v>9.6890631000000003</v>
      </c>
      <c r="P118" s="32">
        <f t="shared" si="52"/>
        <v>9.6340052000000007</v>
      </c>
      <c r="Q118" s="32">
        <f t="shared" si="52"/>
        <v>9.5789473000000012</v>
      </c>
      <c r="R118" s="32">
        <f t="shared" si="52"/>
        <v>9.5238893999999998</v>
      </c>
      <c r="S118" s="32">
        <f t="shared" si="52"/>
        <v>9.4688315000000003</v>
      </c>
      <c r="T118" s="32">
        <f t="shared" si="52"/>
        <v>9.4137736000000007</v>
      </c>
      <c r="U118" s="32">
        <f t="shared" si="52"/>
        <v>9.3587157000000012</v>
      </c>
      <c r="V118" s="32">
        <f t="shared" si="52"/>
        <v>9.3036577999999999</v>
      </c>
      <c r="W118" s="32">
        <f t="shared" si="52"/>
        <v>9.2485999000000003</v>
      </c>
      <c r="X118" s="32">
        <f t="shared" si="52"/>
        <v>9.1935420000000008</v>
      </c>
      <c r="Y118" s="32">
        <f t="shared" si="52"/>
        <v>9.1384841000000012</v>
      </c>
      <c r="Z118" s="32">
        <f t="shared" si="52"/>
        <v>9.0834261999999999</v>
      </c>
      <c r="AA118" s="32">
        <f t="shared" si="52"/>
        <v>9.0283683000000003</v>
      </c>
      <c r="AB118" s="32">
        <f t="shared" si="52"/>
        <v>8.9733104000000008</v>
      </c>
      <c r="AC118" s="32">
        <f t="shared" si="52"/>
        <v>8.9182525000000012</v>
      </c>
      <c r="AD118" s="32">
        <f t="shared" si="52"/>
        <v>8.8631945999999999</v>
      </c>
      <c r="AE118" s="32">
        <f t="shared" si="52"/>
        <v>8.8081367000000004</v>
      </c>
      <c r="AF118" s="32">
        <f t="shared" si="52"/>
        <v>8.7530788000000008</v>
      </c>
      <c r="AG118" s="32">
        <f t="shared" si="52"/>
        <v>8.6980209000000013</v>
      </c>
      <c r="AH118" s="32">
        <f t="shared" si="52"/>
        <v>8.642963</v>
      </c>
      <c r="AI118" s="32">
        <f t="shared" si="52"/>
        <v>8.5879051000000004</v>
      </c>
      <c r="AJ118" s="32">
        <f t="shared" si="52"/>
        <v>8.5328472000000009</v>
      </c>
      <c r="AK118" s="32">
        <f t="shared" si="52"/>
        <v>8.4777893000000013</v>
      </c>
      <c r="AL118" s="32">
        <f t="shared" si="52"/>
        <v>8.4227314</v>
      </c>
      <c r="AM118" s="32">
        <f t="shared" si="52"/>
        <v>8.3676735000000004</v>
      </c>
    </row>
    <row r="120" spans="1:39">
      <c r="A120" s="32" t="s">
        <v>136</v>
      </c>
    </row>
    <row r="121" spans="1:39">
      <c r="A121">
        <v>10</v>
      </c>
      <c r="B121" s="18" t="s">
        <v>38</v>
      </c>
      <c r="C121">
        <v>4</v>
      </c>
      <c r="D121">
        <v>16.204000000000001</v>
      </c>
      <c r="E121">
        <v>16.164296</v>
      </c>
      <c r="F121">
        <v>16.124592</v>
      </c>
      <c r="G121">
        <v>16.084887999999999</v>
      </c>
      <c r="H121">
        <v>16.045183999999999</v>
      </c>
      <c r="I121">
        <v>16.005480000000002</v>
      </c>
      <c r="J121">
        <v>15.965776</v>
      </c>
      <c r="K121">
        <v>15.926072000000001</v>
      </c>
      <c r="L121">
        <v>15.886368000000001</v>
      </c>
      <c r="M121">
        <v>15.846664000000001</v>
      </c>
      <c r="N121">
        <v>15.80696</v>
      </c>
      <c r="O121">
        <v>15.767256</v>
      </c>
      <c r="P121">
        <v>15.727552000000001</v>
      </c>
      <c r="Q121">
        <v>15.687848000000001</v>
      </c>
      <c r="R121">
        <v>15.648144</v>
      </c>
      <c r="S121">
        <v>15.60844</v>
      </c>
      <c r="T121">
        <v>15.568736000000001</v>
      </c>
      <c r="U121">
        <v>15.529032000000001</v>
      </c>
      <c r="V121">
        <v>15.489328</v>
      </c>
      <c r="W121">
        <v>15.449624</v>
      </c>
      <c r="X121">
        <v>15.40992</v>
      </c>
      <c r="Y121">
        <v>15.370216000000001</v>
      </c>
      <c r="Z121">
        <v>15.330512000000001</v>
      </c>
      <c r="AA121">
        <v>15.290808</v>
      </c>
      <c r="AB121">
        <v>15.251104</v>
      </c>
      <c r="AC121">
        <v>15.211400000000001</v>
      </c>
      <c r="AD121">
        <v>15.171696000000001</v>
      </c>
      <c r="AE121">
        <v>15.131992</v>
      </c>
      <c r="AF121">
        <v>15.092288</v>
      </c>
      <c r="AG121">
        <v>15.052584000000001</v>
      </c>
      <c r="AH121">
        <v>15.012880000000001</v>
      </c>
      <c r="AI121">
        <v>14.973176</v>
      </c>
      <c r="AJ121">
        <v>14.933472</v>
      </c>
      <c r="AK121">
        <v>14.893768000000001</v>
      </c>
      <c r="AL121">
        <v>14.854064000000001</v>
      </c>
      <c r="AM121">
        <v>14.814360000000001</v>
      </c>
    </row>
    <row r="122" spans="1:39">
      <c r="A122">
        <v>13</v>
      </c>
      <c r="B122" s="18"/>
      <c r="C122">
        <v>25</v>
      </c>
      <c r="D122">
        <v>16.023499999999999</v>
      </c>
      <c r="E122">
        <v>15.985893799999998</v>
      </c>
      <c r="F122">
        <v>15.948287599999999</v>
      </c>
      <c r="G122">
        <v>15.910681399999998</v>
      </c>
      <c r="H122">
        <v>15.873075199999999</v>
      </c>
      <c r="I122">
        <v>15.835468999999998</v>
      </c>
      <c r="J122">
        <v>15.797862799999999</v>
      </c>
      <c r="K122">
        <v>15.760256599999998</v>
      </c>
      <c r="L122">
        <v>15.722650399999999</v>
      </c>
      <c r="M122">
        <v>15.685044199999998</v>
      </c>
      <c r="N122">
        <v>15.647437999999999</v>
      </c>
      <c r="O122">
        <v>15.609831799999998</v>
      </c>
      <c r="P122">
        <v>15.572225599999999</v>
      </c>
      <c r="Q122">
        <v>15.534619399999999</v>
      </c>
      <c r="R122">
        <v>15.497013199999998</v>
      </c>
      <c r="S122">
        <v>15.459406999999999</v>
      </c>
      <c r="T122">
        <v>15.421800799999998</v>
      </c>
      <c r="U122">
        <v>15.384194599999999</v>
      </c>
      <c r="V122">
        <v>15.346588399999998</v>
      </c>
      <c r="W122">
        <v>15.308982199999999</v>
      </c>
      <c r="X122">
        <v>15.271375999999998</v>
      </c>
      <c r="Y122">
        <v>15.233769799999999</v>
      </c>
      <c r="Z122">
        <v>15.196163599999998</v>
      </c>
      <c r="AA122">
        <v>15.158557399999999</v>
      </c>
      <c r="AB122">
        <v>15.120951199999999</v>
      </c>
      <c r="AC122">
        <v>15.083344999999998</v>
      </c>
      <c r="AD122">
        <v>15.045738799999999</v>
      </c>
      <c r="AE122">
        <v>15.008132599999998</v>
      </c>
      <c r="AF122">
        <v>14.970526399999999</v>
      </c>
      <c r="AG122">
        <v>14.932920199999998</v>
      </c>
      <c r="AH122">
        <v>14.895313999999999</v>
      </c>
      <c r="AI122">
        <v>14.857707799999998</v>
      </c>
      <c r="AJ122">
        <v>14.820101599999999</v>
      </c>
      <c r="AK122">
        <v>14.782495399999998</v>
      </c>
      <c r="AL122">
        <v>14.744889199999999</v>
      </c>
      <c r="AM122">
        <v>14.707282999999999</v>
      </c>
    </row>
    <row r="123" spans="1:39">
      <c r="A123">
        <v>16</v>
      </c>
      <c r="B123" s="18"/>
      <c r="C123">
        <v>15</v>
      </c>
      <c r="D123">
        <v>15.373799999999999</v>
      </c>
      <c r="E123">
        <v>15.338278799999999</v>
      </c>
      <c r="F123">
        <v>15.3027576</v>
      </c>
      <c r="G123">
        <v>15.2672364</v>
      </c>
      <c r="H123">
        <v>15.2317152</v>
      </c>
      <c r="I123">
        <v>15.196193999999998</v>
      </c>
      <c r="J123">
        <v>15.160672799999999</v>
      </c>
      <c r="K123">
        <v>15.125151599999999</v>
      </c>
      <c r="L123">
        <v>15.089630399999999</v>
      </c>
      <c r="M123">
        <v>15.054109199999999</v>
      </c>
      <c r="N123">
        <v>15.018587999999999</v>
      </c>
      <c r="O123">
        <v>14.9830668</v>
      </c>
      <c r="P123">
        <v>14.9475456</v>
      </c>
      <c r="Q123">
        <v>14.9120244</v>
      </c>
      <c r="R123">
        <v>14.876503199999998</v>
      </c>
      <c r="S123">
        <v>14.840981999999999</v>
      </c>
      <c r="T123">
        <v>14.805460799999999</v>
      </c>
      <c r="U123">
        <v>14.769939599999999</v>
      </c>
      <c r="V123">
        <v>14.734418399999999</v>
      </c>
      <c r="W123">
        <v>14.698897199999999</v>
      </c>
      <c r="X123">
        <v>14.663376</v>
      </c>
      <c r="Y123">
        <v>14.6278548</v>
      </c>
      <c r="Z123">
        <v>14.5923336</v>
      </c>
      <c r="AA123">
        <v>14.556812399999998</v>
      </c>
      <c r="AB123">
        <v>14.521291199999999</v>
      </c>
      <c r="AC123">
        <v>14.485769999999999</v>
      </c>
      <c r="AD123">
        <v>14.450248799999999</v>
      </c>
      <c r="AE123">
        <v>14.414727599999999</v>
      </c>
      <c r="AF123">
        <v>14.379206399999999</v>
      </c>
      <c r="AG123">
        <v>14.343685199999999</v>
      </c>
      <c r="AH123">
        <v>14.308164</v>
      </c>
      <c r="AI123">
        <v>14.2726428</v>
      </c>
      <c r="AJ123">
        <v>14.237121599999998</v>
      </c>
      <c r="AK123">
        <v>14.201600399999998</v>
      </c>
      <c r="AL123">
        <v>14.166079199999999</v>
      </c>
      <c r="AM123">
        <v>14.130557999999999</v>
      </c>
    </row>
    <row r="124" spans="1:39">
      <c r="A124">
        <v>19</v>
      </c>
      <c r="B124" s="18" t="s">
        <v>40</v>
      </c>
      <c r="C124">
        <v>6</v>
      </c>
      <c r="D124">
        <v>14.2935</v>
      </c>
      <c r="E124">
        <v>14.2629208</v>
      </c>
      <c r="F124">
        <v>14.2323416</v>
      </c>
      <c r="G124">
        <v>14.2017624</v>
      </c>
      <c r="H124">
        <v>14.1711832</v>
      </c>
      <c r="I124">
        <v>14.140604</v>
      </c>
      <c r="J124">
        <v>14.1100248</v>
      </c>
      <c r="K124">
        <v>14.0794456</v>
      </c>
      <c r="L124">
        <v>14.0488664</v>
      </c>
      <c r="M124">
        <v>14.0182872</v>
      </c>
      <c r="N124">
        <v>13.987708</v>
      </c>
      <c r="O124">
        <v>13.9571288</v>
      </c>
      <c r="P124">
        <v>13.9265496</v>
      </c>
      <c r="Q124">
        <v>13.8959704</v>
      </c>
      <c r="R124">
        <v>13.865391199999999</v>
      </c>
      <c r="S124">
        <v>13.834811999999999</v>
      </c>
      <c r="T124">
        <v>13.804232799999999</v>
      </c>
      <c r="U124">
        <v>13.773653599999999</v>
      </c>
      <c r="V124">
        <v>13.743074399999999</v>
      </c>
      <c r="W124">
        <v>13.712495199999999</v>
      </c>
      <c r="X124">
        <v>13.681915999999999</v>
      </c>
      <c r="Y124">
        <v>13.651336799999999</v>
      </c>
      <c r="Z124">
        <v>13.620757599999999</v>
      </c>
      <c r="AA124">
        <v>13.590178399999999</v>
      </c>
      <c r="AB124">
        <v>13.559599199999999</v>
      </c>
      <c r="AC124">
        <v>13.529019999999999</v>
      </c>
      <c r="AD124">
        <v>13.498440799999999</v>
      </c>
      <c r="AE124">
        <v>13.467861599999999</v>
      </c>
      <c r="AF124">
        <v>13.437282399999999</v>
      </c>
      <c r="AG124">
        <v>13.406703199999999</v>
      </c>
      <c r="AH124">
        <v>13.376124000000001</v>
      </c>
      <c r="AI124">
        <v>13.345544799999999</v>
      </c>
      <c r="AJ124">
        <v>13.314965600000001</v>
      </c>
      <c r="AK124">
        <v>13.284386399999999</v>
      </c>
      <c r="AL124">
        <v>13.253807200000001</v>
      </c>
      <c r="AM124">
        <v>13.223227999999999</v>
      </c>
    </row>
    <row r="125" spans="1:39">
      <c r="A125">
        <v>22</v>
      </c>
      <c r="B125" s="18"/>
      <c r="C125">
        <v>27</v>
      </c>
      <c r="D125">
        <v>13.3851</v>
      </c>
      <c r="E125">
        <v>13.353323899999999</v>
      </c>
      <c r="F125">
        <v>13.321547799999999</v>
      </c>
      <c r="G125">
        <v>13.289771699999999</v>
      </c>
      <c r="H125">
        <v>13.257995599999999</v>
      </c>
      <c r="I125">
        <v>13.226219499999999</v>
      </c>
      <c r="J125">
        <v>13.194443399999999</v>
      </c>
      <c r="K125">
        <v>13.162667299999999</v>
      </c>
      <c r="L125">
        <v>13.130891199999999</v>
      </c>
      <c r="M125">
        <v>13.099115099999999</v>
      </c>
      <c r="N125">
        <v>13.067338999999999</v>
      </c>
      <c r="O125">
        <v>13.035562899999999</v>
      </c>
      <c r="P125">
        <v>13.0037868</v>
      </c>
      <c r="Q125">
        <v>12.9720107</v>
      </c>
      <c r="R125">
        <v>12.9402346</v>
      </c>
      <c r="S125">
        <v>12.9084585</v>
      </c>
      <c r="T125">
        <v>12.8766824</v>
      </c>
      <c r="U125">
        <v>12.8449063</v>
      </c>
      <c r="V125">
        <v>12.8131302</v>
      </c>
      <c r="W125">
        <v>12.7813541</v>
      </c>
      <c r="X125">
        <v>12.749578</v>
      </c>
      <c r="Y125">
        <v>12.7178019</v>
      </c>
      <c r="Z125">
        <v>12.686025799999999</v>
      </c>
      <c r="AA125">
        <v>12.654249699999999</v>
      </c>
      <c r="AB125">
        <v>12.622473599999999</v>
      </c>
      <c r="AC125">
        <v>12.590697499999999</v>
      </c>
      <c r="AD125">
        <v>12.558921399999999</v>
      </c>
      <c r="AE125">
        <v>12.527145299999999</v>
      </c>
      <c r="AF125">
        <v>12.495369199999999</v>
      </c>
      <c r="AG125">
        <v>12.463593099999999</v>
      </c>
      <c r="AH125">
        <v>12.431816999999999</v>
      </c>
      <c r="AI125">
        <v>12.400040899999999</v>
      </c>
      <c r="AJ125">
        <v>12.368264799999999</v>
      </c>
      <c r="AK125">
        <v>12.3364887</v>
      </c>
      <c r="AL125">
        <v>12.3047126</v>
      </c>
      <c r="AM125">
        <v>12.2729365</v>
      </c>
    </row>
    <row r="126" spans="1:39">
      <c r="A126">
        <v>25</v>
      </c>
      <c r="B126" s="18"/>
      <c r="C126">
        <v>17</v>
      </c>
      <c r="D126">
        <v>12.5402</v>
      </c>
      <c r="E126">
        <v>12.493134400000001</v>
      </c>
      <c r="F126">
        <v>12.446068800000001</v>
      </c>
      <c r="G126">
        <v>12.399003200000001</v>
      </c>
      <c r="H126">
        <v>12.351937600000001</v>
      </c>
      <c r="I126">
        <v>12.304872</v>
      </c>
      <c r="J126">
        <v>12.2578064</v>
      </c>
      <c r="K126">
        <v>12.2107408</v>
      </c>
      <c r="L126">
        <v>12.1636752</v>
      </c>
      <c r="M126">
        <v>12.1166096</v>
      </c>
      <c r="N126">
        <v>12.069544</v>
      </c>
      <c r="O126">
        <v>12.022478400000001</v>
      </c>
      <c r="P126">
        <v>11.975412800000001</v>
      </c>
      <c r="Q126">
        <v>11.928347200000001</v>
      </c>
      <c r="R126">
        <v>11.881281600000001</v>
      </c>
      <c r="S126">
        <v>11.834216000000001</v>
      </c>
      <c r="T126">
        <v>11.7871504</v>
      </c>
      <c r="U126">
        <v>11.7400848</v>
      </c>
      <c r="V126">
        <v>11.6930192</v>
      </c>
      <c r="W126">
        <v>11.6459536</v>
      </c>
      <c r="X126">
        <v>11.598888000000001</v>
      </c>
      <c r="Y126">
        <v>11.551822400000001</v>
      </c>
      <c r="Z126">
        <v>11.504756800000001</v>
      </c>
      <c r="AA126">
        <v>11.457691200000001</v>
      </c>
      <c r="AB126">
        <v>11.410625599999999</v>
      </c>
      <c r="AC126">
        <v>11.36356</v>
      </c>
      <c r="AD126">
        <v>11.3164944</v>
      </c>
      <c r="AE126">
        <v>11.2694288</v>
      </c>
      <c r="AF126">
        <v>11.2223632</v>
      </c>
      <c r="AG126">
        <v>11.1752976</v>
      </c>
      <c r="AH126">
        <v>11.128232000000001</v>
      </c>
      <c r="AI126">
        <v>11.081166400000001</v>
      </c>
      <c r="AJ126">
        <v>11.034100800000001</v>
      </c>
      <c r="AK126">
        <v>10.987035200000001</v>
      </c>
      <c r="AL126">
        <v>10.939969600000001</v>
      </c>
      <c r="AM126">
        <v>10.892904000000001</v>
      </c>
    </row>
    <row r="127" spans="1:39">
      <c r="A127">
        <v>28</v>
      </c>
      <c r="B127" s="18"/>
      <c r="C127">
        <v>8</v>
      </c>
      <c r="D127">
        <v>11.3598</v>
      </c>
      <c r="E127">
        <v>11.2888476</v>
      </c>
      <c r="F127">
        <v>11.217895199999999</v>
      </c>
      <c r="G127">
        <v>11.1469428</v>
      </c>
      <c r="H127">
        <v>11.0759904</v>
      </c>
      <c r="I127">
        <v>11.005037999999999</v>
      </c>
      <c r="J127">
        <v>10.9340856</v>
      </c>
      <c r="K127">
        <v>10.8631332</v>
      </c>
      <c r="L127">
        <v>10.792180800000001</v>
      </c>
      <c r="M127">
        <v>10.721228399999999</v>
      </c>
      <c r="N127">
        <v>10.650276</v>
      </c>
      <c r="O127">
        <v>10.5793236</v>
      </c>
      <c r="P127">
        <v>10.508371199999999</v>
      </c>
      <c r="Q127">
        <v>10.4374188</v>
      </c>
      <c r="R127">
        <v>10.3664664</v>
      </c>
      <c r="S127">
        <v>10.295514000000001</v>
      </c>
      <c r="T127">
        <v>10.224561599999999</v>
      </c>
      <c r="U127">
        <v>10.1536092</v>
      </c>
      <c r="V127">
        <v>10.082656800000001</v>
      </c>
      <c r="W127">
        <v>10.011704399999999</v>
      </c>
      <c r="X127">
        <v>9.9407519999999998</v>
      </c>
      <c r="Y127">
        <v>9.8697996000000003</v>
      </c>
      <c r="Z127">
        <v>9.7988472000000009</v>
      </c>
      <c r="AA127">
        <v>9.7278947999999996</v>
      </c>
      <c r="AB127">
        <v>9.6569424000000001</v>
      </c>
      <c r="AC127">
        <v>9.5859900000000007</v>
      </c>
      <c r="AD127">
        <v>9.5150375999999994</v>
      </c>
      <c r="AE127">
        <v>9.4440852</v>
      </c>
      <c r="AF127">
        <v>9.3731328000000005</v>
      </c>
      <c r="AG127">
        <v>9.302180400000001</v>
      </c>
      <c r="AH127">
        <v>9.2312279999999998</v>
      </c>
      <c r="AI127">
        <v>9.1602756000000003</v>
      </c>
      <c r="AJ127">
        <v>9.089323199999999</v>
      </c>
      <c r="AK127">
        <v>9.0183707999999996</v>
      </c>
      <c r="AL127">
        <v>8.9474184000000001</v>
      </c>
      <c r="AM127">
        <v>8.8764660000000006</v>
      </c>
    </row>
    <row r="128" spans="1:39">
      <c r="A128">
        <v>31</v>
      </c>
      <c r="B128" s="18"/>
      <c r="C128">
        <v>29</v>
      </c>
      <c r="D128">
        <v>9.5690500000000007</v>
      </c>
      <c r="E128">
        <v>9.4977501000000011</v>
      </c>
      <c r="F128">
        <v>9.4264502000000014</v>
      </c>
      <c r="G128">
        <v>9.3551503</v>
      </c>
      <c r="H128">
        <v>9.2838504000000004</v>
      </c>
      <c r="I128">
        <v>9.2125505000000008</v>
      </c>
      <c r="J128">
        <v>9.1412506000000011</v>
      </c>
      <c r="K128">
        <v>9.0699507000000015</v>
      </c>
      <c r="L128">
        <v>8.9986508000000001</v>
      </c>
      <c r="M128">
        <v>8.9273509000000004</v>
      </c>
      <c r="N128">
        <v>8.8560510000000008</v>
      </c>
      <c r="O128">
        <v>8.7847511000000011</v>
      </c>
      <c r="P128">
        <v>8.7134512000000015</v>
      </c>
      <c r="Q128">
        <v>8.6421513000000001</v>
      </c>
      <c r="R128">
        <v>8.5708514000000005</v>
      </c>
      <c r="S128">
        <v>8.4995515000000008</v>
      </c>
      <c r="T128">
        <v>8.4282516000000012</v>
      </c>
      <c r="U128">
        <v>8.3569516999999998</v>
      </c>
      <c r="V128">
        <v>8.2856518000000001</v>
      </c>
      <c r="W128">
        <v>8.2143519000000005</v>
      </c>
      <c r="X128">
        <v>8.1430520000000008</v>
      </c>
      <c r="Y128">
        <v>8.0717521000000012</v>
      </c>
      <c r="Z128">
        <v>8.0004522000000016</v>
      </c>
      <c r="AA128">
        <v>7.929152300000001</v>
      </c>
      <c r="AB128">
        <v>7.8578524000000005</v>
      </c>
      <c r="AC128">
        <v>7.7865525000000009</v>
      </c>
      <c r="AD128">
        <v>7.7152526000000012</v>
      </c>
      <c r="AE128">
        <v>7.6439527000000007</v>
      </c>
      <c r="AF128">
        <v>7.5726528000000002</v>
      </c>
      <c r="AG128">
        <v>7.5013529000000005</v>
      </c>
      <c r="AH128">
        <v>7.4300530000000009</v>
      </c>
      <c r="AI128">
        <v>7.3587531000000013</v>
      </c>
      <c r="AJ128">
        <v>7.2874532000000007</v>
      </c>
      <c r="AK128">
        <v>7.2161533000000002</v>
      </c>
      <c r="AL128">
        <v>7.1448534000000006</v>
      </c>
      <c r="AM128">
        <v>7.0735535000000009</v>
      </c>
    </row>
    <row r="129" spans="1:46">
      <c r="A129">
        <v>34</v>
      </c>
      <c r="B129" s="18"/>
      <c r="C129">
        <v>19</v>
      </c>
      <c r="D129">
        <v>8.2409499999999998</v>
      </c>
      <c r="E129">
        <v>8.1662137999999995</v>
      </c>
      <c r="F129">
        <v>8.0914775999999993</v>
      </c>
      <c r="G129">
        <v>8.016741399999999</v>
      </c>
      <c r="H129">
        <v>7.9420051999999997</v>
      </c>
      <c r="I129">
        <v>7.8672689999999994</v>
      </c>
      <c r="J129">
        <v>7.7925328</v>
      </c>
      <c r="K129">
        <v>7.7177965999999998</v>
      </c>
      <c r="L129">
        <v>7.6430603999999995</v>
      </c>
      <c r="M129">
        <v>7.5683241999999993</v>
      </c>
      <c r="N129">
        <v>7.4935879999999999</v>
      </c>
      <c r="O129">
        <v>7.4188517999999997</v>
      </c>
      <c r="P129">
        <v>7.3441155999999994</v>
      </c>
      <c r="Q129">
        <v>7.2693794</v>
      </c>
      <c r="R129">
        <v>7.1946431999999998</v>
      </c>
      <c r="S129">
        <v>7.1199069999999995</v>
      </c>
      <c r="T129">
        <v>7.0451707999999993</v>
      </c>
      <c r="U129">
        <v>6.9704345999999999</v>
      </c>
      <c r="V129">
        <v>6.8956983999999997</v>
      </c>
      <c r="W129">
        <v>6.8209621999999994</v>
      </c>
      <c r="X129">
        <v>6.7462260000000001</v>
      </c>
      <c r="Y129">
        <v>6.6714897999999998</v>
      </c>
      <c r="Z129">
        <v>6.5967535999999996</v>
      </c>
      <c r="AA129">
        <v>6.5220173999999993</v>
      </c>
      <c r="AB129">
        <v>6.4472811999999999</v>
      </c>
      <c r="AC129">
        <v>6.3725449999999997</v>
      </c>
      <c r="AD129">
        <v>6.2978087999999994</v>
      </c>
      <c r="AE129">
        <v>6.2230726000000001</v>
      </c>
      <c r="AF129">
        <v>6.1483363999999998</v>
      </c>
      <c r="AG129">
        <v>6.0736001999999996</v>
      </c>
      <c r="AH129">
        <v>5.9988639999999993</v>
      </c>
      <c r="AI129">
        <v>5.9241277999999991</v>
      </c>
      <c r="AJ129">
        <v>5.8493915999999997</v>
      </c>
      <c r="AK129">
        <v>5.7746554000000003</v>
      </c>
      <c r="AL129">
        <v>5.6999192000000001</v>
      </c>
      <c r="AM129">
        <v>5.6251829999999998</v>
      </c>
    </row>
    <row r="130" spans="1:46">
      <c r="A130">
        <v>37</v>
      </c>
      <c r="B130" s="18"/>
      <c r="C130">
        <v>9</v>
      </c>
      <c r="D130">
        <v>7.64032</v>
      </c>
      <c r="E130">
        <v>7.5600626000000002</v>
      </c>
      <c r="F130">
        <v>7.4798052000000004</v>
      </c>
      <c r="G130">
        <v>7.3995477999999997</v>
      </c>
      <c r="H130">
        <v>7.3192903999999999</v>
      </c>
      <c r="I130">
        <v>7.2390330000000001</v>
      </c>
      <c r="J130">
        <v>7.1587756000000002</v>
      </c>
      <c r="K130">
        <v>7.0785181999999995</v>
      </c>
      <c r="L130">
        <v>6.9982607999999997</v>
      </c>
      <c r="M130">
        <v>6.9180033999999999</v>
      </c>
      <c r="N130">
        <v>6.8377460000000001</v>
      </c>
      <c r="O130">
        <v>6.7574886000000003</v>
      </c>
      <c r="P130">
        <v>6.6772311999999996</v>
      </c>
      <c r="Q130">
        <v>6.5969737999999998</v>
      </c>
      <c r="R130">
        <v>6.5167164</v>
      </c>
      <c r="S130">
        <v>6.4364590000000002</v>
      </c>
      <c r="T130">
        <v>6.3562016000000003</v>
      </c>
      <c r="U130">
        <v>6.2759441999999996</v>
      </c>
      <c r="V130">
        <v>6.1956867999999998</v>
      </c>
      <c r="W130">
        <v>6.1154294</v>
      </c>
      <c r="X130">
        <v>6.0351719999999993</v>
      </c>
      <c r="Y130">
        <v>5.9549146000000004</v>
      </c>
      <c r="Z130">
        <v>5.8746571999999997</v>
      </c>
      <c r="AA130">
        <v>5.7943997999999999</v>
      </c>
      <c r="AB130">
        <v>5.7141424000000001</v>
      </c>
      <c r="AC130">
        <v>5.6338849999999994</v>
      </c>
      <c r="AD130">
        <v>5.5536276000000004</v>
      </c>
      <c r="AE130">
        <v>5.4733701999999997</v>
      </c>
      <c r="AF130">
        <v>5.3931127999999999</v>
      </c>
      <c r="AG130">
        <v>5.3128554000000001</v>
      </c>
      <c r="AH130">
        <v>5.2325979999999994</v>
      </c>
      <c r="AI130">
        <v>5.1523405999999996</v>
      </c>
      <c r="AJ130">
        <v>5.0720831999999998</v>
      </c>
      <c r="AK130">
        <v>4.9918258</v>
      </c>
      <c r="AL130">
        <v>4.9115684000000002</v>
      </c>
      <c r="AM130">
        <v>4.8313109999999995</v>
      </c>
    </row>
    <row r="135" spans="1:46">
      <c r="AT135" s="36" t="s">
        <v>135</v>
      </c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553"/>
  <sheetViews>
    <sheetView workbookViewId="0">
      <selection activeCell="B7" sqref="B7"/>
    </sheetView>
  </sheetViews>
  <sheetFormatPr defaultRowHeight="15"/>
  <sheetData>
    <row r="1" spans="1:4" s="32" customFormat="1">
      <c r="A1" s="32" t="s">
        <v>129</v>
      </c>
      <c r="B1" s="32" t="s">
        <v>130</v>
      </c>
      <c r="C1" s="32" t="s">
        <v>131</v>
      </c>
      <c r="D1" s="32" t="s">
        <v>132</v>
      </c>
    </row>
    <row r="2" spans="1:4" ht="15.75">
      <c r="A2" s="1">
        <v>1979</v>
      </c>
      <c r="B2">
        <v>1</v>
      </c>
      <c r="C2">
        <v>2</v>
      </c>
      <c r="D2">
        <v>14.997</v>
      </c>
    </row>
    <row r="3" spans="1:4" ht="15.75">
      <c r="A3" s="1">
        <v>1979</v>
      </c>
      <c r="B3">
        <v>1</v>
      </c>
      <c r="C3">
        <v>4</v>
      </c>
      <c r="D3">
        <v>14.922000000000001</v>
      </c>
    </row>
    <row r="4" spans="1:4" ht="15.75">
      <c r="A4" s="1">
        <v>1979</v>
      </c>
      <c r="B4">
        <v>1</v>
      </c>
      <c r="C4">
        <v>6</v>
      </c>
      <c r="D4">
        <v>14.936999999999999</v>
      </c>
    </row>
    <row r="5" spans="1:4" ht="15.75">
      <c r="A5" s="1">
        <v>1979</v>
      </c>
      <c r="B5">
        <v>1</v>
      </c>
      <c r="C5">
        <v>8</v>
      </c>
      <c r="D5">
        <v>14.968</v>
      </c>
    </row>
    <row r="6" spans="1:4" ht="15.75">
      <c r="A6" s="1">
        <v>1979</v>
      </c>
      <c r="B6">
        <v>1</v>
      </c>
      <c r="C6">
        <v>10</v>
      </c>
      <c r="D6">
        <v>15.19</v>
      </c>
    </row>
    <row r="7" spans="1:4" ht="15.75">
      <c r="A7" s="1">
        <v>1979</v>
      </c>
      <c r="B7">
        <v>1</v>
      </c>
      <c r="C7">
        <v>12</v>
      </c>
      <c r="D7">
        <v>15.327</v>
      </c>
    </row>
    <row r="8" spans="1:4" ht="15.75">
      <c r="A8" s="1">
        <v>1979</v>
      </c>
      <c r="B8">
        <v>1</v>
      </c>
      <c r="C8">
        <v>14</v>
      </c>
      <c r="D8">
        <v>15.382</v>
      </c>
    </row>
    <row r="9" spans="1:4" ht="15.75">
      <c r="A9" s="1">
        <v>1979</v>
      </c>
      <c r="B9">
        <v>1</v>
      </c>
      <c r="C9">
        <v>16</v>
      </c>
      <c r="D9">
        <v>15.513999999999999</v>
      </c>
    </row>
    <row r="10" spans="1:4" ht="15.75">
      <c r="A10" s="1">
        <v>1979</v>
      </c>
      <c r="B10">
        <v>1</v>
      </c>
      <c r="C10">
        <v>18</v>
      </c>
      <c r="D10">
        <v>15.516999999999999</v>
      </c>
    </row>
    <row r="11" spans="1:4" ht="15.75">
      <c r="A11" s="1">
        <v>1979</v>
      </c>
      <c r="B11">
        <v>1</v>
      </c>
      <c r="C11">
        <v>20</v>
      </c>
      <c r="D11">
        <v>15.709</v>
      </c>
    </row>
    <row r="12" spans="1:4" ht="15.75">
      <c r="A12" s="1">
        <v>1979</v>
      </c>
      <c r="B12">
        <v>1</v>
      </c>
      <c r="C12">
        <v>22</v>
      </c>
      <c r="D12">
        <v>15.679</v>
      </c>
    </row>
    <row r="13" spans="1:4" ht="15.75">
      <c r="A13" s="1">
        <v>1979</v>
      </c>
      <c r="B13">
        <v>1</v>
      </c>
      <c r="C13">
        <v>24</v>
      </c>
      <c r="D13">
        <v>15.744999999999999</v>
      </c>
    </row>
    <row r="14" spans="1:4" ht="15.75">
      <c r="A14" s="1">
        <v>1979</v>
      </c>
      <c r="B14">
        <v>1</v>
      </c>
      <c r="C14">
        <v>26</v>
      </c>
      <c r="D14">
        <v>15.696999999999999</v>
      </c>
    </row>
    <row r="15" spans="1:4" ht="15.75">
      <c r="A15" s="1">
        <v>1979</v>
      </c>
      <c r="B15">
        <v>1</v>
      </c>
      <c r="C15">
        <v>28</v>
      </c>
      <c r="D15">
        <v>15.776999999999999</v>
      </c>
    </row>
    <row r="16" spans="1:4" ht="15.75">
      <c r="A16" s="1">
        <v>1979</v>
      </c>
      <c r="B16">
        <v>1</v>
      </c>
      <c r="C16">
        <v>30</v>
      </c>
      <c r="D16">
        <v>15.912000000000001</v>
      </c>
    </row>
    <row r="17" spans="1:4" ht="15.75">
      <c r="A17" s="1">
        <v>1979</v>
      </c>
      <c r="B17">
        <v>2</v>
      </c>
      <c r="C17">
        <v>1</v>
      </c>
      <c r="D17">
        <v>15.856999999999999</v>
      </c>
    </row>
    <row r="18" spans="1:4" ht="15.75">
      <c r="A18" s="1">
        <v>1979</v>
      </c>
      <c r="B18">
        <v>2</v>
      </c>
      <c r="C18">
        <v>3</v>
      </c>
      <c r="D18">
        <v>15.839</v>
      </c>
    </row>
    <row r="19" spans="1:4" ht="15.75">
      <c r="A19" s="1">
        <v>1979</v>
      </c>
      <c r="B19">
        <v>2</v>
      </c>
      <c r="C19">
        <v>5</v>
      </c>
      <c r="D19">
        <v>15.831</v>
      </c>
    </row>
    <row r="20" spans="1:4" ht="15.75">
      <c r="A20" s="1">
        <v>1979</v>
      </c>
      <c r="B20">
        <v>2</v>
      </c>
      <c r="C20">
        <v>7</v>
      </c>
      <c r="D20">
        <v>15.829000000000001</v>
      </c>
    </row>
    <row r="21" spans="1:4" ht="15.75">
      <c r="A21" s="1">
        <v>1979</v>
      </c>
      <c r="B21">
        <v>2</v>
      </c>
      <c r="C21">
        <v>9</v>
      </c>
      <c r="D21">
        <v>16</v>
      </c>
    </row>
    <row r="22" spans="1:4" ht="15.75">
      <c r="A22" s="1">
        <v>1979</v>
      </c>
      <c r="B22">
        <v>2</v>
      </c>
      <c r="C22">
        <v>11</v>
      </c>
      <c r="D22">
        <v>16.126999999999999</v>
      </c>
    </row>
    <row r="23" spans="1:4" ht="15.75">
      <c r="A23" s="1">
        <v>1979</v>
      </c>
      <c r="B23">
        <v>2</v>
      </c>
      <c r="C23">
        <v>13</v>
      </c>
      <c r="D23">
        <v>16.289000000000001</v>
      </c>
    </row>
    <row r="24" spans="1:4" ht="15.75">
      <c r="A24" s="1">
        <v>1979</v>
      </c>
      <c r="B24">
        <v>2</v>
      </c>
      <c r="C24">
        <v>15</v>
      </c>
      <c r="D24">
        <v>16.323</v>
      </c>
    </row>
    <row r="25" spans="1:4" ht="15.75">
      <c r="A25" s="1">
        <v>1979</v>
      </c>
      <c r="B25">
        <v>2</v>
      </c>
      <c r="C25">
        <v>17</v>
      </c>
      <c r="D25">
        <v>16.343</v>
      </c>
    </row>
    <row r="26" spans="1:4" ht="15.75">
      <c r="A26" s="1">
        <v>1979</v>
      </c>
      <c r="B26">
        <v>2</v>
      </c>
      <c r="C26">
        <v>19</v>
      </c>
      <c r="D26">
        <v>16.291</v>
      </c>
    </row>
    <row r="27" spans="1:4" ht="15.75">
      <c r="A27" s="1">
        <v>1979</v>
      </c>
      <c r="B27">
        <v>2</v>
      </c>
      <c r="C27">
        <v>21</v>
      </c>
      <c r="D27">
        <v>16.260000000000002</v>
      </c>
    </row>
    <row r="28" spans="1:4" ht="15.75">
      <c r="A28" s="1">
        <v>1979</v>
      </c>
      <c r="B28">
        <v>2</v>
      </c>
      <c r="C28">
        <v>23</v>
      </c>
      <c r="D28">
        <v>16.414999999999999</v>
      </c>
    </row>
    <row r="29" spans="1:4" ht="15.75">
      <c r="A29" s="1">
        <v>1979</v>
      </c>
      <c r="B29">
        <v>2</v>
      </c>
      <c r="C29">
        <v>25</v>
      </c>
      <c r="D29">
        <v>16.579000000000001</v>
      </c>
    </row>
    <row r="30" spans="1:4" ht="15.75">
      <c r="A30" s="1">
        <v>1979</v>
      </c>
      <c r="B30">
        <v>2</v>
      </c>
      <c r="C30">
        <v>27</v>
      </c>
      <c r="D30">
        <v>16.550999999999998</v>
      </c>
    </row>
    <row r="31" spans="1:4" ht="15.75">
      <c r="A31" s="1">
        <v>1979</v>
      </c>
      <c r="B31">
        <v>3</v>
      </c>
      <c r="C31">
        <v>1</v>
      </c>
      <c r="D31">
        <v>16.635000000000002</v>
      </c>
    </row>
    <row r="32" spans="1:4" ht="15.75">
      <c r="A32" s="1">
        <v>1979</v>
      </c>
      <c r="B32">
        <v>3</v>
      </c>
      <c r="C32">
        <v>3</v>
      </c>
      <c r="D32">
        <v>16.468</v>
      </c>
    </row>
    <row r="33" spans="1:4" ht="15.75">
      <c r="A33" s="1">
        <v>1979</v>
      </c>
      <c r="B33">
        <v>3</v>
      </c>
      <c r="C33">
        <v>5</v>
      </c>
      <c r="D33">
        <v>16.568000000000001</v>
      </c>
    </row>
    <row r="34" spans="1:4" ht="15.75">
      <c r="A34" s="1">
        <v>1979</v>
      </c>
      <c r="B34">
        <v>3</v>
      </c>
      <c r="C34">
        <v>7</v>
      </c>
      <c r="D34">
        <v>16.547000000000001</v>
      </c>
    </row>
    <row r="35" spans="1:4" ht="15.75">
      <c r="A35" s="1">
        <v>1979</v>
      </c>
      <c r="B35">
        <v>3</v>
      </c>
      <c r="C35">
        <v>9</v>
      </c>
      <c r="D35">
        <v>16.536000000000001</v>
      </c>
    </row>
    <row r="36" spans="1:4" ht="15.75">
      <c r="A36" s="1">
        <v>1979</v>
      </c>
      <c r="B36">
        <v>3</v>
      </c>
      <c r="C36">
        <v>11</v>
      </c>
      <c r="D36">
        <v>16.513000000000002</v>
      </c>
    </row>
    <row r="37" spans="1:4" ht="15.75">
      <c r="A37" s="1">
        <v>1979</v>
      </c>
      <c r="B37">
        <v>3</v>
      </c>
      <c r="C37">
        <v>13</v>
      </c>
      <c r="D37">
        <v>16.414000000000001</v>
      </c>
    </row>
    <row r="38" spans="1:4" ht="15.75">
      <c r="A38" s="1">
        <v>1979</v>
      </c>
      <c r="B38">
        <v>3</v>
      </c>
      <c r="C38">
        <v>15</v>
      </c>
      <c r="D38">
        <v>16.309999999999999</v>
      </c>
    </row>
    <row r="39" spans="1:4" ht="15.75">
      <c r="A39" s="1">
        <v>1979</v>
      </c>
      <c r="B39">
        <v>3</v>
      </c>
      <c r="C39">
        <v>17</v>
      </c>
      <c r="D39">
        <v>16.497</v>
      </c>
    </row>
    <row r="40" spans="1:4" ht="15.75">
      <c r="A40" s="1">
        <v>1979</v>
      </c>
      <c r="B40">
        <v>3</v>
      </c>
      <c r="C40">
        <v>19</v>
      </c>
      <c r="D40">
        <v>16.529</v>
      </c>
    </row>
    <row r="41" spans="1:4" ht="15.75">
      <c r="A41" s="1">
        <v>1979</v>
      </c>
      <c r="B41">
        <v>3</v>
      </c>
      <c r="C41">
        <v>21</v>
      </c>
      <c r="D41">
        <v>16.349</v>
      </c>
    </row>
    <row r="42" spans="1:4" ht="15.75">
      <c r="A42" s="1">
        <v>1979</v>
      </c>
      <c r="B42">
        <v>3</v>
      </c>
      <c r="C42">
        <v>23</v>
      </c>
      <c r="D42">
        <v>16.279</v>
      </c>
    </row>
    <row r="43" spans="1:4" ht="15.75">
      <c r="A43" s="1">
        <v>1979</v>
      </c>
      <c r="B43">
        <v>3</v>
      </c>
      <c r="C43">
        <v>25</v>
      </c>
      <c r="D43">
        <v>16.263999999999999</v>
      </c>
    </row>
    <row r="44" spans="1:4" ht="15.75">
      <c r="A44" s="1">
        <v>1979</v>
      </c>
      <c r="B44">
        <v>3</v>
      </c>
      <c r="C44">
        <v>27</v>
      </c>
      <c r="D44">
        <v>16.059999999999999</v>
      </c>
    </row>
    <row r="45" spans="1:4" ht="15.75">
      <c r="A45" s="1">
        <v>1979</v>
      </c>
      <c r="B45">
        <v>3</v>
      </c>
      <c r="C45">
        <v>29</v>
      </c>
      <c r="D45">
        <v>15.776999999999999</v>
      </c>
    </row>
    <row r="46" spans="1:4" ht="15.75">
      <c r="A46" s="1">
        <v>1979</v>
      </c>
      <c r="B46">
        <v>3</v>
      </c>
      <c r="C46">
        <v>31</v>
      </c>
      <c r="D46">
        <v>15.83</v>
      </c>
    </row>
    <row r="47" spans="1:4" ht="15.75">
      <c r="A47" s="1">
        <v>1979</v>
      </c>
      <c r="B47">
        <v>4</v>
      </c>
      <c r="C47">
        <v>2</v>
      </c>
      <c r="D47">
        <v>15.66</v>
      </c>
    </row>
    <row r="48" spans="1:4" ht="15.75">
      <c r="A48" s="1">
        <v>1979</v>
      </c>
      <c r="B48">
        <v>4</v>
      </c>
      <c r="C48">
        <v>4</v>
      </c>
      <c r="D48">
        <v>15.641</v>
      </c>
    </row>
    <row r="49" spans="1:4" ht="15.75">
      <c r="A49" s="1">
        <v>1979</v>
      </c>
      <c r="B49">
        <v>4</v>
      </c>
      <c r="C49">
        <v>6</v>
      </c>
      <c r="D49">
        <v>15.695</v>
      </c>
    </row>
    <row r="50" spans="1:4" ht="15.75">
      <c r="A50" s="1">
        <v>1979</v>
      </c>
      <c r="B50">
        <v>4</v>
      </c>
      <c r="C50">
        <v>8</v>
      </c>
      <c r="D50">
        <v>15.794</v>
      </c>
    </row>
    <row r="51" spans="1:4" ht="15.75">
      <c r="A51" s="1">
        <v>1979</v>
      </c>
      <c r="B51">
        <v>4</v>
      </c>
      <c r="C51">
        <v>10</v>
      </c>
      <c r="D51">
        <v>15.760999999999999</v>
      </c>
    </row>
    <row r="52" spans="1:4" ht="15.75">
      <c r="A52" s="1">
        <v>1979</v>
      </c>
      <c r="B52">
        <v>4</v>
      </c>
      <c r="C52">
        <v>12</v>
      </c>
      <c r="D52">
        <v>15.654999999999999</v>
      </c>
    </row>
    <row r="53" spans="1:4" ht="15.75">
      <c r="A53" s="1">
        <v>1979</v>
      </c>
      <c r="B53">
        <v>4</v>
      </c>
      <c r="C53">
        <v>14</v>
      </c>
      <c r="D53">
        <v>15.5</v>
      </c>
    </row>
    <row r="54" spans="1:4" ht="15.75">
      <c r="A54" s="1">
        <v>1979</v>
      </c>
      <c r="B54">
        <v>4</v>
      </c>
      <c r="C54">
        <v>16</v>
      </c>
      <c r="D54">
        <v>15.454000000000001</v>
      </c>
    </row>
    <row r="55" spans="1:4" ht="15.75">
      <c r="A55" s="1">
        <v>1979</v>
      </c>
      <c r="B55">
        <v>4</v>
      </c>
      <c r="C55">
        <v>18</v>
      </c>
      <c r="D55">
        <v>15.51</v>
      </c>
    </row>
    <row r="56" spans="1:4" ht="15.75">
      <c r="A56" s="1">
        <v>1979</v>
      </c>
      <c r="B56">
        <v>4</v>
      </c>
      <c r="C56">
        <v>20</v>
      </c>
      <c r="D56">
        <v>15.343</v>
      </c>
    </row>
    <row r="57" spans="1:4" ht="15.75">
      <c r="A57" s="1">
        <v>1979</v>
      </c>
      <c r="B57">
        <v>4</v>
      </c>
      <c r="C57">
        <v>22</v>
      </c>
      <c r="D57">
        <v>15.276999999999999</v>
      </c>
    </row>
    <row r="58" spans="1:4" ht="15.75">
      <c r="A58" s="1">
        <v>1979</v>
      </c>
      <c r="B58">
        <v>4</v>
      </c>
      <c r="C58">
        <v>24</v>
      </c>
      <c r="D58">
        <v>15.224</v>
      </c>
    </row>
    <row r="59" spans="1:4" ht="15.75">
      <c r="A59" s="1">
        <v>1979</v>
      </c>
      <c r="B59">
        <v>4</v>
      </c>
      <c r="C59">
        <v>26</v>
      </c>
      <c r="D59">
        <v>15.141</v>
      </c>
    </row>
    <row r="60" spans="1:4" ht="15.75">
      <c r="A60" s="1">
        <v>1979</v>
      </c>
      <c r="B60">
        <v>4</v>
      </c>
      <c r="C60">
        <v>28</v>
      </c>
      <c r="D60">
        <v>15.108000000000001</v>
      </c>
    </row>
    <row r="61" spans="1:4" ht="15.75">
      <c r="A61" s="1">
        <v>1979</v>
      </c>
      <c r="B61">
        <v>4</v>
      </c>
      <c r="C61">
        <v>30</v>
      </c>
      <c r="D61">
        <v>14.961</v>
      </c>
    </row>
    <row r="62" spans="1:4" ht="15.75">
      <c r="A62" s="1">
        <v>1979</v>
      </c>
      <c r="B62">
        <v>5</v>
      </c>
      <c r="C62">
        <v>2</v>
      </c>
      <c r="D62">
        <v>14.625999999999999</v>
      </c>
    </row>
    <row r="63" spans="1:4" ht="15.75">
      <c r="A63" s="1">
        <v>1979</v>
      </c>
      <c r="B63">
        <v>5</v>
      </c>
      <c r="C63">
        <v>4</v>
      </c>
      <c r="D63">
        <v>14.497999999999999</v>
      </c>
    </row>
    <row r="64" spans="1:4" ht="15.75">
      <c r="A64" s="1">
        <v>1979</v>
      </c>
      <c r="B64">
        <v>5</v>
      </c>
      <c r="C64">
        <v>6</v>
      </c>
      <c r="D64">
        <v>14.45</v>
      </c>
    </row>
    <row r="65" spans="1:4" ht="15.75">
      <c r="A65" s="1">
        <v>1979</v>
      </c>
      <c r="B65">
        <v>5</v>
      </c>
      <c r="C65">
        <v>8</v>
      </c>
      <c r="D65">
        <v>14.324999999999999</v>
      </c>
    </row>
    <row r="66" spans="1:4" ht="15.75">
      <c r="A66" s="1">
        <v>1979</v>
      </c>
      <c r="B66">
        <v>5</v>
      </c>
      <c r="C66">
        <v>10</v>
      </c>
      <c r="D66">
        <v>14.148999999999999</v>
      </c>
    </row>
    <row r="67" spans="1:4" ht="15.75">
      <c r="A67" s="1">
        <v>1979</v>
      </c>
      <c r="B67">
        <v>5</v>
      </c>
      <c r="C67">
        <v>12</v>
      </c>
      <c r="D67">
        <v>14.012</v>
      </c>
    </row>
    <row r="68" spans="1:4" ht="15.75">
      <c r="A68" s="1">
        <v>1979</v>
      </c>
      <c r="B68">
        <v>5</v>
      </c>
      <c r="C68">
        <v>14</v>
      </c>
      <c r="D68">
        <v>13.836</v>
      </c>
    </row>
    <row r="69" spans="1:4" ht="15.75">
      <c r="A69" s="1">
        <v>1979</v>
      </c>
      <c r="B69">
        <v>5</v>
      </c>
      <c r="C69">
        <v>16</v>
      </c>
      <c r="D69">
        <v>13.862</v>
      </c>
    </row>
    <row r="70" spans="1:4" ht="15.75">
      <c r="A70" s="1">
        <v>1979</v>
      </c>
      <c r="B70">
        <v>5</v>
      </c>
      <c r="C70">
        <v>18</v>
      </c>
      <c r="D70">
        <v>13.699</v>
      </c>
    </row>
    <row r="71" spans="1:4" ht="15.75">
      <c r="A71" s="1">
        <v>1979</v>
      </c>
      <c r="B71">
        <v>5</v>
      </c>
      <c r="C71">
        <v>20</v>
      </c>
      <c r="D71">
        <v>13.561999999999999</v>
      </c>
    </row>
    <row r="72" spans="1:4" ht="15.75">
      <c r="A72" s="1">
        <v>1979</v>
      </c>
      <c r="B72">
        <v>5</v>
      </c>
      <c r="C72">
        <v>22</v>
      </c>
      <c r="D72">
        <v>13.529</v>
      </c>
    </row>
    <row r="73" spans="1:4" ht="15.75">
      <c r="A73" s="1">
        <v>1979</v>
      </c>
      <c r="B73">
        <v>5</v>
      </c>
      <c r="C73">
        <v>24</v>
      </c>
      <c r="D73">
        <v>13.364000000000001</v>
      </c>
    </row>
    <row r="74" spans="1:4" ht="15.75">
      <c r="A74" s="1">
        <v>1979</v>
      </c>
      <c r="B74">
        <v>5</v>
      </c>
      <c r="C74">
        <v>26</v>
      </c>
      <c r="D74">
        <v>13.398999999999999</v>
      </c>
    </row>
    <row r="75" spans="1:4" ht="15.75">
      <c r="A75" s="1">
        <v>1979</v>
      </c>
      <c r="B75">
        <v>5</v>
      </c>
      <c r="C75">
        <v>28</v>
      </c>
      <c r="D75">
        <v>13.308</v>
      </c>
    </row>
    <row r="76" spans="1:4" ht="15.75">
      <c r="A76" s="1">
        <v>1979</v>
      </c>
      <c r="B76">
        <v>5</v>
      </c>
      <c r="C76">
        <v>30</v>
      </c>
      <c r="D76">
        <v>13.276</v>
      </c>
    </row>
    <row r="77" spans="1:4" ht="15.75">
      <c r="A77" s="1">
        <v>1979</v>
      </c>
      <c r="B77">
        <v>6</v>
      </c>
      <c r="C77">
        <v>1</v>
      </c>
      <c r="D77">
        <v>13.076000000000001</v>
      </c>
    </row>
    <row r="78" spans="1:4" ht="15.75">
      <c r="A78" s="1">
        <v>1979</v>
      </c>
      <c r="B78">
        <v>6</v>
      </c>
      <c r="C78">
        <v>3</v>
      </c>
      <c r="D78">
        <v>12.977</v>
      </c>
    </row>
    <row r="79" spans="1:4" ht="15.75">
      <c r="A79" s="1">
        <v>1979</v>
      </c>
      <c r="B79">
        <v>6</v>
      </c>
      <c r="C79">
        <v>5</v>
      </c>
      <c r="D79">
        <v>12.832000000000001</v>
      </c>
    </row>
    <row r="80" spans="1:4" ht="15.75">
      <c r="A80" s="1">
        <v>1979</v>
      </c>
      <c r="B80">
        <v>6</v>
      </c>
      <c r="C80">
        <v>7</v>
      </c>
      <c r="D80">
        <v>12.791</v>
      </c>
    </row>
    <row r="81" spans="1:4" ht="15.75">
      <c r="A81" s="1">
        <v>1979</v>
      </c>
      <c r="B81">
        <v>6</v>
      </c>
      <c r="C81">
        <v>9</v>
      </c>
      <c r="D81">
        <v>12.853999999999999</v>
      </c>
    </row>
    <row r="82" spans="1:4" ht="15.75">
      <c r="A82" s="1">
        <v>1979</v>
      </c>
      <c r="B82">
        <v>6</v>
      </c>
      <c r="C82">
        <v>11</v>
      </c>
      <c r="D82">
        <v>12.733000000000001</v>
      </c>
    </row>
    <row r="83" spans="1:4" ht="15.75">
      <c r="A83" s="1">
        <v>1979</v>
      </c>
      <c r="B83">
        <v>6</v>
      </c>
      <c r="C83">
        <v>13</v>
      </c>
      <c r="D83">
        <v>12.675000000000001</v>
      </c>
    </row>
    <row r="84" spans="1:4" ht="15.75">
      <c r="A84" s="1">
        <v>1979</v>
      </c>
      <c r="B84">
        <v>6</v>
      </c>
      <c r="C84">
        <v>15</v>
      </c>
      <c r="D84">
        <v>12.548</v>
      </c>
    </row>
    <row r="85" spans="1:4" ht="15.75">
      <c r="A85" s="1">
        <v>1979</v>
      </c>
      <c r="B85">
        <v>6</v>
      </c>
      <c r="C85">
        <v>17</v>
      </c>
      <c r="D85">
        <v>12.516999999999999</v>
      </c>
    </row>
    <row r="86" spans="1:4" ht="15.75">
      <c r="A86" s="1">
        <v>1979</v>
      </c>
      <c r="B86">
        <v>6</v>
      </c>
      <c r="C86">
        <v>19</v>
      </c>
      <c r="D86">
        <v>12.414999999999999</v>
      </c>
    </row>
    <row r="87" spans="1:4" ht="15.75">
      <c r="A87" s="1">
        <v>1979</v>
      </c>
      <c r="B87">
        <v>6</v>
      </c>
      <c r="C87">
        <v>21</v>
      </c>
      <c r="D87">
        <v>12.372999999999999</v>
      </c>
    </row>
    <row r="88" spans="1:4" ht="15.75">
      <c r="A88" s="1">
        <v>1979</v>
      </c>
      <c r="B88">
        <v>6</v>
      </c>
      <c r="C88">
        <v>23</v>
      </c>
      <c r="D88">
        <v>12.243</v>
      </c>
    </row>
    <row r="89" spans="1:4" ht="15.75">
      <c r="A89" s="1">
        <v>1979</v>
      </c>
      <c r="B89">
        <v>6</v>
      </c>
      <c r="C89">
        <v>25</v>
      </c>
      <c r="D89">
        <v>12.112</v>
      </c>
    </row>
    <row r="90" spans="1:4" ht="15.75">
      <c r="A90" s="1">
        <v>1979</v>
      </c>
      <c r="B90">
        <v>6</v>
      </c>
      <c r="C90">
        <v>27</v>
      </c>
      <c r="D90">
        <v>11.977</v>
      </c>
    </row>
    <row r="91" spans="1:4" ht="15.75">
      <c r="A91" s="1">
        <v>1979</v>
      </c>
      <c r="B91">
        <v>6</v>
      </c>
      <c r="C91">
        <v>29</v>
      </c>
      <c r="D91">
        <v>11.83</v>
      </c>
    </row>
    <row r="92" spans="1:4" ht="15.75">
      <c r="A92" s="1">
        <v>1979</v>
      </c>
      <c r="B92">
        <v>7</v>
      </c>
      <c r="C92">
        <v>1</v>
      </c>
      <c r="D92">
        <v>11.561999999999999</v>
      </c>
    </row>
    <row r="93" spans="1:4" ht="15.75">
      <c r="A93" s="1">
        <v>1979</v>
      </c>
      <c r="B93">
        <v>7</v>
      </c>
      <c r="C93">
        <v>3</v>
      </c>
      <c r="D93">
        <v>11.363</v>
      </c>
    </row>
    <row r="94" spans="1:4" ht="15.75">
      <c r="A94" s="1">
        <v>1979</v>
      </c>
      <c r="B94">
        <v>7</v>
      </c>
      <c r="C94">
        <v>5</v>
      </c>
      <c r="D94">
        <v>11.255000000000001</v>
      </c>
    </row>
    <row r="95" spans="1:4" ht="15.75">
      <c r="A95" s="1">
        <v>1979</v>
      </c>
      <c r="B95">
        <v>7</v>
      </c>
      <c r="C95">
        <v>7</v>
      </c>
      <c r="D95">
        <v>10.936</v>
      </c>
    </row>
    <row r="96" spans="1:4" ht="15.75">
      <c r="A96" s="1">
        <v>1979</v>
      </c>
      <c r="B96">
        <v>7</v>
      </c>
      <c r="C96">
        <v>9</v>
      </c>
      <c r="D96">
        <v>10.792999999999999</v>
      </c>
    </row>
    <row r="97" spans="1:4" ht="15.75">
      <c r="A97" s="1">
        <v>1979</v>
      </c>
      <c r="B97">
        <v>7</v>
      </c>
      <c r="C97">
        <v>11</v>
      </c>
      <c r="D97">
        <v>10.662000000000001</v>
      </c>
    </row>
    <row r="98" spans="1:4" ht="15.75">
      <c r="A98" s="1">
        <v>1979</v>
      </c>
      <c r="B98">
        <v>7</v>
      </c>
      <c r="C98">
        <v>13</v>
      </c>
      <c r="D98">
        <v>10.503</v>
      </c>
    </row>
    <row r="99" spans="1:4" ht="15.75">
      <c r="A99" s="1">
        <v>1979</v>
      </c>
      <c r="B99">
        <v>7</v>
      </c>
      <c r="C99">
        <v>15</v>
      </c>
      <c r="D99">
        <v>10.401</v>
      </c>
    </row>
    <row r="100" spans="1:4" ht="15.75">
      <c r="A100" s="1">
        <v>1979</v>
      </c>
      <c r="B100">
        <v>7</v>
      </c>
      <c r="C100">
        <v>17</v>
      </c>
      <c r="D100">
        <v>10.256</v>
      </c>
    </row>
    <row r="101" spans="1:4" ht="15.75">
      <c r="A101" s="1">
        <v>1979</v>
      </c>
      <c r="B101">
        <v>7</v>
      </c>
      <c r="C101">
        <v>19</v>
      </c>
      <c r="D101">
        <v>9.9269999999999996</v>
      </c>
    </row>
    <row r="102" spans="1:4" ht="15.75">
      <c r="A102" s="1">
        <v>1979</v>
      </c>
      <c r="B102">
        <v>7</v>
      </c>
      <c r="C102">
        <v>21</v>
      </c>
      <c r="D102">
        <v>9.9190000000000005</v>
      </c>
    </row>
    <row r="103" spans="1:4" ht="15.75">
      <c r="A103" s="1">
        <v>1979</v>
      </c>
      <c r="B103">
        <v>7</v>
      </c>
      <c r="C103">
        <v>23</v>
      </c>
      <c r="D103">
        <v>9.6679999999999993</v>
      </c>
    </row>
    <row r="104" spans="1:4" ht="15.75">
      <c r="A104" s="1">
        <v>1979</v>
      </c>
      <c r="B104">
        <v>7</v>
      </c>
      <c r="C104">
        <v>25</v>
      </c>
      <c r="D104">
        <v>9.6140000000000008</v>
      </c>
    </row>
    <row r="105" spans="1:4" ht="15.75">
      <c r="A105" s="1">
        <v>1979</v>
      </c>
      <c r="B105">
        <v>7</v>
      </c>
      <c r="C105">
        <v>27</v>
      </c>
      <c r="D105">
        <v>9.5559999999999992</v>
      </c>
    </row>
    <row r="106" spans="1:4" ht="15.75">
      <c r="A106" s="1">
        <v>1979</v>
      </c>
      <c r="B106">
        <v>7</v>
      </c>
      <c r="C106">
        <v>29</v>
      </c>
      <c r="D106">
        <v>9.3420000000000005</v>
      </c>
    </row>
    <row r="107" spans="1:4" ht="15.75">
      <c r="A107" s="1">
        <v>1979</v>
      </c>
      <c r="B107">
        <v>7</v>
      </c>
      <c r="C107">
        <v>31</v>
      </c>
      <c r="D107">
        <v>9.2230000000000008</v>
      </c>
    </row>
    <row r="108" spans="1:4" ht="15.75">
      <c r="A108" s="1">
        <v>1979</v>
      </c>
      <c r="B108">
        <v>8</v>
      </c>
      <c r="C108">
        <v>2</v>
      </c>
      <c r="D108">
        <v>9</v>
      </c>
    </row>
    <row r="109" spans="1:4" ht="15.75">
      <c r="A109" s="1">
        <v>1979</v>
      </c>
      <c r="B109">
        <v>8</v>
      </c>
      <c r="C109">
        <v>4</v>
      </c>
      <c r="D109">
        <v>8.8580000000000005</v>
      </c>
    </row>
    <row r="110" spans="1:4" ht="15.75">
      <c r="A110" s="1">
        <v>1979</v>
      </c>
      <c r="B110">
        <v>8</v>
      </c>
      <c r="C110">
        <v>6</v>
      </c>
      <c r="D110">
        <v>8.7439999999999998</v>
      </c>
    </row>
    <row r="111" spans="1:4" ht="15.75">
      <c r="A111" s="1">
        <v>1979</v>
      </c>
      <c r="B111">
        <v>8</v>
      </c>
      <c r="C111">
        <v>8</v>
      </c>
      <c r="D111">
        <v>8.61</v>
      </c>
    </row>
    <row r="112" spans="1:4" ht="15.75">
      <c r="A112" s="1">
        <v>1979</v>
      </c>
      <c r="B112">
        <v>8</v>
      </c>
      <c r="C112">
        <v>10</v>
      </c>
      <c r="D112">
        <v>8.3279999999999994</v>
      </c>
    </row>
    <row r="113" spans="1:4" ht="15.75">
      <c r="A113" s="1">
        <v>1979</v>
      </c>
      <c r="B113">
        <v>8</v>
      </c>
      <c r="C113">
        <v>12</v>
      </c>
      <c r="D113">
        <v>8.2840000000000007</v>
      </c>
    </row>
    <row r="114" spans="1:4" ht="15.75">
      <c r="A114" s="1">
        <v>1979</v>
      </c>
      <c r="B114">
        <v>8</v>
      </c>
      <c r="C114">
        <v>14</v>
      </c>
      <c r="D114">
        <v>8.1379999999999999</v>
      </c>
    </row>
    <row r="115" spans="1:4" ht="15.75">
      <c r="A115" s="1">
        <v>1979</v>
      </c>
      <c r="B115">
        <v>8</v>
      </c>
      <c r="C115">
        <v>16</v>
      </c>
      <c r="D115">
        <v>7.9710000000000001</v>
      </c>
    </row>
    <row r="116" spans="1:4" ht="15.75">
      <c r="A116" s="1">
        <v>1979</v>
      </c>
      <c r="B116">
        <v>8</v>
      </c>
      <c r="C116">
        <v>18</v>
      </c>
      <c r="D116">
        <v>7.8109999999999999</v>
      </c>
    </row>
    <row r="117" spans="1:4" ht="15.75">
      <c r="A117" s="1">
        <v>1979</v>
      </c>
      <c r="B117">
        <v>8</v>
      </c>
      <c r="C117">
        <v>20</v>
      </c>
      <c r="D117">
        <v>7.6589999999999998</v>
      </c>
    </row>
    <row r="118" spans="1:4" ht="15.75">
      <c r="A118" s="1">
        <v>1979</v>
      </c>
      <c r="B118">
        <v>8</v>
      </c>
      <c r="C118">
        <v>22</v>
      </c>
      <c r="D118">
        <v>7.5659999999999998</v>
      </c>
    </row>
    <row r="119" spans="1:4" ht="15.75">
      <c r="A119" s="1">
        <v>1979</v>
      </c>
      <c r="B119">
        <v>8</v>
      </c>
      <c r="C119">
        <v>24</v>
      </c>
      <c r="D119">
        <v>7.577</v>
      </c>
    </row>
    <row r="120" spans="1:4" ht="15.75">
      <c r="A120" s="1">
        <v>1979</v>
      </c>
      <c r="B120">
        <v>8</v>
      </c>
      <c r="C120">
        <v>26</v>
      </c>
      <c r="D120">
        <v>7.4210000000000003</v>
      </c>
    </row>
    <row r="121" spans="1:4" ht="15.75">
      <c r="A121" s="1">
        <v>1979</v>
      </c>
      <c r="B121">
        <v>8</v>
      </c>
      <c r="C121">
        <v>28</v>
      </c>
      <c r="D121">
        <v>7.3639999999999999</v>
      </c>
    </row>
    <row r="122" spans="1:4" ht="15.75">
      <c r="A122" s="1">
        <v>1979</v>
      </c>
      <c r="B122">
        <v>8</v>
      </c>
      <c r="C122">
        <v>30</v>
      </c>
      <c r="D122">
        <v>7.2839999999999998</v>
      </c>
    </row>
    <row r="123" spans="1:4" ht="15.75">
      <c r="A123" s="1">
        <v>1979</v>
      </c>
      <c r="B123">
        <v>9</v>
      </c>
      <c r="C123">
        <v>1</v>
      </c>
      <c r="D123">
        <v>7.2279999999999998</v>
      </c>
    </row>
    <row r="124" spans="1:4" ht="15.75">
      <c r="A124" s="1">
        <v>1979</v>
      </c>
      <c r="B124">
        <v>9</v>
      </c>
      <c r="C124">
        <v>3</v>
      </c>
      <c r="D124">
        <v>7.1470000000000002</v>
      </c>
    </row>
    <row r="125" spans="1:4" ht="15.75">
      <c r="A125" s="1">
        <v>1979</v>
      </c>
      <c r="B125">
        <v>9</v>
      </c>
      <c r="C125">
        <v>5</v>
      </c>
      <c r="D125">
        <v>7.0369999999999999</v>
      </c>
    </row>
    <row r="126" spans="1:4" ht="15.75">
      <c r="A126" s="1">
        <v>1979</v>
      </c>
      <c r="B126">
        <v>9</v>
      </c>
      <c r="C126">
        <v>7</v>
      </c>
      <c r="D126">
        <v>7.0750000000000002</v>
      </c>
    </row>
    <row r="127" spans="1:4" ht="15.75">
      <c r="A127" s="1">
        <v>1979</v>
      </c>
      <c r="B127">
        <v>9</v>
      </c>
      <c r="C127">
        <v>9</v>
      </c>
      <c r="D127">
        <v>7.0919999999999996</v>
      </c>
    </row>
    <row r="128" spans="1:4" ht="15.75">
      <c r="A128" s="1">
        <v>1979</v>
      </c>
      <c r="B128">
        <v>9</v>
      </c>
      <c r="C128">
        <v>11</v>
      </c>
      <c r="D128">
        <v>6.9809999999999999</v>
      </c>
    </row>
    <row r="129" spans="1:4" ht="15.75">
      <c r="A129" s="1">
        <v>1979</v>
      </c>
      <c r="B129">
        <v>9</v>
      </c>
      <c r="C129">
        <v>13</v>
      </c>
      <c r="D129">
        <v>7.0030000000000001</v>
      </c>
    </row>
    <row r="130" spans="1:4" ht="15.75">
      <c r="A130" s="1">
        <v>1979</v>
      </c>
      <c r="B130">
        <v>9</v>
      </c>
      <c r="C130">
        <v>15</v>
      </c>
      <c r="D130">
        <v>7.0069999999999997</v>
      </c>
    </row>
    <row r="131" spans="1:4" ht="15.75">
      <c r="A131" s="1">
        <v>1979</v>
      </c>
      <c r="B131">
        <v>9</v>
      </c>
      <c r="C131">
        <v>17</v>
      </c>
      <c r="D131">
        <v>7.0010000000000003</v>
      </c>
    </row>
    <row r="132" spans="1:4" ht="15.75">
      <c r="A132" s="1">
        <v>1979</v>
      </c>
      <c r="B132">
        <v>9</v>
      </c>
      <c r="C132">
        <v>19</v>
      </c>
      <c r="D132">
        <v>6.91</v>
      </c>
    </row>
    <row r="133" spans="1:4" ht="15.75">
      <c r="A133" s="1">
        <v>1979</v>
      </c>
      <c r="B133">
        <v>9</v>
      </c>
      <c r="C133">
        <v>21</v>
      </c>
      <c r="D133">
        <v>6.8949999999999996</v>
      </c>
    </row>
    <row r="134" spans="1:4" ht="15.75">
      <c r="A134" s="1">
        <v>1979</v>
      </c>
      <c r="B134">
        <v>9</v>
      </c>
      <c r="C134">
        <v>23</v>
      </c>
      <c r="D134">
        <v>7.0330000000000004</v>
      </c>
    </row>
    <row r="135" spans="1:4" ht="15.75">
      <c r="A135" s="1">
        <v>1979</v>
      </c>
      <c r="B135">
        <v>9</v>
      </c>
      <c r="C135">
        <v>25</v>
      </c>
      <c r="D135">
        <v>7.0579999999999998</v>
      </c>
    </row>
    <row r="136" spans="1:4" ht="15.75">
      <c r="A136" s="1">
        <v>1979</v>
      </c>
      <c r="B136">
        <v>9</v>
      </c>
      <c r="C136">
        <v>27</v>
      </c>
      <c r="D136">
        <v>7.1269999999999998</v>
      </c>
    </row>
    <row r="137" spans="1:4" ht="15.75">
      <c r="A137" s="1">
        <v>1979</v>
      </c>
      <c r="B137">
        <v>9</v>
      </c>
      <c r="C137">
        <v>29</v>
      </c>
      <c r="D137">
        <v>7.173</v>
      </c>
    </row>
    <row r="138" spans="1:4" ht="15.75">
      <c r="A138" s="1">
        <v>1979</v>
      </c>
      <c r="B138">
        <v>10</v>
      </c>
      <c r="C138">
        <v>1</v>
      </c>
      <c r="D138">
        <v>7.4039999999999999</v>
      </c>
    </row>
    <row r="139" spans="1:4" ht="15.75">
      <c r="A139" s="1">
        <v>1979</v>
      </c>
      <c r="B139">
        <v>10</v>
      </c>
      <c r="C139">
        <v>3</v>
      </c>
      <c r="D139">
        <v>7.5339999999999998</v>
      </c>
    </row>
    <row r="140" spans="1:4" ht="15.75">
      <c r="A140" s="1">
        <v>1979</v>
      </c>
      <c r="B140">
        <v>10</v>
      </c>
      <c r="C140">
        <v>5</v>
      </c>
      <c r="D140">
        <v>7.8129999999999997</v>
      </c>
    </row>
    <row r="141" spans="1:4" ht="15.75">
      <c r="A141" s="1">
        <v>1979</v>
      </c>
      <c r="B141">
        <v>10</v>
      </c>
      <c r="C141">
        <v>7</v>
      </c>
      <c r="D141">
        <v>7.8780000000000001</v>
      </c>
    </row>
    <row r="142" spans="1:4" ht="15.75">
      <c r="A142" s="1">
        <v>1979</v>
      </c>
      <c r="B142">
        <v>10</v>
      </c>
      <c r="C142">
        <v>9</v>
      </c>
      <c r="D142">
        <v>8.1150000000000002</v>
      </c>
    </row>
    <row r="143" spans="1:4" ht="15.75">
      <c r="A143" s="1">
        <v>1979</v>
      </c>
      <c r="B143">
        <v>10</v>
      </c>
      <c r="C143">
        <v>11</v>
      </c>
      <c r="D143">
        <v>8.1359999999999992</v>
      </c>
    </row>
    <row r="144" spans="1:4" ht="15.75">
      <c r="A144" s="1">
        <v>1979</v>
      </c>
      <c r="B144">
        <v>10</v>
      </c>
      <c r="C144">
        <v>13</v>
      </c>
      <c r="D144">
        <v>8.3379999999999992</v>
      </c>
    </row>
    <row r="145" spans="1:4" ht="15.75">
      <c r="A145" s="1">
        <v>1979</v>
      </c>
      <c r="B145">
        <v>10</v>
      </c>
      <c r="C145">
        <v>15</v>
      </c>
      <c r="D145">
        <v>8.57</v>
      </c>
    </row>
    <row r="146" spans="1:4" ht="15.75">
      <c r="A146" s="1">
        <v>1979</v>
      </c>
      <c r="B146">
        <v>10</v>
      </c>
      <c r="C146">
        <v>17</v>
      </c>
      <c r="D146">
        <v>8.9380000000000006</v>
      </c>
    </row>
    <row r="147" spans="1:4" ht="15.75">
      <c r="A147" s="1">
        <v>1979</v>
      </c>
      <c r="B147">
        <v>10</v>
      </c>
      <c r="C147">
        <v>19</v>
      </c>
      <c r="D147">
        <v>9.19</v>
      </c>
    </row>
    <row r="148" spans="1:4" ht="15.75">
      <c r="A148" s="1">
        <v>1979</v>
      </c>
      <c r="B148">
        <v>10</v>
      </c>
      <c r="C148">
        <v>21</v>
      </c>
      <c r="D148">
        <v>9.2949999999999999</v>
      </c>
    </row>
    <row r="149" spans="1:4" ht="15.75">
      <c r="A149" s="1">
        <v>1979</v>
      </c>
      <c r="B149">
        <v>10</v>
      </c>
      <c r="C149">
        <v>23</v>
      </c>
      <c r="D149">
        <v>9.4659999999999993</v>
      </c>
    </row>
    <row r="150" spans="1:4" ht="15.75">
      <c r="A150" s="1">
        <v>1979</v>
      </c>
      <c r="B150">
        <v>10</v>
      </c>
      <c r="C150">
        <v>25</v>
      </c>
      <c r="D150">
        <v>9.6999999999999993</v>
      </c>
    </row>
    <row r="151" spans="1:4" ht="15.75">
      <c r="A151" s="1">
        <v>1979</v>
      </c>
      <c r="B151">
        <v>10</v>
      </c>
      <c r="C151">
        <v>27</v>
      </c>
      <c r="D151">
        <v>9.8689999999999998</v>
      </c>
    </row>
    <row r="152" spans="1:4" ht="15.75">
      <c r="A152" s="1">
        <v>1979</v>
      </c>
      <c r="B152">
        <v>10</v>
      </c>
      <c r="C152">
        <v>29</v>
      </c>
      <c r="D152">
        <v>9.7970000000000006</v>
      </c>
    </row>
    <row r="153" spans="1:4" ht="15.75">
      <c r="A153" s="1">
        <v>1979</v>
      </c>
      <c r="B153">
        <v>10</v>
      </c>
      <c r="C153">
        <v>31</v>
      </c>
      <c r="D153">
        <v>9.9239999999999995</v>
      </c>
    </row>
    <row r="154" spans="1:4" ht="15.75">
      <c r="A154" s="1">
        <v>1979</v>
      </c>
      <c r="B154">
        <v>11</v>
      </c>
      <c r="C154">
        <v>2</v>
      </c>
      <c r="D154">
        <v>10.144</v>
      </c>
    </row>
    <row r="155" spans="1:4" ht="15.75">
      <c r="A155" s="1">
        <v>1979</v>
      </c>
      <c r="B155">
        <v>11</v>
      </c>
      <c r="C155">
        <v>4</v>
      </c>
      <c r="D155">
        <v>10.173999999999999</v>
      </c>
    </row>
    <row r="156" spans="1:4" ht="15.75">
      <c r="A156" s="1">
        <v>1979</v>
      </c>
      <c r="B156">
        <v>11</v>
      </c>
      <c r="C156">
        <v>6</v>
      </c>
      <c r="D156">
        <v>10.27</v>
      </c>
    </row>
    <row r="157" spans="1:4" ht="15.75">
      <c r="A157" s="1">
        <v>1979</v>
      </c>
      <c r="B157">
        <v>11</v>
      </c>
      <c r="C157">
        <v>8</v>
      </c>
      <c r="D157">
        <v>10.276</v>
      </c>
    </row>
    <row r="158" spans="1:4" ht="15.75">
      <c r="A158" s="1">
        <v>1979</v>
      </c>
      <c r="B158">
        <v>11</v>
      </c>
      <c r="C158">
        <v>10</v>
      </c>
      <c r="D158">
        <v>10.497</v>
      </c>
    </row>
    <row r="159" spans="1:4" ht="15.75">
      <c r="A159" s="1">
        <v>1979</v>
      </c>
      <c r="B159">
        <v>11</v>
      </c>
      <c r="C159">
        <v>12</v>
      </c>
      <c r="D159">
        <v>10.612</v>
      </c>
    </row>
    <row r="160" spans="1:4" ht="15.75">
      <c r="A160" s="1">
        <v>1979</v>
      </c>
      <c r="B160">
        <v>11</v>
      </c>
      <c r="C160">
        <v>14</v>
      </c>
      <c r="D160">
        <v>10.804</v>
      </c>
    </row>
    <row r="161" spans="1:4" ht="15.75">
      <c r="A161" s="1">
        <v>1979</v>
      </c>
      <c r="B161">
        <v>11</v>
      </c>
      <c r="C161">
        <v>16</v>
      </c>
      <c r="D161">
        <v>10.92</v>
      </c>
    </row>
    <row r="162" spans="1:4" ht="15.75">
      <c r="A162" s="1">
        <v>1979</v>
      </c>
      <c r="B162">
        <v>11</v>
      </c>
      <c r="C162">
        <v>18</v>
      </c>
      <c r="D162">
        <v>11.016999999999999</v>
      </c>
    </row>
    <row r="163" spans="1:4" ht="15.75">
      <c r="A163" s="1">
        <v>1979</v>
      </c>
      <c r="B163">
        <v>11</v>
      </c>
      <c r="C163">
        <v>20</v>
      </c>
      <c r="D163">
        <v>11.157</v>
      </c>
    </row>
    <row r="164" spans="1:4" ht="15.75">
      <c r="A164" s="1">
        <v>1979</v>
      </c>
      <c r="B164">
        <v>11</v>
      </c>
      <c r="C164">
        <v>22</v>
      </c>
      <c r="D164">
        <v>11.352</v>
      </c>
    </row>
    <row r="165" spans="1:4" ht="15.75">
      <c r="A165" s="1">
        <v>1979</v>
      </c>
      <c r="B165">
        <v>11</v>
      </c>
      <c r="C165">
        <v>24</v>
      </c>
      <c r="D165">
        <v>11.419</v>
      </c>
    </row>
    <row r="166" spans="1:4" ht="15.75">
      <c r="A166" s="1">
        <v>1979</v>
      </c>
      <c r="B166">
        <v>11</v>
      </c>
      <c r="C166">
        <v>26</v>
      </c>
      <c r="D166">
        <v>11.581</v>
      </c>
    </row>
    <row r="167" spans="1:4" ht="15.75">
      <c r="A167" s="1">
        <v>1979</v>
      </c>
      <c r="B167">
        <v>11</v>
      </c>
      <c r="C167">
        <v>28</v>
      </c>
      <c r="D167">
        <v>11.884</v>
      </c>
    </row>
    <row r="168" spans="1:4" ht="15.75">
      <c r="A168" s="1">
        <v>1979</v>
      </c>
      <c r="B168">
        <v>11</v>
      </c>
      <c r="C168">
        <v>30</v>
      </c>
      <c r="D168">
        <v>12.076000000000001</v>
      </c>
    </row>
    <row r="169" spans="1:4" ht="15.75">
      <c r="A169" s="1">
        <v>1979</v>
      </c>
      <c r="B169">
        <v>12</v>
      </c>
      <c r="C169">
        <v>2</v>
      </c>
      <c r="D169">
        <v>12.39</v>
      </c>
    </row>
    <row r="170" spans="1:4" ht="15.75">
      <c r="A170" s="1">
        <v>1979</v>
      </c>
      <c r="B170">
        <v>12</v>
      </c>
      <c r="C170">
        <v>4</v>
      </c>
      <c r="D170">
        <v>12.462</v>
      </c>
    </row>
    <row r="171" spans="1:4" ht="15.75">
      <c r="A171" s="1">
        <v>1979</v>
      </c>
      <c r="B171">
        <v>12</v>
      </c>
      <c r="C171">
        <v>6</v>
      </c>
      <c r="D171">
        <v>12.797000000000001</v>
      </c>
    </row>
    <row r="172" spans="1:4" ht="15.75">
      <c r="A172" s="1">
        <v>1979</v>
      </c>
      <c r="B172">
        <v>12</v>
      </c>
      <c r="C172">
        <v>8</v>
      </c>
      <c r="D172">
        <v>13.000999999999999</v>
      </c>
    </row>
    <row r="173" spans="1:4" ht="15.75">
      <c r="A173" s="1">
        <v>1979</v>
      </c>
      <c r="B173">
        <v>12</v>
      </c>
      <c r="C173">
        <v>10</v>
      </c>
      <c r="D173">
        <v>13.101000000000001</v>
      </c>
    </row>
    <row r="174" spans="1:4" ht="15.75">
      <c r="A174" s="1">
        <v>1979</v>
      </c>
      <c r="B174">
        <v>12</v>
      </c>
      <c r="C174">
        <v>12</v>
      </c>
      <c r="D174">
        <v>13.292</v>
      </c>
    </row>
    <row r="175" spans="1:4" ht="15.75">
      <c r="A175" s="1">
        <v>1979</v>
      </c>
      <c r="B175">
        <v>12</v>
      </c>
      <c r="C175">
        <v>14</v>
      </c>
      <c r="D175">
        <v>13.286</v>
      </c>
    </row>
    <row r="176" spans="1:4" ht="15.75">
      <c r="A176" s="1">
        <v>1979</v>
      </c>
      <c r="B176">
        <v>12</v>
      </c>
      <c r="C176">
        <v>16</v>
      </c>
      <c r="D176">
        <v>13.331</v>
      </c>
    </row>
    <row r="177" spans="1:4" ht="15.75">
      <c r="A177" s="1">
        <v>1979</v>
      </c>
      <c r="B177">
        <v>12</v>
      </c>
      <c r="C177">
        <v>18</v>
      </c>
      <c r="D177">
        <v>13.398999999999999</v>
      </c>
    </row>
    <row r="178" spans="1:4" ht="15.75">
      <c r="A178" s="1">
        <v>1979</v>
      </c>
      <c r="B178">
        <v>12</v>
      </c>
      <c r="C178">
        <v>20</v>
      </c>
      <c r="D178">
        <v>13.555</v>
      </c>
    </row>
    <row r="179" spans="1:4" ht="15.75">
      <c r="A179" s="1">
        <v>1979</v>
      </c>
      <c r="B179">
        <v>12</v>
      </c>
      <c r="C179">
        <v>22</v>
      </c>
      <c r="D179">
        <v>13.64</v>
      </c>
    </row>
    <row r="180" spans="1:4" ht="15.75">
      <c r="A180" s="1">
        <v>1979</v>
      </c>
      <c r="B180">
        <v>12</v>
      </c>
      <c r="C180">
        <v>24</v>
      </c>
      <c r="D180">
        <v>13.773</v>
      </c>
    </row>
    <row r="181" spans="1:4" ht="15.75">
      <c r="A181" s="1">
        <v>1979</v>
      </c>
      <c r="B181">
        <v>12</v>
      </c>
      <c r="C181">
        <v>26</v>
      </c>
      <c r="D181">
        <v>13.933999999999999</v>
      </c>
    </row>
    <row r="182" spans="1:4" ht="15.75">
      <c r="A182" s="1">
        <v>1979</v>
      </c>
      <c r="B182">
        <v>12</v>
      </c>
      <c r="C182">
        <v>28</v>
      </c>
      <c r="D182">
        <v>14.101000000000001</v>
      </c>
    </row>
    <row r="183" spans="1:4" ht="15.75">
      <c r="A183" s="1">
        <v>1979</v>
      </c>
      <c r="B183">
        <v>12</v>
      </c>
      <c r="C183">
        <v>30</v>
      </c>
      <c r="D183">
        <v>14.116</v>
      </c>
    </row>
    <row r="184" spans="1:4" ht="15.75">
      <c r="A184" s="1">
        <v>1980</v>
      </c>
      <c r="B184">
        <v>1</v>
      </c>
      <c r="C184">
        <v>1</v>
      </c>
      <c r="D184">
        <v>14.238</v>
      </c>
    </row>
    <row r="185" spans="1:4" ht="15.75">
      <c r="A185" s="1">
        <v>1980</v>
      </c>
      <c r="B185">
        <v>1</v>
      </c>
      <c r="C185">
        <v>3</v>
      </c>
      <c r="D185">
        <v>14.327</v>
      </c>
    </row>
    <row r="186" spans="1:4" ht="15.75">
      <c r="A186" s="1">
        <v>1980</v>
      </c>
      <c r="B186">
        <v>1</v>
      </c>
      <c r="C186">
        <v>5</v>
      </c>
      <c r="D186">
        <v>14.414</v>
      </c>
    </row>
    <row r="187" spans="1:4" ht="15.75">
      <c r="A187" s="1">
        <v>1980</v>
      </c>
      <c r="B187">
        <v>1</v>
      </c>
      <c r="C187">
        <v>7</v>
      </c>
      <c r="D187">
        <v>14.532999999999999</v>
      </c>
    </row>
    <row r="188" spans="1:4" ht="15.75">
      <c r="A188" s="1">
        <v>1980</v>
      </c>
      <c r="B188">
        <v>1</v>
      </c>
      <c r="C188">
        <v>9</v>
      </c>
      <c r="D188">
        <v>14.616</v>
      </c>
    </row>
    <row r="189" spans="1:4" ht="15.75">
      <c r="A189" s="1">
        <v>1980</v>
      </c>
      <c r="B189">
        <v>1</v>
      </c>
      <c r="C189">
        <v>11</v>
      </c>
      <c r="D189">
        <v>14.664999999999999</v>
      </c>
    </row>
    <row r="190" spans="1:4" ht="15.75">
      <c r="A190" s="1">
        <v>1980</v>
      </c>
      <c r="B190">
        <v>1</v>
      </c>
      <c r="C190">
        <v>13</v>
      </c>
      <c r="D190">
        <v>14.771000000000001</v>
      </c>
    </row>
    <row r="191" spans="1:4" ht="15.75">
      <c r="A191" s="1">
        <v>1980</v>
      </c>
      <c r="B191">
        <v>1</v>
      </c>
      <c r="C191">
        <v>15</v>
      </c>
      <c r="D191">
        <v>14.849</v>
      </c>
    </row>
    <row r="192" spans="1:4" ht="15.75">
      <c r="A192" s="1">
        <v>1980</v>
      </c>
      <c r="B192">
        <v>1</v>
      </c>
      <c r="C192">
        <v>17</v>
      </c>
      <c r="D192">
        <v>14.974</v>
      </c>
    </row>
    <row r="193" spans="1:4" ht="15.75">
      <c r="A193" s="1">
        <v>1980</v>
      </c>
      <c r="B193">
        <v>1</v>
      </c>
      <c r="C193">
        <v>19</v>
      </c>
      <c r="D193">
        <v>15.138</v>
      </c>
    </row>
    <row r="194" spans="1:4" ht="15.75">
      <c r="A194" s="1">
        <v>1980</v>
      </c>
      <c r="B194">
        <v>1</v>
      </c>
      <c r="C194">
        <v>21</v>
      </c>
      <c r="D194">
        <v>15.141</v>
      </c>
    </row>
    <row r="195" spans="1:4" ht="15.75">
      <c r="A195" s="1">
        <v>1980</v>
      </c>
      <c r="B195">
        <v>1</v>
      </c>
      <c r="C195">
        <v>23</v>
      </c>
      <c r="D195">
        <v>15.195</v>
      </c>
    </row>
    <row r="196" spans="1:4" ht="15.75">
      <c r="A196" s="1">
        <v>1980</v>
      </c>
      <c r="B196">
        <v>1</v>
      </c>
      <c r="C196">
        <v>25</v>
      </c>
      <c r="D196">
        <v>15.236000000000001</v>
      </c>
    </row>
    <row r="197" spans="1:4" ht="15.75">
      <c r="A197" s="1">
        <v>1980</v>
      </c>
      <c r="B197">
        <v>1</v>
      </c>
      <c r="C197">
        <v>27</v>
      </c>
      <c r="D197">
        <v>15.141999999999999</v>
      </c>
    </row>
    <row r="198" spans="1:4" ht="15.75">
      <c r="A198" s="1">
        <v>1980</v>
      </c>
      <c r="B198">
        <v>1</v>
      </c>
      <c r="C198">
        <v>29</v>
      </c>
      <c r="D198">
        <v>15.273999999999999</v>
      </c>
    </row>
    <row r="199" spans="1:4" ht="15.75">
      <c r="A199" s="1">
        <v>1980</v>
      </c>
      <c r="B199">
        <v>1</v>
      </c>
      <c r="C199">
        <v>31</v>
      </c>
      <c r="D199">
        <v>15.519</v>
      </c>
    </row>
    <row r="200" spans="1:4" ht="15.75">
      <c r="A200" s="1">
        <v>1980</v>
      </c>
      <c r="B200">
        <v>2</v>
      </c>
      <c r="C200">
        <v>2</v>
      </c>
      <c r="D200">
        <v>15.416</v>
      </c>
    </row>
    <row r="201" spans="1:4" ht="15.75">
      <c r="A201" s="1">
        <v>1980</v>
      </c>
      <c r="B201">
        <v>2</v>
      </c>
      <c r="C201">
        <v>4</v>
      </c>
      <c r="D201">
        <v>15.638999999999999</v>
      </c>
    </row>
    <row r="202" spans="1:4" ht="15.75">
      <c r="A202" s="1">
        <v>1980</v>
      </c>
      <c r="B202">
        <v>2</v>
      </c>
      <c r="C202">
        <v>6</v>
      </c>
      <c r="D202">
        <v>15.76</v>
      </c>
    </row>
    <row r="203" spans="1:4" ht="15.75">
      <c r="A203" s="1">
        <v>1980</v>
      </c>
      <c r="B203">
        <v>2</v>
      </c>
      <c r="C203">
        <v>8</v>
      </c>
      <c r="D203">
        <v>15.888</v>
      </c>
    </row>
    <row r="204" spans="1:4" ht="15.75">
      <c r="A204" s="1">
        <v>1980</v>
      </c>
      <c r="B204">
        <v>2</v>
      </c>
      <c r="C204">
        <v>10</v>
      </c>
      <c r="D204">
        <v>15.895</v>
      </c>
    </row>
    <row r="205" spans="1:4" ht="15.75">
      <c r="A205" s="1">
        <v>1980</v>
      </c>
      <c r="B205">
        <v>2</v>
      </c>
      <c r="C205">
        <v>12</v>
      </c>
      <c r="D205">
        <v>16.001999999999999</v>
      </c>
    </row>
    <row r="206" spans="1:4" ht="15.75">
      <c r="A206" s="1">
        <v>1980</v>
      </c>
      <c r="B206">
        <v>2</v>
      </c>
      <c r="C206">
        <v>14</v>
      </c>
      <c r="D206">
        <v>16.039000000000001</v>
      </c>
    </row>
    <row r="207" spans="1:4" ht="15.75">
      <c r="A207" s="1">
        <v>1980</v>
      </c>
      <c r="B207">
        <v>2</v>
      </c>
      <c r="C207">
        <v>16</v>
      </c>
      <c r="D207">
        <v>16.094999999999999</v>
      </c>
    </row>
    <row r="208" spans="1:4" ht="15.75">
      <c r="A208" s="1">
        <v>1980</v>
      </c>
      <c r="B208">
        <v>2</v>
      </c>
      <c r="C208">
        <v>18</v>
      </c>
      <c r="D208">
        <v>16.114000000000001</v>
      </c>
    </row>
    <row r="209" spans="1:4" ht="15.75">
      <c r="A209" s="1">
        <v>1980</v>
      </c>
      <c r="B209">
        <v>2</v>
      </c>
      <c r="C209">
        <v>20</v>
      </c>
      <c r="D209">
        <v>16.181999999999999</v>
      </c>
    </row>
    <row r="210" spans="1:4" ht="15.75">
      <c r="A210" s="1">
        <v>1980</v>
      </c>
      <c r="B210">
        <v>2</v>
      </c>
      <c r="C210">
        <v>22</v>
      </c>
      <c r="D210">
        <v>16.079999999999998</v>
      </c>
    </row>
    <row r="211" spans="1:4" ht="15.75">
      <c r="A211" s="1">
        <v>1980</v>
      </c>
      <c r="B211">
        <v>2</v>
      </c>
      <c r="C211">
        <v>24</v>
      </c>
      <c r="D211">
        <v>16.11</v>
      </c>
    </row>
    <row r="212" spans="1:4" ht="15.75">
      <c r="A212" s="1">
        <v>1980</v>
      </c>
      <c r="B212">
        <v>2</v>
      </c>
      <c r="C212">
        <v>26</v>
      </c>
      <c r="D212">
        <v>16.093</v>
      </c>
    </row>
    <row r="213" spans="1:4" ht="15.75">
      <c r="A213" s="1">
        <v>1980</v>
      </c>
      <c r="B213">
        <v>2</v>
      </c>
      <c r="C213">
        <v>28</v>
      </c>
      <c r="D213">
        <v>16.251000000000001</v>
      </c>
    </row>
    <row r="214" spans="1:4" ht="15.75">
      <c r="A214" s="1">
        <v>1980</v>
      </c>
      <c r="B214">
        <v>3</v>
      </c>
      <c r="C214">
        <v>1</v>
      </c>
      <c r="D214">
        <v>16.190000000000001</v>
      </c>
    </row>
    <row r="215" spans="1:4" ht="15.75">
      <c r="A215" s="1">
        <v>1980</v>
      </c>
      <c r="B215">
        <v>3</v>
      </c>
      <c r="C215">
        <v>3</v>
      </c>
      <c r="D215">
        <v>16.295000000000002</v>
      </c>
    </row>
    <row r="216" spans="1:4" ht="15.75">
      <c r="A216" s="1">
        <v>1980</v>
      </c>
      <c r="B216">
        <v>3</v>
      </c>
      <c r="C216">
        <v>5</v>
      </c>
      <c r="D216">
        <v>16.302</v>
      </c>
    </row>
    <row r="217" spans="1:4" ht="15.75">
      <c r="A217" s="1">
        <v>1980</v>
      </c>
      <c r="B217">
        <v>3</v>
      </c>
      <c r="C217">
        <v>7</v>
      </c>
      <c r="D217">
        <v>16.289000000000001</v>
      </c>
    </row>
    <row r="218" spans="1:4" ht="15.75">
      <c r="A218" s="1">
        <v>1980</v>
      </c>
      <c r="B218">
        <v>3</v>
      </c>
      <c r="C218">
        <v>9</v>
      </c>
      <c r="D218">
        <v>16.204999999999998</v>
      </c>
    </row>
    <row r="219" spans="1:4" ht="15.75">
      <c r="A219" s="1">
        <v>1980</v>
      </c>
      <c r="B219">
        <v>3</v>
      </c>
      <c r="C219">
        <v>11</v>
      </c>
      <c r="D219">
        <v>16.04</v>
      </c>
    </row>
    <row r="220" spans="1:4" ht="15.75">
      <c r="A220" s="1">
        <v>1980</v>
      </c>
      <c r="B220">
        <v>3</v>
      </c>
      <c r="C220">
        <v>13</v>
      </c>
      <c r="D220">
        <v>15.965999999999999</v>
      </c>
    </row>
    <row r="221" spans="1:4" ht="15.75">
      <c r="A221" s="1">
        <v>1980</v>
      </c>
      <c r="B221">
        <v>3</v>
      </c>
      <c r="C221">
        <v>15</v>
      </c>
      <c r="D221">
        <v>15.994</v>
      </c>
    </row>
    <row r="222" spans="1:4" ht="15.75">
      <c r="A222" s="1">
        <v>1980</v>
      </c>
      <c r="B222">
        <v>3</v>
      </c>
      <c r="C222">
        <v>17</v>
      </c>
      <c r="D222">
        <v>15.988</v>
      </c>
    </row>
    <row r="223" spans="1:4" ht="15.75">
      <c r="A223" s="1">
        <v>1980</v>
      </c>
      <c r="B223">
        <v>3</v>
      </c>
      <c r="C223">
        <v>19</v>
      </c>
      <c r="D223">
        <v>16.004999999999999</v>
      </c>
    </row>
    <row r="224" spans="1:4" ht="15.75">
      <c r="A224" s="1">
        <v>1980</v>
      </c>
      <c r="B224">
        <v>3</v>
      </c>
      <c r="C224">
        <v>21</v>
      </c>
      <c r="D224">
        <v>15.946</v>
      </c>
    </row>
    <row r="225" spans="1:4" ht="15.75">
      <c r="A225" s="1">
        <v>1980</v>
      </c>
      <c r="B225">
        <v>3</v>
      </c>
      <c r="C225">
        <v>23</v>
      </c>
      <c r="D225">
        <v>15.962999999999999</v>
      </c>
    </row>
    <row r="226" spans="1:4" ht="15.75">
      <c r="A226" s="1">
        <v>1980</v>
      </c>
      <c r="B226">
        <v>3</v>
      </c>
      <c r="C226">
        <v>25</v>
      </c>
      <c r="D226">
        <v>15.949</v>
      </c>
    </row>
    <row r="227" spans="1:4" ht="15.75">
      <c r="A227" s="1">
        <v>1980</v>
      </c>
      <c r="B227">
        <v>3</v>
      </c>
      <c r="C227">
        <v>27</v>
      </c>
      <c r="D227">
        <v>15.986000000000001</v>
      </c>
    </row>
    <row r="228" spans="1:4" ht="15.75">
      <c r="A228" s="1">
        <v>1980</v>
      </c>
      <c r="B228">
        <v>3</v>
      </c>
      <c r="C228">
        <v>29</v>
      </c>
      <c r="D228">
        <v>15.891</v>
      </c>
    </row>
    <row r="229" spans="1:4" ht="15.75">
      <c r="A229" s="1">
        <v>1980</v>
      </c>
      <c r="B229">
        <v>3</v>
      </c>
      <c r="C229">
        <v>31</v>
      </c>
      <c r="D229">
        <v>15.813000000000001</v>
      </c>
    </row>
    <row r="230" spans="1:4" ht="15.75">
      <c r="A230" s="1">
        <v>1980</v>
      </c>
      <c r="B230">
        <v>4</v>
      </c>
      <c r="C230">
        <v>2</v>
      </c>
      <c r="D230">
        <v>15.680999999999999</v>
      </c>
    </row>
    <row r="231" spans="1:4" ht="15.75">
      <c r="A231" s="1">
        <v>1980</v>
      </c>
      <c r="B231">
        <v>4</v>
      </c>
      <c r="C231">
        <v>4</v>
      </c>
      <c r="D231">
        <v>15.664</v>
      </c>
    </row>
    <row r="232" spans="1:4" ht="15.75">
      <c r="A232" s="1">
        <v>1980</v>
      </c>
      <c r="B232">
        <v>4</v>
      </c>
      <c r="C232">
        <v>6</v>
      </c>
      <c r="D232">
        <v>15.707000000000001</v>
      </c>
    </row>
    <row r="233" spans="1:4" ht="15.75">
      <c r="A233" s="1">
        <v>1980</v>
      </c>
      <c r="B233">
        <v>4</v>
      </c>
      <c r="C233">
        <v>8</v>
      </c>
      <c r="D233">
        <v>15.653</v>
      </c>
    </row>
    <row r="234" spans="1:4" ht="15.75">
      <c r="A234" s="1">
        <v>1980</v>
      </c>
      <c r="B234">
        <v>4</v>
      </c>
      <c r="C234">
        <v>10</v>
      </c>
      <c r="D234">
        <v>15.664</v>
      </c>
    </row>
    <row r="235" spans="1:4" ht="15.75">
      <c r="A235" s="1">
        <v>1980</v>
      </c>
      <c r="B235">
        <v>4</v>
      </c>
      <c r="C235">
        <v>12</v>
      </c>
      <c r="D235">
        <v>15.651999999999999</v>
      </c>
    </row>
    <row r="236" spans="1:4" ht="15.75">
      <c r="A236" s="1">
        <v>1980</v>
      </c>
      <c r="B236">
        <v>4</v>
      </c>
      <c r="C236">
        <v>14</v>
      </c>
      <c r="D236">
        <v>15.523</v>
      </c>
    </row>
    <row r="237" spans="1:4" ht="15.75">
      <c r="A237" s="1">
        <v>1980</v>
      </c>
      <c r="B237">
        <v>4</v>
      </c>
      <c r="C237">
        <v>16</v>
      </c>
      <c r="D237">
        <v>15.509</v>
      </c>
    </row>
    <row r="238" spans="1:4" ht="15.75">
      <c r="A238" s="1">
        <v>1980</v>
      </c>
      <c r="B238">
        <v>4</v>
      </c>
      <c r="C238">
        <v>18</v>
      </c>
      <c r="D238">
        <v>15.419</v>
      </c>
    </row>
    <row r="239" spans="1:4" ht="15.75">
      <c r="A239" s="1">
        <v>1980</v>
      </c>
      <c r="B239">
        <v>4</v>
      </c>
      <c r="C239">
        <v>20</v>
      </c>
      <c r="D239">
        <v>15.375999999999999</v>
      </c>
    </row>
    <row r="240" spans="1:4" ht="15.75">
      <c r="A240" s="1">
        <v>1980</v>
      </c>
      <c r="B240">
        <v>4</v>
      </c>
      <c r="C240">
        <v>22</v>
      </c>
      <c r="D240">
        <v>15.406000000000001</v>
      </c>
    </row>
    <row r="241" spans="1:4" ht="15.75">
      <c r="A241" s="1">
        <v>1980</v>
      </c>
      <c r="B241">
        <v>4</v>
      </c>
      <c r="C241">
        <v>24</v>
      </c>
      <c r="D241">
        <v>15.259</v>
      </c>
    </row>
    <row r="242" spans="1:4" ht="15.75">
      <c r="A242" s="1">
        <v>1980</v>
      </c>
      <c r="B242">
        <v>4</v>
      </c>
      <c r="C242">
        <v>26</v>
      </c>
      <c r="D242">
        <v>15.117000000000001</v>
      </c>
    </row>
    <row r="243" spans="1:4" ht="15.75">
      <c r="A243" s="1">
        <v>1980</v>
      </c>
      <c r="B243">
        <v>4</v>
      </c>
      <c r="C243">
        <v>28</v>
      </c>
      <c r="D243">
        <v>14.996</v>
      </c>
    </row>
    <row r="244" spans="1:4" ht="15.75">
      <c r="A244" s="1">
        <v>1980</v>
      </c>
      <c r="B244">
        <v>4</v>
      </c>
      <c r="C244">
        <v>30</v>
      </c>
      <c r="D244">
        <v>14.859</v>
      </c>
    </row>
    <row r="245" spans="1:4" ht="15.75">
      <c r="A245" s="1">
        <v>1980</v>
      </c>
      <c r="B245">
        <v>5</v>
      </c>
      <c r="C245">
        <v>2</v>
      </c>
      <c r="D245">
        <v>14.728</v>
      </c>
    </row>
    <row r="246" spans="1:4" ht="15.75">
      <c r="A246" s="1">
        <v>1980</v>
      </c>
      <c r="B246">
        <v>5</v>
      </c>
      <c r="C246">
        <v>4</v>
      </c>
      <c r="D246">
        <v>14.56</v>
      </c>
    </row>
    <row r="247" spans="1:4" ht="15.75">
      <c r="A247" s="1">
        <v>1980</v>
      </c>
      <c r="B247">
        <v>5</v>
      </c>
      <c r="C247">
        <v>6</v>
      </c>
      <c r="D247">
        <v>14.412000000000001</v>
      </c>
    </row>
    <row r="248" spans="1:4" ht="15.75">
      <c r="A248" s="1">
        <v>1980</v>
      </c>
      <c r="B248">
        <v>5</v>
      </c>
      <c r="C248">
        <v>8</v>
      </c>
      <c r="D248">
        <v>14.32</v>
      </c>
    </row>
    <row r="249" spans="1:4" ht="15.75">
      <c r="A249" s="1">
        <v>1980</v>
      </c>
      <c r="B249">
        <v>5</v>
      </c>
      <c r="C249">
        <v>10</v>
      </c>
      <c r="D249">
        <v>14.186</v>
      </c>
    </row>
    <row r="250" spans="1:4" ht="15.75">
      <c r="A250" s="1">
        <v>1980</v>
      </c>
      <c r="B250">
        <v>5</v>
      </c>
      <c r="C250">
        <v>12</v>
      </c>
      <c r="D250">
        <v>14.010999999999999</v>
      </c>
    </row>
    <row r="251" spans="1:4" ht="15.75">
      <c r="A251" s="1">
        <v>1980</v>
      </c>
      <c r="B251">
        <v>5</v>
      </c>
      <c r="C251">
        <v>14</v>
      </c>
      <c r="D251">
        <v>13.845000000000001</v>
      </c>
    </row>
    <row r="252" spans="1:4" ht="15.75">
      <c r="A252" s="1">
        <v>1980</v>
      </c>
      <c r="B252">
        <v>5</v>
      </c>
      <c r="C252">
        <v>16</v>
      </c>
      <c r="D252">
        <v>13.769</v>
      </c>
    </row>
    <row r="253" spans="1:4" ht="15.75">
      <c r="A253" s="1">
        <v>1980</v>
      </c>
      <c r="B253">
        <v>5</v>
      </c>
      <c r="C253">
        <v>18</v>
      </c>
      <c r="D253">
        <v>13.678000000000001</v>
      </c>
    </row>
    <row r="254" spans="1:4" ht="15.75">
      <c r="A254" s="1">
        <v>1980</v>
      </c>
      <c r="B254">
        <v>5</v>
      </c>
      <c r="C254">
        <v>20</v>
      </c>
      <c r="D254">
        <v>13.531000000000001</v>
      </c>
    </row>
    <row r="255" spans="1:4" ht="15.75">
      <c r="A255" s="1">
        <v>1980</v>
      </c>
      <c r="B255">
        <v>5</v>
      </c>
      <c r="C255">
        <v>22</v>
      </c>
      <c r="D255">
        <v>13.404999999999999</v>
      </c>
    </row>
    <row r="256" spans="1:4" ht="15.75">
      <c r="A256" s="1">
        <v>1980</v>
      </c>
      <c r="B256">
        <v>5</v>
      </c>
      <c r="C256">
        <v>24</v>
      </c>
      <c r="D256">
        <v>13.34</v>
      </c>
    </row>
    <row r="257" spans="1:4" ht="15.75">
      <c r="A257" s="1">
        <v>1980</v>
      </c>
      <c r="B257">
        <v>5</v>
      </c>
      <c r="C257">
        <v>26</v>
      </c>
      <c r="D257">
        <v>13.206</v>
      </c>
    </row>
    <row r="258" spans="1:4" ht="15.75">
      <c r="A258" s="1">
        <v>1980</v>
      </c>
      <c r="B258">
        <v>5</v>
      </c>
      <c r="C258">
        <v>28</v>
      </c>
      <c r="D258">
        <v>13.023</v>
      </c>
    </row>
    <row r="259" spans="1:4" ht="15.75">
      <c r="A259" s="1">
        <v>1980</v>
      </c>
      <c r="B259">
        <v>5</v>
      </c>
      <c r="C259">
        <v>30</v>
      </c>
      <c r="D259">
        <v>12.916</v>
      </c>
    </row>
    <row r="260" spans="1:4" ht="15.75">
      <c r="A260" s="1">
        <v>1980</v>
      </c>
      <c r="B260">
        <v>6</v>
      </c>
      <c r="C260">
        <v>1</v>
      </c>
      <c r="D260">
        <v>12.766</v>
      </c>
    </row>
    <row r="261" spans="1:4" ht="15.75">
      <c r="A261" s="1">
        <v>1980</v>
      </c>
      <c r="B261">
        <v>6</v>
      </c>
      <c r="C261">
        <v>3</v>
      </c>
      <c r="D261">
        <v>12.706</v>
      </c>
    </row>
    <row r="262" spans="1:4" ht="15.75">
      <c r="A262" s="1">
        <v>1980</v>
      </c>
      <c r="B262">
        <v>6</v>
      </c>
      <c r="C262">
        <v>5</v>
      </c>
      <c r="D262">
        <v>12.614000000000001</v>
      </c>
    </row>
    <row r="263" spans="1:4" ht="15.75">
      <c r="A263" s="1">
        <v>1980</v>
      </c>
      <c r="B263">
        <v>6</v>
      </c>
      <c r="C263">
        <v>7</v>
      </c>
      <c r="D263">
        <v>12.61</v>
      </c>
    </row>
    <row r="264" spans="1:4" ht="15.75">
      <c r="A264" s="1">
        <v>1980</v>
      </c>
      <c r="B264">
        <v>6</v>
      </c>
      <c r="C264">
        <v>9</v>
      </c>
      <c r="D264">
        <v>12.586</v>
      </c>
    </row>
    <row r="265" spans="1:4" ht="15.75">
      <c r="A265" s="1">
        <v>1980</v>
      </c>
      <c r="B265">
        <v>6</v>
      </c>
      <c r="C265">
        <v>11</v>
      </c>
      <c r="D265">
        <v>12.468</v>
      </c>
    </row>
    <row r="266" spans="1:4" ht="15.75">
      <c r="A266" s="1">
        <v>1980</v>
      </c>
      <c r="B266">
        <v>6</v>
      </c>
      <c r="C266">
        <v>13</v>
      </c>
      <c r="D266">
        <v>12.278</v>
      </c>
    </row>
    <row r="267" spans="1:4" ht="15.75">
      <c r="A267" s="1">
        <v>1980</v>
      </c>
      <c r="B267">
        <v>6</v>
      </c>
      <c r="C267">
        <v>15</v>
      </c>
      <c r="D267">
        <v>12.269</v>
      </c>
    </row>
    <row r="268" spans="1:4" ht="15.75">
      <c r="A268" s="1">
        <v>1980</v>
      </c>
      <c r="B268">
        <v>6</v>
      </c>
      <c r="C268">
        <v>17</v>
      </c>
      <c r="D268">
        <v>12.132</v>
      </c>
    </row>
    <row r="269" spans="1:4" ht="15.75">
      <c r="A269" s="1">
        <v>1980</v>
      </c>
      <c r="B269">
        <v>6</v>
      </c>
      <c r="C269">
        <v>19</v>
      </c>
      <c r="D269">
        <v>12.044</v>
      </c>
    </row>
    <row r="270" spans="1:4" ht="15.75">
      <c r="A270" s="1">
        <v>1980</v>
      </c>
      <c r="B270">
        <v>6</v>
      </c>
      <c r="C270">
        <v>21</v>
      </c>
      <c r="D270">
        <v>12.007</v>
      </c>
    </row>
    <row r="271" spans="1:4" ht="15.75">
      <c r="A271" s="1">
        <v>1980</v>
      </c>
      <c r="B271">
        <v>6</v>
      </c>
      <c r="C271">
        <v>23</v>
      </c>
      <c r="D271">
        <v>11.842000000000001</v>
      </c>
    </row>
    <row r="272" spans="1:4" ht="15.75">
      <c r="A272" s="1">
        <v>1980</v>
      </c>
      <c r="B272">
        <v>6</v>
      </c>
      <c r="C272">
        <v>25</v>
      </c>
      <c r="D272">
        <v>11.699</v>
      </c>
    </row>
    <row r="273" spans="1:4" ht="15.75">
      <c r="A273" s="1">
        <v>1980</v>
      </c>
      <c r="B273">
        <v>6</v>
      </c>
      <c r="C273">
        <v>27</v>
      </c>
      <c r="D273">
        <v>11.586</v>
      </c>
    </row>
    <row r="274" spans="1:4" ht="15.75">
      <c r="A274" s="1">
        <v>1980</v>
      </c>
      <c r="B274">
        <v>6</v>
      </c>
      <c r="C274">
        <v>29</v>
      </c>
      <c r="D274">
        <v>11.468999999999999</v>
      </c>
    </row>
    <row r="275" spans="1:4" ht="15.75">
      <c r="A275" s="1">
        <v>1980</v>
      </c>
      <c r="B275">
        <v>7</v>
      </c>
      <c r="C275">
        <v>1</v>
      </c>
      <c r="D275">
        <v>11.282999999999999</v>
      </c>
    </row>
    <row r="276" spans="1:4" ht="15.75">
      <c r="A276" s="1">
        <v>1980</v>
      </c>
      <c r="B276">
        <v>7</v>
      </c>
      <c r="C276">
        <v>3</v>
      </c>
      <c r="D276">
        <v>11.074999999999999</v>
      </c>
    </row>
    <row r="277" spans="1:4" ht="15.75">
      <c r="A277" s="1">
        <v>1980</v>
      </c>
      <c r="B277">
        <v>7</v>
      </c>
      <c r="C277">
        <v>5</v>
      </c>
      <c r="D277">
        <v>10.983000000000001</v>
      </c>
    </row>
    <row r="278" spans="1:4" ht="15.75">
      <c r="A278" s="1">
        <v>1980</v>
      </c>
      <c r="B278">
        <v>7</v>
      </c>
      <c r="C278">
        <v>7</v>
      </c>
      <c r="D278">
        <v>10.852</v>
      </c>
    </row>
    <row r="279" spans="1:4" ht="15.75">
      <c r="A279" s="1">
        <v>1980</v>
      </c>
      <c r="B279">
        <v>7</v>
      </c>
      <c r="C279">
        <v>9</v>
      </c>
      <c r="D279">
        <v>10.7</v>
      </c>
    </row>
    <row r="280" spans="1:4" ht="15.75">
      <c r="A280" s="1">
        <v>1980</v>
      </c>
      <c r="B280">
        <v>7</v>
      </c>
      <c r="C280">
        <v>11</v>
      </c>
      <c r="D280">
        <v>10.574999999999999</v>
      </c>
    </row>
    <row r="281" spans="1:4" ht="15.75">
      <c r="A281" s="1">
        <v>1980</v>
      </c>
      <c r="B281">
        <v>7</v>
      </c>
      <c r="C281">
        <v>13</v>
      </c>
      <c r="D281">
        <v>10.307</v>
      </c>
    </row>
    <row r="282" spans="1:4" ht="15.75">
      <c r="A282" s="1">
        <v>1980</v>
      </c>
      <c r="B282">
        <v>7</v>
      </c>
      <c r="C282">
        <v>15</v>
      </c>
      <c r="D282">
        <v>10.202999999999999</v>
      </c>
    </row>
    <row r="283" spans="1:4" ht="15.75">
      <c r="A283" s="1">
        <v>1980</v>
      </c>
      <c r="B283">
        <v>7</v>
      </c>
      <c r="C283">
        <v>17</v>
      </c>
      <c r="D283">
        <v>9.9459999999999997</v>
      </c>
    </row>
    <row r="284" spans="1:4" ht="15.75">
      <c r="A284" s="1">
        <v>1980</v>
      </c>
      <c r="B284">
        <v>7</v>
      </c>
      <c r="C284">
        <v>19</v>
      </c>
      <c r="D284">
        <v>9.8469999999999995</v>
      </c>
    </row>
    <row r="285" spans="1:4" ht="15.75">
      <c r="A285" s="1">
        <v>1980</v>
      </c>
      <c r="B285">
        <v>7</v>
      </c>
      <c r="C285">
        <v>21</v>
      </c>
      <c r="D285">
        <v>9.7789999999999999</v>
      </c>
    </row>
    <row r="286" spans="1:4" ht="15.75">
      <c r="A286" s="1">
        <v>1980</v>
      </c>
      <c r="B286">
        <v>7</v>
      </c>
      <c r="C286">
        <v>23</v>
      </c>
      <c r="D286">
        <v>9.5939999999999994</v>
      </c>
    </row>
    <row r="287" spans="1:4" ht="15.75">
      <c r="A287" s="1">
        <v>1980</v>
      </c>
      <c r="B287">
        <v>7</v>
      </c>
      <c r="C287">
        <v>25</v>
      </c>
      <c r="D287">
        <v>9.3580000000000005</v>
      </c>
    </row>
    <row r="288" spans="1:4" ht="15.75">
      <c r="A288" s="1">
        <v>1980</v>
      </c>
      <c r="B288">
        <v>7</v>
      </c>
      <c r="C288">
        <v>27</v>
      </c>
      <c r="D288">
        <v>9.1660000000000004</v>
      </c>
    </row>
    <row r="289" spans="1:4" ht="15.75">
      <c r="A289" s="1">
        <v>1980</v>
      </c>
      <c r="B289">
        <v>7</v>
      </c>
      <c r="C289">
        <v>29</v>
      </c>
      <c r="D289">
        <v>9.0649999999999995</v>
      </c>
    </row>
    <row r="290" spans="1:4" ht="15.75">
      <c r="A290" s="1">
        <v>1980</v>
      </c>
      <c r="B290">
        <v>7</v>
      </c>
      <c r="C290">
        <v>31</v>
      </c>
      <c r="D290">
        <v>8.8680000000000003</v>
      </c>
    </row>
    <row r="291" spans="1:4" ht="15.75">
      <c r="A291" s="1">
        <v>1980</v>
      </c>
      <c r="B291">
        <v>8</v>
      </c>
      <c r="C291">
        <v>2</v>
      </c>
      <c r="D291">
        <v>8.76</v>
      </c>
    </row>
    <row r="292" spans="1:4" ht="15.75">
      <c r="A292" s="1">
        <v>1980</v>
      </c>
      <c r="B292">
        <v>8</v>
      </c>
      <c r="C292">
        <v>4</v>
      </c>
      <c r="D292">
        <v>8.6110000000000007</v>
      </c>
    </row>
    <row r="293" spans="1:4" ht="15.75">
      <c r="A293" s="1">
        <v>1980</v>
      </c>
      <c r="B293">
        <v>8</v>
      </c>
      <c r="C293">
        <v>6</v>
      </c>
      <c r="D293">
        <v>8.548</v>
      </c>
    </row>
    <row r="294" spans="1:4" ht="15.75">
      <c r="A294" s="1">
        <v>1980</v>
      </c>
      <c r="B294">
        <v>8</v>
      </c>
      <c r="C294">
        <v>8</v>
      </c>
      <c r="D294">
        <v>8.3480000000000008</v>
      </c>
    </row>
    <row r="295" spans="1:4" ht="15.75">
      <c r="A295" s="1">
        <v>1980</v>
      </c>
      <c r="B295">
        <v>8</v>
      </c>
      <c r="C295">
        <v>10</v>
      </c>
      <c r="D295">
        <v>8.202</v>
      </c>
    </row>
    <row r="296" spans="1:4" ht="15.75">
      <c r="A296" s="1">
        <v>1980</v>
      </c>
      <c r="B296">
        <v>8</v>
      </c>
      <c r="C296">
        <v>12</v>
      </c>
      <c r="D296">
        <v>8.0410000000000004</v>
      </c>
    </row>
    <row r="297" spans="1:4" ht="15.75">
      <c r="A297" s="1">
        <v>1980</v>
      </c>
      <c r="B297">
        <v>8</v>
      </c>
      <c r="C297">
        <v>14</v>
      </c>
      <c r="D297">
        <v>7.82</v>
      </c>
    </row>
    <row r="298" spans="1:4" ht="15.75">
      <c r="A298" s="1">
        <v>1980</v>
      </c>
      <c r="B298">
        <v>8</v>
      </c>
      <c r="C298">
        <v>16</v>
      </c>
      <c r="D298">
        <v>7.7649999999999997</v>
      </c>
    </row>
    <row r="299" spans="1:4" ht="15.75">
      <c r="A299" s="1">
        <v>1980</v>
      </c>
      <c r="B299">
        <v>8</v>
      </c>
      <c r="C299">
        <v>18</v>
      </c>
      <c r="D299">
        <v>7.7610000000000001</v>
      </c>
    </row>
    <row r="300" spans="1:4" ht="15.75">
      <c r="A300" s="1">
        <v>1980</v>
      </c>
      <c r="B300">
        <v>8</v>
      </c>
      <c r="C300">
        <v>20</v>
      </c>
      <c r="D300">
        <v>7.7169999999999996</v>
      </c>
    </row>
    <row r="301" spans="1:4" ht="15.75">
      <c r="A301" s="1">
        <v>1980</v>
      </c>
      <c r="B301">
        <v>8</v>
      </c>
      <c r="C301">
        <v>22</v>
      </c>
      <c r="D301">
        <v>7.7690000000000001</v>
      </c>
    </row>
    <row r="302" spans="1:4" ht="15.75">
      <c r="A302" s="1">
        <v>1980</v>
      </c>
      <c r="B302">
        <v>8</v>
      </c>
      <c r="C302">
        <v>24</v>
      </c>
      <c r="D302">
        <v>7.5780000000000003</v>
      </c>
    </row>
    <row r="303" spans="1:4" ht="15.75">
      <c r="A303" s="1">
        <v>1980</v>
      </c>
      <c r="B303">
        <v>8</v>
      </c>
      <c r="C303">
        <v>26</v>
      </c>
      <c r="D303">
        <v>7.6669999999999998</v>
      </c>
    </row>
    <row r="304" spans="1:4" ht="15.75">
      <c r="A304" s="1">
        <v>1980</v>
      </c>
      <c r="B304">
        <v>8</v>
      </c>
      <c r="C304">
        <v>28</v>
      </c>
      <c r="D304">
        <v>7.5880000000000001</v>
      </c>
    </row>
    <row r="305" spans="1:4" ht="15.75">
      <c r="A305" s="1">
        <v>1980</v>
      </c>
      <c r="B305">
        <v>8</v>
      </c>
      <c r="C305">
        <v>30</v>
      </c>
      <c r="D305">
        <v>7.6</v>
      </c>
    </row>
    <row r="306" spans="1:4" ht="15.75">
      <c r="A306" s="1">
        <v>1980</v>
      </c>
      <c r="B306">
        <v>9</v>
      </c>
      <c r="C306">
        <v>1</v>
      </c>
      <c r="D306">
        <v>7.5439999999999996</v>
      </c>
    </row>
    <row r="307" spans="1:4" ht="15.75">
      <c r="A307" s="1">
        <v>1980</v>
      </c>
      <c r="B307">
        <v>9</v>
      </c>
      <c r="C307">
        <v>3</v>
      </c>
      <c r="D307">
        <v>7.5549999999999997</v>
      </c>
    </row>
    <row r="308" spans="1:4" ht="15.75">
      <c r="A308" s="1">
        <v>1980</v>
      </c>
      <c r="B308">
        <v>9</v>
      </c>
      <c r="C308">
        <v>5</v>
      </c>
      <c r="D308">
        <v>7.5330000000000004</v>
      </c>
    </row>
    <row r="309" spans="1:4" ht="15.75">
      <c r="A309" s="1">
        <v>1980</v>
      </c>
      <c r="B309">
        <v>9</v>
      </c>
      <c r="C309">
        <v>7</v>
      </c>
      <c r="D309">
        <v>7.5739999999999998</v>
      </c>
    </row>
    <row r="310" spans="1:4" ht="15.75">
      <c r="A310" s="1">
        <v>1980</v>
      </c>
      <c r="B310">
        <v>9</v>
      </c>
      <c r="C310">
        <v>9</v>
      </c>
      <c r="D310">
        <v>7.56</v>
      </c>
    </row>
    <row r="311" spans="1:4" ht="15.75">
      <c r="A311" s="1">
        <v>1980</v>
      </c>
      <c r="B311">
        <v>9</v>
      </c>
      <c r="C311">
        <v>11</v>
      </c>
      <c r="D311">
        <v>7.5570000000000004</v>
      </c>
    </row>
    <row r="312" spans="1:4" ht="15.75">
      <c r="A312" s="1">
        <v>1980</v>
      </c>
      <c r="B312">
        <v>9</v>
      </c>
      <c r="C312">
        <v>13</v>
      </c>
      <c r="D312">
        <v>7.5430000000000001</v>
      </c>
    </row>
    <row r="313" spans="1:4" ht="15.75">
      <c r="A313" s="1">
        <v>1980</v>
      </c>
      <c r="B313">
        <v>9</v>
      </c>
      <c r="C313">
        <v>15</v>
      </c>
      <c r="D313">
        <v>7.6020000000000003</v>
      </c>
    </row>
    <row r="314" spans="1:4" ht="15.75">
      <c r="A314" s="1">
        <v>1980</v>
      </c>
      <c r="B314">
        <v>9</v>
      </c>
      <c r="C314">
        <v>17</v>
      </c>
      <c r="D314">
        <v>7.58</v>
      </c>
    </row>
    <row r="315" spans="1:4" ht="15.75">
      <c r="A315" s="1">
        <v>1980</v>
      </c>
      <c r="B315">
        <v>9</v>
      </c>
      <c r="C315">
        <v>19</v>
      </c>
      <c r="D315">
        <v>7.6509999999999998</v>
      </c>
    </row>
    <row r="316" spans="1:4" ht="15.75">
      <c r="A316" s="1">
        <v>1980</v>
      </c>
      <c r="B316">
        <v>9</v>
      </c>
      <c r="C316">
        <v>21</v>
      </c>
      <c r="D316">
        <v>7.6859999999999999</v>
      </c>
    </row>
    <row r="317" spans="1:4" ht="15.75">
      <c r="A317" s="1">
        <v>1980</v>
      </c>
      <c r="B317">
        <v>9</v>
      </c>
      <c r="C317">
        <v>23</v>
      </c>
      <c r="D317">
        <v>7.782</v>
      </c>
    </row>
    <row r="318" spans="1:4" ht="15.75">
      <c r="A318" s="1">
        <v>1980</v>
      </c>
      <c r="B318">
        <v>9</v>
      </c>
      <c r="C318">
        <v>25</v>
      </c>
      <c r="D318">
        <v>7.8540000000000001</v>
      </c>
    </row>
    <row r="319" spans="1:4" ht="15.75">
      <c r="A319" s="1">
        <v>1980</v>
      </c>
      <c r="B319">
        <v>9</v>
      </c>
      <c r="C319">
        <v>27</v>
      </c>
      <c r="D319">
        <v>7.9660000000000002</v>
      </c>
    </row>
    <row r="320" spans="1:4" ht="15.75">
      <c r="A320" s="1">
        <v>1980</v>
      </c>
      <c r="B320">
        <v>9</v>
      </c>
      <c r="C320">
        <v>29</v>
      </c>
      <c r="D320">
        <v>8.0190000000000001</v>
      </c>
    </row>
    <row r="321" spans="1:4" ht="15.75">
      <c r="A321" s="1">
        <v>1980</v>
      </c>
      <c r="B321">
        <v>10</v>
      </c>
      <c r="C321">
        <v>1</v>
      </c>
      <c r="D321">
        <v>8.2230000000000008</v>
      </c>
    </row>
    <row r="322" spans="1:4" ht="15.75">
      <c r="A322" s="1">
        <v>1980</v>
      </c>
      <c r="B322">
        <v>10</v>
      </c>
      <c r="C322">
        <v>3</v>
      </c>
      <c r="D322">
        <v>8.2129999999999992</v>
      </c>
    </row>
    <row r="323" spans="1:4" ht="15.75">
      <c r="A323" s="1">
        <v>1980</v>
      </c>
      <c r="B323">
        <v>10</v>
      </c>
      <c r="C323">
        <v>5</v>
      </c>
      <c r="D323">
        <v>8.4849999999999994</v>
      </c>
    </row>
    <row r="324" spans="1:4" ht="15.75">
      <c r="A324" s="1">
        <v>1980</v>
      </c>
      <c r="B324">
        <v>10</v>
      </c>
      <c r="C324">
        <v>7</v>
      </c>
      <c r="D324">
        <v>8.532</v>
      </c>
    </row>
    <row r="325" spans="1:4" ht="15.75">
      <c r="A325" s="1">
        <v>1980</v>
      </c>
      <c r="B325">
        <v>10</v>
      </c>
      <c r="C325">
        <v>9</v>
      </c>
      <c r="D325">
        <v>8.8089999999999993</v>
      </c>
    </row>
    <row r="326" spans="1:4" ht="15.75">
      <c r="A326" s="1">
        <v>1980</v>
      </c>
      <c r="B326">
        <v>10</v>
      </c>
      <c r="C326">
        <v>11</v>
      </c>
      <c r="D326">
        <v>8.9749999999999996</v>
      </c>
    </row>
    <row r="327" spans="1:4" ht="15.75">
      <c r="A327" s="1">
        <v>1980</v>
      </c>
      <c r="B327">
        <v>10</v>
      </c>
      <c r="C327">
        <v>13</v>
      </c>
      <c r="D327">
        <v>9.1609999999999996</v>
      </c>
    </row>
    <row r="328" spans="1:4" ht="15.75">
      <c r="A328" s="1">
        <v>1980</v>
      </c>
      <c r="B328">
        <v>10</v>
      </c>
      <c r="C328">
        <v>15</v>
      </c>
      <c r="D328">
        <v>9.218</v>
      </c>
    </row>
    <row r="329" spans="1:4" ht="15.75">
      <c r="A329" s="1">
        <v>1980</v>
      </c>
      <c r="B329">
        <v>10</v>
      </c>
      <c r="C329">
        <v>17</v>
      </c>
      <c r="D329">
        <v>9.2720000000000002</v>
      </c>
    </row>
    <row r="330" spans="1:4" ht="15.75">
      <c r="A330" s="1">
        <v>1980</v>
      </c>
      <c r="B330">
        <v>10</v>
      </c>
      <c r="C330">
        <v>19</v>
      </c>
      <c r="D330">
        <v>9.3889999999999993</v>
      </c>
    </row>
    <row r="331" spans="1:4" ht="15.75">
      <c r="A331" s="1">
        <v>1980</v>
      </c>
      <c r="B331">
        <v>10</v>
      </c>
      <c r="C331">
        <v>21</v>
      </c>
      <c r="D331">
        <v>9.468</v>
      </c>
    </row>
    <row r="332" spans="1:4" ht="15.75">
      <c r="A332" s="1">
        <v>1980</v>
      </c>
      <c r="B332">
        <v>10</v>
      </c>
      <c r="C332">
        <v>23</v>
      </c>
      <c r="D332">
        <v>9.5860000000000003</v>
      </c>
    </row>
    <row r="333" spans="1:4" ht="15.75">
      <c r="A333" s="1">
        <v>1980</v>
      </c>
      <c r="B333">
        <v>10</v>
      </c>
      <c r="C333">
        <v>25</v>
      </c>
      <c r="D333">
        <v>9.6430000000000007</v>
      </c>
    </row>
    <row r="334" spans="1:4" ht="15.75">
      <c r="A334" s="1">
        <v>1980</v>
      </c>
      <c r="B334">
        <v>10</v>
      </c>
      <c r="C334">
        <v>27</v>
      </c>
      <c r="D334">
        <v>9.8409999999999993</v>
      </c>
    </row>
    <row r="335" spans="1:4" ht="15.75">
      <c r="A335" s="1">
        <v>1980</v>
      </c>
      <c r="B335">
        <v>10</v>
      </c>
      <c r="C335">
        <v>29</v>
      </c>
      <c r="D335">
        <v>9.9109999999999996</v>
      </c>
    </row>
    <row r="336" spans="1:4" ht="15.75">
      <c r="A336" s="1">
        <v>1980</v>
      </c>
      <c r="B336">
        <v>10</v>
      </c>
      <c r="C336">
        <v>31</v>
      </c>
      <c r="D336">
        <v>10.198</v>
      </c>
    </row>
    <row r="337" spans="1:4" ht="15.75">
      <c r="A337" s="1">
        <v>1980</v>
      </c>
      <c r="B337">
        <v>11</v>
      </c>
      <c r="C337">
        <v>2</v>
      </c>
      <c r="D337">
        <v>10.42</v>
      </c>
    </row>
    <row r="338" spans="1:4" ht="15.75">
      <c r="A338" s="1">
        <v>1980</v>
      </c>
      <c r="B338">
        <v>11</v>
      </c>
      <c r="C338">
        <v>4</v>
      </c>
      <c r="D338">
        <v>10.523</v>
      </c>
    </row>
    <row r="339" spans="1:4" ht="15.75">
      <c r="A339" s="1">
        <v>1980</v>
      </c>
      <c r="B339">
        <v>11</v>
      </c>
      <c r="C339">
        <v>6</v>
      </c>
      <c r="D339">
        <v>10.651999999999999</v>
      </c>
    </row>
    <row r="340" spans="1:4" ht="15.75">
      <c r="A340" s="1">
        <v>1980</v>
      </c>
      <c r="B340">
        <v>11</v>
      </c>
      <c r="C340">
        <v>8</v>
      </c>
      <c r="D340">
        <v>10.789</v>
      </c>
    </row>
    <row r="341" spans="1:4" ht="15.75">
      <c r="A341" s="1">
        <v>1980</v>
      </c>
      <c r="B341">
        <v>11</v>
      </c>
      <c r="C341">
        <v>10</v>
      </c>
      <c r="D341">
        <v>10.88</v>
      </c>
    </row>
    <row r="342" spans="1:4" ht="15.75">
      <c r="A342" s="1">
        <v>1980</v>
      </c>
      <c r="B342">
        <v>11</v>
      </c>
      <c r="C342">
        <v>12</v>
      </c>
      <c r="D342">
        <v>10.976000000000001</v>
      </c>
    </row>
    <row r="343" spans="1:4" ht="15.75">
      <c r="A343" s="1">
        <v>1980</v>
      </c>
      <c r="B343">
        <v>11</v>
      </c>
      <c r="C343">
        <v>14</v>
      </c>
      <c r="D343">
        <v>11.087</v>
      </c>
    </row>
    <row r="344" spans="1:4" ht="15.75">
      <c r="A344" s="1">
        <v>1980</v>
      </c>
      <c r="B344">
        <v>11</v>
      </c>
      <c r="C344">
        <v>16</v>
      </c>
      <c r="D344">
        <v>11.217000000000001</v>
      </c>
    </row>
    <row r="345" spans="1:4" ht="15.75">
      <c r="A345" s="1">
        <v>1980</v>
      </c>
      <c r="B345">
        <v>11</v>
      </c>
      <c r="C345">
        <v>18</v>
      </c>
      <c r="D345">
        <v>11.337999999999999</v>
      </c>
    </row>
    <row r="346" spans="1:4" ht="15.75">
      <c r="A346" s="1">
        <v>1980</v>
      </c>
      <c r="B346">
        <v>11</v>
      </c>
      <c r="C346">
        <v>20</v>
      </c>
      <c r="D346">
        <v>11.628</v>
      </c>
    </row>
    <row r="347" spans="1:4" ht="15.75">
      <c r="A347" s="1">
        <v>1980</v>
      </c>
      <c r="B347">
        <v>11</v>
      </c>
      <c r="C347">
        <v>22</v>
      </c>
      <c r="D347">
        <v>11.78</v>
      </c>
    </row>
    <row r="348" spans="1:4" ht="15.75">
      <c r="A348" s="1">
        <v>1980</v>
      </c>
      <c r="B348">
        <v>11</v>
      </c>
      <c r="C348">
        <v>24</v>
      </c>
      <c r="D348">
        <v>12.096</v>
      </c>
    </row>
    <row r="349" spans="1:4" ht="15.75">
      <c r="A349" s="1">
        <v>1980</v>
      </c>
      <c r="B349">
        <v>11</v>
      </c>
      <c r="C349">
        <v>26</v>
      </c>
      <c r="D349">
        <v>12.256</v>
      </c>
    </row>
    <row r="350" spans="1:4" ht="15.75">
      <c r="A350" s="1">
        <v>1980</v>
      </c>
      <c r="B350">
        <v>11</v>
      </c>
      <c r="C350">
        <v>28</v>
      </c>
      <c r="D350">
        <v>12.476000000000001</v>
      </c>
    </row>
    <row r="351" spans="1:4" ht="15.75">
      <c r="A351" s="1">
        <v>1980</v>
      </c>
      <c r="B351">
        <v>11</v>
      </c>
      <c r="C351">
        <v>30</v>
      </c>
      <c r="D351">
        <v>12.625999999999999</v>
      </c>
    </row>
    <row r="352" spans="1:4" ht="15.75">
      <c r="A352" s="1">
        <v>1980</v>
      </c>
      <c r="B352">
        <v>12</v>
      </c>
      <c r="C352">
        <v>2</v>
      </c>
      <c r="D352">
        <v>12.667</v>
      </c>
    </row>
    <row r="353" spans="1:4" ht="15.75">
      <c r="A353" s="1">
        <v>1980</v>
      </c>
      <c r="B353">
        <v>12</v>
      </c>
      <c r="C353">
        <v>4</v>
      </c>
      <c r="D353">
        <v>13.04</v>
      </c>
    </row>
    <row r="354" spans="1:4" ht="15.75">
      <c r="A354" s="1">
        <v>1980</v>
      </c>
      <c r="B354">
        <v>12</v>
      </c>
      <c r="C354">
        <v>6</v>
      </c>
      <c r="D354">
        <v>13.122</v>
      </c>
    </row>
    <row r="355" spans="1:4" ht="15.75">
      <c r="A355" s="1">
        <v>1980</v>
      </c>
      <c r="B355">
        <v>12</v>
      </c>
      <c r="C355">
        <v>8</v>
      </c>
      <c r="D355">
        <v>13.298</v>
      </c>
    </row>
    <row r="356" spans="1:4" ht="15.75">
      <c r="A356" s="1">
        <v>1980</v>
      </c>
      <c r="B356">
        <v>12</v>
      </c>
      <c r="C356">
        <v>10</v>
      </c>
      <c r="D356">
        <v>13.334</v>
      </c>
    </row>
    <row r="357" spans="1:4" ht="15.75">
      <c r="A357" s="1">
        <v>1980</v>
      </c>
      <c r="B357">
        <v>12</v>
      </c>
      <c r="C357">
        <v>12</v>
      </c>
      <c r="D357">
        <v>13.569000000000001</v>
      </c>
    </row>
    <row r="358" spans="1:4" ht="15.75">
      <c r="A358" s="1">
        <v>1980</v>
      </c>
      <c r="B358">
        <v>12</v>
      </c>
      <c r="C358">
        <v>14</v>
      </c>
      <c r="D358">
        <v>13.685</v>
      </c>
    </row>
    <row r="359" spans="1:4" ht="15.75">
      <c r="A359" s="1">
        <v>1980</v>
      </c>
      <c r="B359">
        <v>12</v>
      </c>
      <c r="C359">
        <v>16</v>
      </c>
      <c r="D359">
        <v>13.92</v>
      </c>
    </row>
    <row r="360" spans="1:4" ht="15.75">
      <c r="A360" s="1">
        <v>1980</v>
      </c>
      <c r="B360">
        <v>12</v>
      </c>
      <c r="C360">
        <v>18</v>
      </c>
      <c r="D360">
        <v>13.789</v>
      </c>
    </row>
    <row r="361" spans="1:4" ht="15.75">
      <c r="A361" s="1">
        <v>1980</v>
      </c>
      <c r="B361">
        <v>12</v>
      </c>
      <c r="C361">
        <v>20</v>
      </c>
      <c r="D361">
        <v>13.696999999999999</v>
      </c>
    </row>
    <row r="362" spans="1:4" ht="15.75">
      <c r="A362" s="1">
        <v>1980</v>
      </c>
      <c r="B362">
        <v>12</v>
      </c>
      <c r="C362">
        <v>22</v>
      </c>
      <c r="D362">
        <v>13.779</v>
      </c>
    </row>
    <row r="363" spans="1:4" ht="15.75">
      <c r="A363" s="1">
        <v>1980</v>
      </c>
      <c r="B363">
        <v>12</v>
      </c>
      <c r="C363">
        <v>24</v>
      </c>
      <c r="D363">
        <v>13.798</v>
      </c>
    </row>
    <row r="364" spans="1:4" ht="15.75">
      <c r="A364" s="1">
        <v>1980</v>
      </c>
      <c r="B364">
        <v>12</v>
      </c>
      <c r="C364">
        <v>26</v>
      </c>
      <c r="D364">
        <v>14</v>
      </c>
    </row>
    <row r="365" spans="1:4" ht="15.75">
      <c r="A365" s="1">
        <v>1980</v>
      </c>
      <c r="B365">
        <v>12</v>
      </c>
      <c r="C365">
        <v>28</v>
      </c>
      <c r="D365">
        <v>14.172000000000001</v>
      </c>
    </row>
    <row r="366" spans="1:4" ht="15.75">
      <c r="A366" s="1">
        <v>1980</v>
      </c>
      <c r="B366">
        <v>12</v>
      </c>
      <c r="C366">
        <v>30</v>
      </c>
      <c r="D366">
        <v>14.093</v>
      </c>
    </row>
    <row r="367" spans="1:4" ht="15.75">
      <c r="A367" s="1">
        <v>1981</v>
      </c>
      <c r="B367">
        <v>1</v>
      </c>
      <c r="C367">
        <v>1</v>
      </c>
      <c r="D367">
        <v>14.288</v>
      </c>
    </row>
    <row r="368" spans="1:4" ht="15.75">
      <c r="A368" s="1">
        <v>1981</v>
      </c>
      <c r="B368">
        <v>1</v>
      </c>
      <c r="C368">
        <v>3</v>
      </c>
      <c r="D368">
        <v>14.503</v>
      </c>
    </row>
    <row r="369" spans="1:4" ht="15.75">
      <c r="A369" s="1">
        <v>1981</v>
      </c>
      <c r="B369">
        <v>1</v>
      </c>
      <c r="C369">
        <v>5</v>
      </c>
      <c r="D369">
        <v>14.459</v>
      </c>
    </row>
    <row r="370" spans="1:4" ht="15.75">
      <c r="A370" s="1">
        <v>1981</v>
      </c>
      <c r="B370">
        <v>1</v>
      </c>
      <c r="C370">
        <v>7</v>
      </c>
      <c r="D370">
        <v>14.714</v>
      </c>
    </row>
    <row r="371" spans="1:4" ht="15.75">
      <c r="A371" s="1">
        <v>1981</v>
      </c>
      <c r="B371">
        <v>1</v>
      </c>
      <c r="C371">
        <v>9</v>
      </c>
      <c r="D371">
        <v>14.644</v>
      </c>
    </row>
    <row r="372" spans="1:4" ht="15.75">
      <c r="A372" s="1">
        <v>1981</v>
      </c>
      <c r="B372">
        <v>1</v>
      </c>
      <c r="C372">
        <v>11</v>
      </c>
      <c r="D372">
        <v>14.69</v>
      </c>
    </row>
    <row r="373" spans="1:4" ht="15.75">
      <c r="A373" s="1">
        <v>1981</v>
      </c>
      <c r="B373">
        <v>1</v>
      </c>
      <c r="C373">
        <v>13</v>
      </c>
      <c r="D373">
        <v>14.648999999999999</v>
      </c>
    </row>
    <row r="374" spans="1:4" ht="15.75">
      <c r="A374" s="1">
        <v>1981</v>
      </c>
      <c r="B374">
        <v>1</v>
      </c>
      <c r="C374">
        <v>15</v>
      </c>
      <c r="D374">
        <v>14.747999999999999</v>
      </c>
    </row>
    <row r="375" spans="1:4" ht="15.75">
      <c r="A375" s="1">
        <v>1981</v>
      </c>
      <c r="B375">
        <v>1</v>
      </c>
      <c r="C375">
        <v>17</v>
      </c>
      <c r="D375">
        <v>15.003</v>
      </c>
    </row>
    <row r="376" spans="1:4" ht="15.75">
      <c r="A376" s="1">
        <v>1981</v>
      </c>
      <c r="B376">
        <v>1</v>
      </c>
      <c r="C376">
        <v>19</v>
      </c>
      <c r="D376">
        <v>15.066000000000001</v>
      </c>
    </row>
    <row r="377" spans="1:4" ht="15.75">
      <c r="A377" s="1">
        <v>1981</v>
      </c>
      <c r="B377">
        <v>1</v>
      </c>
      <c r="C377">
        <v>21</v>
      </c>
      <c r="D377">
        <v>15.055</v>
      </c>
    </row>
    <row r="378" spans="1:4" ht="15.75">
      <c r="A378" s="1">
        <v>1981</v>
      </c>
      <c r="B378">
        <v>1</v>
      </c>
      <c r="C378">
        <v>23</v>
      </c>
      <c r="D378">
        <v>15.17</v>
      </c>
    </row>
    <row r="379" spans="1:4" ht="15.75">
      <c r="A379" s="1">
        <v>1981</v>
      </c>
      <c r="B379">
        <v>1</v>
      </c>
      <c r="C379">
        <v>25</v>
      </c>
      <c r="D379">
        <v>15.244</v>
      </c>
    </row>
    <row r="380" spans="1:4" ht="15.75">
      <c r="A380" s="1">
        <v>1981</v>
      </c>
      <c r="B380">
        <v>1</v>
      </c>
      <c r="C380">
        <v>27</v>
      </c>
      <c r="D380">
        <v>15.35</v>
      </c>
    </row>
    <row r="381" spans="1:4" ht="15.75">
      <c r="A381" s="1">
        <v>1981</v>
      </c>
      <c r="B381">
        <v>1</v>
      </c>
      <c r="C381">
        <v>29</v>
      </c>
      <c r="D381">
        <v>15.503</v>
      </c>
    </row>
    <row r="382" spans="1:4" ht="15.75">
      <c r="A382" s="1">
        <v>1981</v>
      </c>
      <c r="B382">
        <v>1</v>
      </c>
      <c r="C382">
        <v>31</v>
      </c>
      <c r="D382">
        <v>15.627000000000001</v>
      </c>
    </row>
    <row r="383" spans="1:4" ht="15.75">
      <c r="A383" s="1">
        <v>1981</v>
      </c>
      <c r="B383">
        <v>2</v>
      </c>
      <c r="C383">
        <v>2</v>
      </c>
      <c r="D383">
        <v>15.646000000000001</v>
      </c>
    </row>
    <row r="384" spans="1:4" ht="15.75">
      <c r="A384" s="1">
        <v>1981</v>
      </c>
      <c r="B384">
        <v>2</v>
      </c>
      <c r="C384">
        <v>4</v>
      </c>
      <c r="D384">
        <v>15.663</v>
      </c>
    </row>
    <row r="385" spans="1:4" ht="15.75">
      <c r="A385" s="1">
        <v>1981</v>
      </c>
      <c r="B385">
        <v>2</v>
      </c>
      <c r="C385">
        <v>6</v>
      </c>
      <c r="D385">
        <v>15.69</v>
      </c>
    </row>
    <row r="386" spans="1:4" ht="15.75">
      <c r="A386" s="1">
        <v>1981</v>
      </c>
      <c r="B386">
        <v>2</v>
      </c>
      <c r="C386">
        <v>8</v>
      </c>
      <c r="D386">
        <v>15.579000000000001</v>
      </c>
    </row>
    <row r="387" spans="1:4" ht="15.75">
      <c r="A387" s="1">
        <v>1981</v>
      </c>
      <c r="B387">
        <v>2</v>
      </c>
      <c r="C387">
        <v>10</v>
      </c>
      <c r="D387">
        <v>15.44</v>
      </c>
    </row>
    <row r="388" spans="1:4" ht="15.75">
      <c r="A388" s="1">
        <v>1981</v>
      </c>
      <c r="B388">
        <v>2</v>
      </c>
      <c r="C388">
        <v>12</v>
      </c>
      <c r="D388">
        <v>15.474</v>
      </c>
    </row>
    <row r="389" spans="1:4" ht="15.75">
      <c r="A389" s="1">
        <v>1981</v>
      </c>
      <c r="B389">
        <v>2</v>
      </c>
      <c r="C389">
        <v>14</v>
      </c>
      <c r="D389">
        <v>15.484</v>
      </c>
    </row>
    <row r="390" spans="1:4" ht="15.75">
      <c r="A390" s="1">
        <v>1981</v>
      </c>
      <c r="B390">
        <v>2</v>
      </c>
      <c r="C390">
        <v>16</v>
      </c>
      <c r="D390">
        <v>15.574999999999999</v>
      </c>
    </row>
    <row r="391" spans="1:4" ht="15.75">
      <c r="A391" s="1">
        <v>1981</v>
      </c>
      <c r="B391">
        <v>2</v>
      </c>
      <c r="C391">
        <v>18</v>
      </c>
      <c r="D391">
        <v>15.592000000000001</v>
      </c>
    </row>
    <row r="392" spans="1:4" ht="15.75">
      <c r="A392" s="1">
        <v>1981</v>
      </c>
      <c r="B392">
        <v>2</v>
      </c>
      <c r="C392">
        <v>20</v>
      </c>
      <c r="D392">
        <v>15.731</v>
      </c>
    </row>
    <row r="393" spans="1:4" ht="15.75">
      <c r="A393" s="1">
        <v>1981</v>
      </c>
      <c r="B393">
        <v>2</v>
      </c>
      <c r="C393">
        <v>22</v>
      </c>
      <c r="D393">
        <v>15.662000000000001</v>
      </c>
    </row>
    <row r="394" spans="1:4" ht="15.75">
      <c r="A394" s="1">
        <v>1981</v>
      </c>
      <c r="B394">
        <v>2</v>
      </c>
      <c r="C394">
        <v>24</v>
      </c>
      <c r="D394">
        <v>15.736000000000001</v>
      </c>
    </row>
    <row r="395" spans="1:4" ht="15.75">
      <c r="A395" s="1">
        <v>1981</v>
      </c>
      <c r="B395">
        <v>2</v>
      </c>
      <c r="C395">
        <v>26</v>
      </c>
      <c r="D395">
        <v>15.667</v>
      </c>
    </row>
    <row r="396" spans="1:4" ht="15.75">
      <c r="A396" s="1">
        <v>1981</v>
      </c>
      <c r="B396">
        <v>2</v>
      </c>
      <c r="C396">
        <v>28</v>
      </c>
      <c r="D396">
        <v>15.683999999999999</v>
      </c>
    </row>
    <row r="397" spans="1:4" ht="15.75">
      <c r="A397" s="1">
        <v>1981</v>
      </c>
      <c r="B397">
        <v>3</v>
      </c>
      <c r="C397">
        <v>2</v>
      </c>
      <c r="D397">
        <v>15.628</v>
      </c>
    </row>
    <row r="398" spans="1:4" ht="15.75">
      <c r="A398" s="1">
        <v>1981</v>
      </c>
      <c r="B398">
        <v>3</v>
      </c>
      <c r="C398">
        <v>4</v>
      </c>
      <c r="D398">
        <v>15.726000000000001</v>
      </c>
    </row>
    <row r="399" spans="1:4" ht="15.75">
      <c r="A399" s="1">
        <v>1981</v>
      </c>
      <c r="B399">
        <v>3</v>
      </c>
      <c r="C399">
        <v>6</v>
      </c>
      <c r="D399">
        <v>15.646000000000001</v>
      </c>
    </row>
    <row r="400" spans="1:4" ht="15.75">
      <c r="A400" s="1">
        <v>1981</v>
      </c>
      <c r="B400">
        <v>3</v>
      </c>
      <c r="C400">
        <v>8</v>
      </c>
      <c r="D400">
        <v>15.662000000000001</v>
      </c>
    </row>
    <row r="401" spans="1:4" ht="15.75">
      <c r="A401" s="1">
        <v>1981</v>
      </c>
      <c r="B401">
        <v>3</v>
      </c>
      <c r="C401">
        <v>10</v>
      </c>
      <c r="D401">
        <v>15.738</v>
      </c>
    </row>
    <row r="402" spans="1:4" ht="15.75">
      <c r="A402" s="1">
        <v>1981</v>
      </c>
      <c r="B402">
        <v>3</v>
      </c>
      <c r="C402">
        <v>12</v>
      </c>
      <c r="D402">
        <v>15.669</v>
      </c>
    </row>
    <row r="403" spans="1:4" ht="15.75">
      <c r="A403" s="1">
        <v>1981</v>
      </c>
      <c r="B403">
        <v>3</v>
      </c>
      <c r="C403">
        <v>14</v>
      </c>
      <c r="D403">
        <v>15.801</v>
      </c>
    </row>
    <row r="404" spans="1:4" ht="15.75">
      <c r="A404" s="1">
        <v>1981</v>
      </c>
      <c r="B404">
        <v>3</v>
      </c>
      <c r="C404">
        <v>16</v>
      </c>
      <c r="D404">
        <v>15.771000000000001</v>
      </c>
    </row>
    <row r="405" spans="1:4" ht="15.75">
      <c r="A405" s="1">
        <v>1981</v>
      </c>
      <c r="B405">
        <v>3</v>
      </c>
      <c r="C405">
        <v>18</v>
      </c>
      <c r="D405">
        <v>15.528</v>
      </c>
    </row>
    <row r="406" spans="1:4" ht="15.75">
      <c r="A406" s="1">
        <v>1981</v>
      </c>
      <c r="B406">
        <v>3</v>
      </c>
      <c r="C406">
        <v>20</v>
      </c>
      <c r="D406">
        <v>15.645</v>
      </c>
    </row>
    <row r="407" spans="1:4" ht="15.75">
      <c r="A407" s="1">
        <v>1981</v>
      </c>
      <c r="B407">
        <v>3</v>
      </c>
      <c r="C407">
        <v>22</v>
      </c>
      <c r="D407">
        <v>15.535</v>
      </c>
    </row>
    <row r="408" spans="1:4" ht="15.75">
      <c r="A408" s="1">
        <v>1981</v>
      </c>
      <c r="B408">
        <v>3</v>
      </c>
      <c r="C408">
        <v>24</v>
      </c>
      <c r="D408">
        <v>15.558999999999999</v>
      </c>
    </row>
    <row r="409" spans="1:4" ht="15.75">
      <c r="A409" s="1">
        <v>1981</v>
      </c>
      <c r="B409">
        <v>3</v>
      </c>
      <c r="C409">
        <v>26</v>
      </c>
      <c r="D409">
        <v>15.625999999999999</v>
      </c>
    </row>
    <row r="410" spans="1:4" ht="15.75">
      <c r="A410" s="1">
        <v>1981</v>
      </c>
      <c r="B410">
        <v>3</v>
      </c>
      <c r="C410">
        <v>28</v>
      </c>
      <c r="D410">
        <v>15.516999999999999</v>
      </c>
    </row>
    <row r="411" spans="1:4" ht="15.75">
      <c r="A411" s="1">
        <v>1981</v>
      </c>
      <c r="B411">
        <v>3</v>
      </c>
      <c r="C411">
        <v>30</v>
      </c>
      <c r="D411">
        <v>15.481</v>
      </c>
    </row>
    <row r="412" spans="1:4" ht="15.75">
      <c r="A412" s="1">
        <v>1981</v>
      </c>
      <c r="B412">
        <v>4</v>
      </c>
      <c r="C412">
        <v>1</v>
      </c>
      <c r="D412">
        <v>15.46</v>
      </c>
    </row>
    <row r="413" spans="1:4" ht="15.75">
      <c r="A413" s="1">
        <v>1981</v>
      </c>
      <c r="B413">
        <v>4</v>
      </c>
      <c r="C413">
        <v>3</v>
      </c>
      <c r="D413">
        <v>15.233000000000001</v>
      </c>
    </row>
    <row r="414" spans="1:4" ht="15.75">
      <c r="A414" s="1">
        <v>1981</v>
      </c>
      <c r="B414">
        <v>4</v>
      </c>
      <c r="C414">
        <v>5</v>
      </c>
      <c r="D414">
        <v>15.233000000000001</v>
      </c>
    </row>
    <row r="415" spans="1:4" ht="15.75">
      <c r="A415" s="1">
        <v>1981</v>
      </c>
      <c r="B415">
        <v>4</v>
      </c>
      <c r="C415">
        <v>7</v>
      </c>
      <c r="D415">
        <v>15.250999999999999</v>
      </c>
    </row>
    <row r="416" spans="1:4" ht="15.75">
      <c r="A416" s="1">
        <v>1981</v>
      </c>
      <c r="B416">
        <v>4</v>
      </c>
      <c r="C416">
        <v>9</v>
      </c>
      <c r="D416">
        <v>15.234</v>
      </c>
    </row>
    <row r="417" spans="1:4" ht="15.75">
      <c r="A417" s="1">
        <v>1981</v>
      </c>
      <c r="B417">
        <v>4</v>
      </c>
      <c r="C417">
        <v>11</v>
      </c>
      <c r="D417">
        <v>15.143000000000001</v>
      </c>
    </row>
    <row r="418" spans="1:4" ht="15.75">
      <c r="A418" s="1">
        <v>1981</v>
      </c>
      <c r="B418">
        <v>4</v>
      </c>
      <c r="C418">
        <v>13</v>
      </c>
      <c r="D418">
        <v>15.135999999999999</v>
      </c>
    </row>
    <row r="419" spans="1:4" ht="15.75">
      <c r="A419" s="1">
        <v>1981</v>
      </c>
      <c r="B419">
        <v>4</v>
      </c>
      <c r="C419">
        <v>15</v>
      </c>
      <c r="D419">
        <v>15.086</v>
      </c>
    </row>
    <row r="420" spans="1:4" ht="15.75">
      <c r="A420" s="1">
        <v>1981</v>
      </c>
      <c r="B420">
        <v>4</v>
      </c>
      <c r="C420">
        <v>17</v>
      </c>
      <c r="D420">
        <v>15.007999999999999</v>
      </c>
    </row>
    <row r="421" spans="1:4" ht="15.75">
      <c r="A421" s="1">
        <v>1981</v>
      </c>
      <c r="B421">
        <v>4</v>
      </c>
      <c r="C421">
        <v>19</v>
      </c>
      <c r="D421">
        <v>14.95</v>
      </c>
    </row>
    <row r="422" spans="1:4" ht="15.75">
      <c r="A422" s="1">
        <v>1981</v>
      </c>
      <c r="B422">
        <v>4</v>
      </c>
      <c r="C422">
        <v>21</v>
      </c>
      <c r="D422">
        <v>14.92</v>
      </c>
    </row>
    <row r="423" spans="1:4" ht="15.75">
      <c r="A423" s="1">
        <v>1981</v>
      </c>
      <c r="B423">
        <v>4</v>
      </c>
      <c r="C423">
        <v>23</v>
      </c>
      <c r="D423">
        <v>14.866</v>
      </c>
    </row>
    <row r="424" spans="1:4" ht="15.75">
      <c r="A424" s="1">
        <v>1981</v>
      </c>
      <c r="B424">
        <v>4</v>
      </c>
      <c r="C424">
        <v>25</v>
      </c>
      <c r="D424">
        <v>14.750999999999999</v>
      </c>
    </row>
    <row r="425" spans="1:4" ht="15.75">
      <c r="A425" s="1">
        <v>1981</v>
      </c>
      <c r="B425">
        <v>4</v>
      </c>
      <c r="C425">
        <v>27</v>
      </c>
      <c r="D425">
        <v>14.581</v>
      </c>
    </row>
    <row r="426" spans="1:4" ht="15.75">
      <c r="A426" s="1">
        <v>1981</v>
      </c>
      <c r="B426">
        <v>4</v>
      </c>
      <c r="C426">
        <v>29</v>
      </c>
      <c r="D426">
        <v>14.513999999999999</v>
      </c>
    </row>
    <row r="427" spans="1:4" ht="15.75">
      <c r="A427" s="1">
        <v>1981</v>
      </c>
      <c r="B427">
        <v>5</v>
      </c>
      <c r="C427">
        <v>1</v>
      </c>
      <c r="D427">
        <v>14.272</v>
      </c>
    </row>
    <row r="428" spans="1:4" ht="15.75">
      <c r="A428" s="1">
        <v>1981</v>
      </c>
      <c r="B428">
        <v>5</v>
      </c>
      <c r="C428">
        <v>3</v>
      </c>
      <c r="D428">
        <v>14.285</v>
      </c>
    </row>
    <row r="429" spans="1:4" ht="15.75">
      <c r="A429" s="1">
        <v>1981</v>
      </c>
      <c r="B429">
        <v>5</v>
      </c>
      <c r="C429">
        <v>5</v>
      </c>
      <c r="D429">
        <v>14.249000000000001</v>
      </c>
    </row>
    <row r="430" spans="1:4" ht="15.75">
      <c r="A430" s="1">
        <v>1981</v>
      </c>
      <c r="B430">
        <v>5</v>
      </c>
      <c r="C430">
        <v>7</v>
      </c>
      <c r="D430">
        <v>14.077</v>
      </c>
    </row>
    <row r="431" spans="1:4" ht="15.75">
      <c r="A431" s="1">
        <v>1981</v>
      </c>
      <c r="B431">
        <v>5</v>
      </c>
      <c r="C431">
        <v>9</v>
      </c>
      <c r="D431">
        <v>14.083</v>
      </c>
    </row>
    <row r="432" spans="1:4" ht="15.75">
      <c r="A432" s="1">
        <v>1981</v>
      </c>
      <c r="B432">
        <v>5</v>
      </c>
      <c r="C432">
        <v>11</v>
      </c>
      <c r="D432">
        <v>14.071999999999999</v>
      </c>
    </row>
    <row r="433" spans="1:4" ht="15.75">
      <c r="A433" s="1">
        <v>1981</v>
      </c>
      <c r="B433">
        <v>5</v>
      </c>
      <c r="C433">
        <v>13</v>
      </c>
      <c r="D433">
        <v>14.032</v>
      </c>
    </row>
    <row r="434" spans="1:4" ht="15.75">
      <c r="A434" s="1">
        <v>1981</v>
      </c>
      <c r="B434">
        <v>5</v>
      </c>
      <c r="C434">
        <v>15</v>
      </c>
      <c r="D434">
        <v>13.928000000000001</v>
      </c>
    </row>
    <row r="435" spans="1:4" ht="15.75">
      <c r="A435" s="1">
        <v>1981</v>
      </c>
      <c r="B435">
        <v>5</v>
      </c>
      <c r="C435">
        <v>17</v>
      </c>
      <c r="D435">
        <v>13.843</v>
      </c>
    </row>
    <row r="436" spans="1:4" ht="15.75">
      <c r="A436" s="1">
        <v>1981</v>
      </c>
      <c r="B436">
        <v>5</v>
      </c>
      <c r="C436">
        <v>19</v>
      </c>
      <c r="D436">
        <v>13.752000000000001</v>
      </c>
    </row>
    <row r="437" spans="1:4" ht="15.75">
      <c r="A437" s="1">
        <v>1981</v>
      </c>
      <c r="B437">
        <v>5</v>
      </c>
      <c r="C437">
        <v>21</v>
      </c>
      <c r="D437">
        <v>13.568</v>
      </c>
    </row>
    <row r="438" spans="1:4" ht="15.75">
      <c r="A438" s="1">
        <v>1981</v>
      </c>
      <c r="B438">
        <v>5</v>
      </c>
      <c r="C438">
        <v>23</v>
      </c>
      <c r="D438">
        <v>13.464</v>
      </c>
    </row>
    <row r="439" spans="1:4" ht="15.75">
      <c r="A439" s="1">
        <v>1981</v>
      </c>
      <c r="B439">
        <v>5</v>
      </c>
      <c r="C439">
        <v>25</v>
      </c>
      <c r="D439">
        <v>13.378</v>
      </c>
    </row>
    <row r="440" spans="1:4" ht="15.75">
      <c r="A440" s="1">
        <v>1981</v>
      </c>
      <c r="B440">
        <v>5</v>
      </c>
      <c r="C440">
        <v>27</v>
      </c>
      <c r="D440">
        <v>13.333</v>
      </c>
    </row>
    <row r="441" spans="1:4" ht="15.75">
      <c r="A441" s="1">
        <v>1981</v>
      </c>
      <c r="B441">
        <v>5</v>
      </c>
      <c r="C441">
        <v>29</v>
      </c>
      <c r="D441">
        <v>13.285</v>
      </c>
    </row>
    <row r="442" spans="1:4" ht="15.75">
      <c r="A442" s="1">
        <v>1981</v>
      </c>
      <c r="B442">
        <v>5</v>
      </c>
      <c r="C442">
        <v>31</v>
      </c>
      <c r="D442">
        <v>13.238</v>
      </c>
    </row>
    <row r="443" spans="1:4" ht="15.75">
      <c r="A443" s="1">
        <v>1981</v>
      </c>
      <c r="B443">
        <v>6</v>
      </c>
      <c r="C443">
        <v>2</v>
      </c>
      <c r="D443">
        <v>13.058999999999999</v>
      </c>
    </row>
    <row r="444" spans="1:4" ht="15.75">
      <c r="A444" s="1">
        <v>1981</v>
      </c>
      <c r="B444">
        <v>6</v>
      </c>
      <c r="C444">
        <v>4</v>
      </c>
      <c r="D444">
        <v>13.003</v>
      </c>
    </row>
    <row r="445" spans="1:4" ht="15.75">
      <c r="A445" s="1">
        <v>1981</v>
      </c>
      <c r="B445">
        <v>6</v>
      </c>
      <c r="C445">
        <v>6</v>
      </c>
      <c r="D445">
        <v>12.954000000000001</v>
      </c>
    </row>
    <row r="446" spans="1:4" ht="15.75">
      <c r="A446" s="1">
        <v>1981</v>
      </c>
      <c r="B446">
        <v>6</v>
      </c>
      <c r="C446">
        <v>8</v>
      </c>
      <c r="D446">
        <v>12.863</v>
      </c>
    </row>
    <row r="447" spans="1:4" ht="15.75">
      <c r="A447" s="1">
        <v>1981</v>
      </c>
      <c r="B447">
        <v>6</v>
      </c>
      <c r="C447">
        <v>10</v>
      </c>
      <c r="D447">
        <v>12.721</v>
      </c>
    </row>
    <row r="448" spans="1:4" ht="15.75">
      <c r="A448" s="1">
        <v>1981</v>
      </c>
      <c r="B448">
        <v>6</v>
      </c>
      <c r="C448">
        <v>12</v>
      </c>
      <c r="D448">
        <v>12.651999999999999</v>
      </c>
    </row>
    <row r="449" spans="1:4" ht="15.75">
      <c r="A449" s="1">
        <v>1981</v>
      </c>
      <c r="B449">
        <v>6</v>
      </c>
      <c r="C449">
        <v>14</v>
      </c>
      <c r="D449">
        <v>12.487</v>
      </c>
    </row>
    <row r="450" spans="1:4" ht="15.75">
      <c r="A450" s="1">
        <v>1981</v>
      </c>
      <c r="B450">
        <v>6</v>
      </c>
      <c r="C450">
        <v>16</v>
      </c>
      <c r="D450">
        <v>12.465</v>
      </c>
    </row>
    <row r="451" spans="1:4" ht="15.75">
      <c r="A451" s="1">
        <v>1981</v>
      </c>
      <c r="B451">
        <v>6</v>
      </c>
      <c r="C451">
        <v>18</v>
      </c>
      <c r="D451">
        <v>12.364000000000001</v>
      </c>
    </row>
    <row r="452" spans="1:4" ht="15.75">
      <c r="A452" s="1">
        <v>1981</v>
      </c>
      <c r="B452">
        <v>6</v>
      </c>
      <c r="C452">
        <v>20</v>
      </c>
      <c r="D452">
        <v>12.215999999999999</v>
      </c>
    </row>
    <row r="453" spans="1:4" ht="15.75">
      <c r="A453" s="1">
        <v>1981</v>
      </c>
      <c r="B453">
        <v>6</v>
      </c>
      <c r="C453">
        <v>22</v>
      </c>
      <c r="D453">
        <v>12.064</v>
      </c>
    </row>
    <row r="454" spans="1:4" ht="15.75">
      <c r="A454" s="1">
        <v>1981</v>
      </c>
      <c r="B454">
        <v>6</v>
      </c>
      <c r="C454">
        <v>24</v>
      </c>
      <c r="D454">
        <v>12.004</v>
      </c>
    </row>
    <row r="455" spans="1:4" ht="15.75">
      <c r="A455" s="1">
        <v>1981</v>
      </c>
      <c r="B455">
        <v>6</v>
      </c>
      <c r="C455">
        <v>26</v>
      </c>
      <c r="D455">
        <v>12.013</v>
      </c>
    </row>
    <row r="456" spans="1:4" ht="15.75">
      <c r="A456" s="1">
        <v>1981</v>
      </c>
      <c r="B456">
        <v>6</v>
      </c>
      <c r="C456">
        <v>28</v>
      </c>
      <c r="D456">
        <v>11.795999999999999</v>
      </c>
    </row>
    <row r="457" spans="1:4" ht="15.75">
      <c r="A457" s="1">
        <v>1981</v>
      </c>
      <c r="B457">
        <v>6</v>
      </c>
      <c r="C457">
        <v>30</v>
      </c>
      <c r="D457">
        <v>11.787000000000001</v>
      </c>
    </row>
    <row r="458" spans="1:4" ht="15.75">
      <c r="A458" s="1">
        <v>1981</v>
      </c>
      <c r="B458">
        <v>7</v>
      </c>
      <c r="C458">
        <v>2</v>
      </c>
      <c r="D458">
        <v>11.428000000000001</v>
      </c>
    </row>
    <row r="459" spans="1:4" ht="15.75">
      <c r="A459" s="1">
        <v>1981</v>
      </c>
      <c r="B459">
        <v>7</v>
      </c>
      <c r="C459">
        <v>4</v>
      </c>
      <c r="D459">
        <v>11.33</v>
      </c>
    </row>
    <row r="460" spans="1:4" ht="15.75">
      <c r="A460" s="1">
        <v>1981</v>
      </c>
      <c r="B460">
        <v>7</v>
      </c>
      <c r="C460">
        <v>6</v>
      </c>
      <c r="D460">
        <v>11.180999999999999</v>
      </c>
    </row>
    <row r="461" spans="1:4" ht="15.75">
      <c r="A461" s="1">
        <v>1981</v>
      </c>
      <c r="B461">
        <v>7</v>
      </c>
      <c r="C461">
        <v>8</v>
      </c>
      <c r="D461">
        <v>11.022</v>
      </c>
    </row>
    <row r="462" spans="1:4" ht="15.75">
      <c r="A462" s="1">
        <v>1981</v>
      </c>
      <c r="B462">
        <v>7</v>
      </c>
      <c r="C462">
        <v>10</v>
      </c>
      <c r="D462">
        <v>10.894</v>
      </c>
    </row>
    <row r="463" spans="1:4" ht="15.75">
      <c r="A463" s="1">
        <v>1981</v>
      </c>
      <c r="B463">
        <v>7</v>
      </c>
      <c r="C463">
        <v>12</v>
      </c>
      <c r="D463">
        <v>10.691000000000001</v>
      </c>
    </row>
    <row r="464" spans="1:4" ht="15.75">
      <c r="A464" s="1">
        <v>1981</v>
      </c>
      <c r="B464">
        <v>7</v>
      </c>
      <c r="C464">
        <v>14</v>
      </c>
      <c r="D464">
        <v>10.643000000000001</v>
      </c>
    </row>
    <row r="465" spans="1:4" ht="15.75">
      <c r="A465" s="1">
        <v>1981</v>
      </c>
      <c r="B465">
        <v>7</v>
      </c>
      <c r="C465">
        <v>16</v>
      </c>
      <c r="D465">
        <v>10.353999999999999</v>
      </c>
    </row>
    <row r="466" spans="1:4" ht="15.75">
      <c r="A466" s="1">
        <v>1981</v>
      </c>
      <c r="B466">
        <v>7</v>
      </c>
      <c r="C466">
        <v>18</v>
      </c>
      <c r="D466">
        <v>10.127000000000001</v>
      </c>
    </row>
    <row r="467" spans="1:4" ht="15.75">
      <c r="A467" s="1">
        <v>1981</v>
      </c>
      <c r="B467">
        <v>7</v>
      </c>
      <c r="C467">
        <v>20</v>
      </c>
      <c r="D467">
        <v>9.8260000000000005</v>
      </c>
    </row>
    <row r="468" spans="1:4" ht="15.75">
      <c r="A468" s="1">
        <v>1981</v>
      </c>
      <c r="B468">
        <v>7</v>
      </c>
      <c r="C468">
        <v>22</v>
      </c>
      <c r="D468">
        <v>9.7880000000000003</v>
      </c>
    </row>
    <row r="469" spans="1:4" ht="15.75">
      <c r="A469" s="1">
        <v>1981</v>
      </c>
      <c r="B469">
        <v>7</v>
      </c>
      <c r="C469">
        <v>24</v>
      </c>
      <c r="D469">
        <v>9.5380000000000003</v>
      </c>
    </row>
    <row r="470" spans="1:4" ht="15.75">
      <c r="A470" s="1">
        <v>1981</v>
      </c>
      <c r="B470">
        <v>7</v>
      </c>
      <c r="C470">
        <v>26</v>
      </c>
      <c r="D470">
        <v>9.2200000000000006</v>
      </c>
    </row>
    <row r="471" spans="1:4" ht="15.75">
      <c r="A471" s="1">
        <v>1981</v>
      </c>
      <c r="B471">
        <v>7</v>
      </c>
      <c r="C471">
        <v>28</v>
      </c>
      <c r="D471">
        <v>9.1059999999999999</v>
      </c>
    </row>
    <row r="472" spans="1:4" ht="15.75">
      <c r="A472" s="1">
        <v>1981</v>
      </c>
      <c r="B472">
        <v>7</v>
      </c>
      <c r="C472">
        <v>30</v>
      </c>
      <c r="D472">
        <v>8.9169999999999998</v>
      </c>
    </row>
    <row r="473" spans="1:4" ht="15.75">
      <c r="A473" s="1">
        <v>1981</v>
      </c>
      <c r="B473">
        <v>8</v>
      </c>
      <c r="C473">
        <v>1</v>
      </c>
      <c r="D473">
        <v>8.7330000000000005</v>
      </c>
    </row>
    <row r="474" spans="1:4" ht="15.75">
      <c r="A474" s="1">
        <v>1981</v>
      </c>
      <c r="B474">
        <v>8</v>
      </c>
      <c r="C474">
        <v>3</v>
      </c>
      <c r="D474">
        <v>8.5869999999999997</v>
      </c>
    </row>
    <row r="475" spans="1:4" ht="15.75">
      <c r="A475" s="1">
        <v>1981</v>
      </c>
      <c r="B475">
        <v>8</v>
      </c>
      <c r="C475">
        <v>5</v>
      </c>
      <c r="D475">
        <v>8.3260000000000005</v>
      </c>
    </row>
    <row r="476" spans="1:4" ht="15.75">
      <c r="A476" s="1">
        <v>1981</v>
      </c>
      <c r="B476">
        <v>8</v>
      </c>
      <c r="C476">
        <v>7</v>
      </c>
      <c r="D476">
        <v>8.1760000000000002</v>
      </c>
    </row>
    <row r="477" spans="1:4" ht="15.75">
      <c r="A477" s="1">
        <v>1981</v>
      </c>
      <c r="B477">
        <v>8</v>
      </c>
      <c r="C477">
        <v>9</v>
      </c>
      <c r="D477">
        <v>8</v>
      </c>
    </row>
    <row r="478" spans="1:4" ht="15.75">
      <c r="A478" s="1">
        <v>1981</v>
      </c>
      <c r="B478">
        <v>8</v>
      </c>
      <c r="C478">
        <v>11</v>
      </c>
      <c r="D478">
        <v>7.9169999999999998</v>
      </c>
    </row>
    <row r="479" spans="1:4" ht="15.75">
      <c r="A479" s="1">
        <v>1981</v>
      </c>
      <c r="B479">
        <v>8</v>
      </c>
      <c r="C479">
        <v>13</v>
      </c>
      <c r="D479">
        <v>7.883</v>
      </c>
    </row>
    <row r="480" spans="1:4" ht="15.75">
      <c r="A480" s="1">
        <v>1981</v>
      </c>
      <c r="B480">
        <v>8</v>
      </c>
      <c r="C480">
        <v>15</v>
      </c>
      <c r="D480">
        <v>7.8040000000000003</v>
      </c>
    </row>
    <row r="481" spans="1:4" ht="15.75">
      <c r="A481" s="1">
        <v>1981</v>
      </c>
      <c r="B481">
        <v>8</v>
      </c>
      <c r="C481">
        <v>17</v>
      </c>
      <c r="D481">
        <v>7.7240000000000002</v>
      </c>
    </row>
    <row r="482" spans="1:4" ht="15.75">
      <c r="A482" s="1">
        <v>1981</v>
      </c>
      <c r="B482">
        <v>8</v>
      </c>
      <c r="C482">
        <v>19</v>
      </c>
      <c r="D482">
        <v>7.6669999999999998</v>
      </c>
    </row>
    <row r="483" spans="1:4" ht="15.75">
      <c r="A483" s="1">
        <v>1981</v>
      </c>
      <c r="B483">
        <v>8</v>
      </c>
      <c r="C483">
        <v>21</v>
      </c>
      <c r="D483">
        <v>7.593</v>
      </c>
    </row>
    <row r="484" spans="1:4" ht="15.75">
      <c r="A484" s="1">
        <v>1981</v>
      </c>
      <c r="B484">
        <v>8</v>
      </c>
      <c r="C484">
        <v>23</v>
      </c>
      <c r="D484">
        <v>7.53</v>
      </c>
    </row>
    <row r="485" spans="1:4" ht="15.75">
      <c r="A485" s="1">
        <v>1981</v>
      </c>
      <c r="B485">
        <v>8</v>
      </c>
      <c r="C485">
        <v>25</v>
      </c>
      <c r="D485">
        <v>7.4950000000000001</v>
      </c>
    </row>
    <row r="486" spans="1:4" ht="15.75">
      <c r="A486" s="1">
        <v>1981</v>
      </c>
      <c r="B486">
        <v>8</v>
      </c>
      <c r="C486">
        <v>27</v>
      </c>
      <c r="D486">
        <v>7.4080000000000004</v>
      </c>
    </row>
    <row r="487" spans="1:4" ht="15.75">
      <c r="A487" s="1">
        <v>1981</v>
      </c>
      <c r="B487">
        <v>8</v>
      </c>
      <c r="C487">
        <v>29</v>
      </c>
      <c r="D487">
        <v>7.2960000000000003</v>
      </c>
    </row>
    <row r="488" spans="1:4" ht="15.75">
      <c r="A488" s="1">
        <v>1981</v>
      </c>
      <c r="B488">
        <v>8</v>
      </c>
      <c r="C488">
        <v>31</v>
      </c>
      <c r="D488">
        <v>7.37</v>
      </c>
    </row>
    <row r="489" spans="1:4" ht="15.75">
      <c r="A489" s="1">
        <v>1981</v>
      </c>
      <c r="B489">
        <v>9</v>
      </c>
      <c r="C489">
        <v>2</v>
      </c>
      <c r="D489">
        <v>7.2030000000000003</v>
      </c>
    </row>
    <row r="490" spans="1:4" ht="15.75">
      <c r="A490" s="1">
        <v>1981</v>
      </c>
      <c r="B490">
        <v>9</v>
      </c>
      <c r="C490">
        <v>4</v>
      </c>
      <c r="D490">
        <v>7.1619999999999999</v>
      </c>
    </row>
    <row r="491" spans="1:4" ht="15.75">
      <c r="A491" s="1">
        <v>1981</v>
      </c>
      <c r="B491">
        <v>9</v>
      </c>
      <c r="C491">
        <v>6</v>
      </c>
      <c r="D491">
        <v>6.992</v>
      </c>
    </row>
    <row r="492" spans="1:4" ht="15.75">
      <c r="A492" s="1">
        <v>1981</v>
      </c>
      <c r="B492">
        <v>9</v>
      </c>
      <c r="C492">
        <v>8</v>
      </c>
      <c r="D492">
        <v>7.0460000000000003</v>
      </c>
    </row>
    <row r="493" spans="1:4" ht="15.75">
      <c r="A493" s="1">
        <v>1981</v>
      </c>
      <c r="B493">
        <v>9</v>
      </c>
      <c r="C493">
        <v>10</v>
      </c>
      <c r="D493">
        <v>6.9020000000000001</v>
      </c>
    </row>
    <row r="494" spans="1:4" ht="15.75">
      <c r="A494" s="1">
        <v>1981</v>
      </c>
      <c r="B494">
        <v>9</v>
      </c>
      <c r="C494">
        <v>12</v>
      </c>
      <c r="D494">
        <v>6.9039999999999999</v>
      </c>
    </row>
    <row r="495" spans="1:4" ht="15.75">
      <c r="A495" s="1">
        <v>1981</v>
      </c>
      <c r="B495">
        <v>9</v>
      </c>
      <c r="C495">
        <v>14</v>
      </c>
      <c r="D495">
        <v>6.952</v>
      </c>
    </row>
    <row r="496" spans="1:4" ht="15.75">
      <c r="A496" s="1">
        <v>1981</v>
      </c>
      <c r="B496">
        <v>9</v>
      </c>
      <c r="C496">
        <v>16</v>
      </c>
      <c r="D496">
        <v>6.9509999999999996</v>
      </c>
    </row>
    <row r="497" spans="1:4" ht="15.75">
      <c r="A497" s="1">
        <v>1981</v>
      </c>
      <c r="B497">
        <v>9</v>
      </c>
      <c r="C497">
        <v>18</v>
      </c>
      <c r="D497">
        <v>7.0019999999999998</v>
      </c>
    </row>
    <row r="498" spans="1:4" ht="15.75">
      <c r="A498" s="1">
        <v>1981</v>
      </c>
      <c r="B498">
        <v>9</v>
      </c>
      <c r="C498">
        <v>20</v>
      </c>
      <c r="D498">
        <v>7.0529999999999999</v>
      </c>
    </row>
    <row r="499" spans="1:4" ht="15.75">
      <c r="A499" s="1">
        <v>1981</v>
      </c>
      <c r="B499">
        <v>9</v>
      </c>
      <c r="C499">
        <v>22</v>
      </c>
      <c r="D499">
        <v>7.2309999999999999</v>
      </c>
    </row>
    <row r="500" spans="1:4" ht="15.75">
      <c r="A500" s="1">
        <v>1981</v>
      </c>
      <c r="B500">
        <v>9</v>
      </c>
      <c r="C500">
        <v>24</v>
      </c>
      <c r="D500">
        <v>7.2610000000000001</v>
      </c>
    </row>
    <row r="501" spans="1:4" ht="15.75">
      <c r="A501" s="1">
        <v>1981</v>
      </c>
      <c r="B501">
        <v>9</v>
      </c>
      <c r="C501">
        <v>26</v>
      </c>
      <c r="D501">
        <v>7.3029999999999999</v>
      </c>
    </row>
    <row r="502" spans="1:4" ht="15.75">
      <c r="A502" s="1">
        <v>1981</v>
      </c>
      <c r="B502">
        <v>9</v>
      </c>
      <c r="C502">
        <v>28</v>
      </c>
      <c r="D502">
        <v>7.4889999999999999</v>
      </c>
    </row>
    <row r="503" spans="1:4" ht="15.75">
      <c r="A503" s="1">
        <v>1981</v>
      </c>
      <c r="B503">
        <v>9</v>
      </c>
      <c r="C503">
        <v>30</v>
      </c>
      <c r="D503">
        <v>7.6260000000000003</v>
      </c>
    </row>
    <row r="504" spans="1:4" ht="15.75">
      <c r="A504" s="1">
        <v>1981</v>
      </c>
      <c r="B504">
        <v>10</v>
      </c>
      <c r="C504">
        <v>2</v>
      </c>
      <c r="D504">
        <v>7.9870000000000001</v>
      </c>
    </row>
    <row r="505" spans="1:4" ht="15.75">
      <c r="A505" s="1">
        <v>1981</v>
      </c>
      <c r="B505">
        <v>10</v>
      </c>
      <c r="C505">
        <v>4</v>
      </c>
      <c r="D505">
        <v>8.0869999999999997</v>
      </c>
    </row>
    <row r="506" spans="1:4" ht="15.75">
      <c r="A506" s="1">
        <v>1981</v>
      </c>
      <c r="B506">
        <v>10</v>
      </c>
      <c r="C506">
        <v>6</v>
      </c>
      <c r="D506">
        <v>8.1509999999999998</v>
      </c>
    </row>
    <row r="507" spans="1:4" ht="15.75">
      <c r="A507" s="1">
        <v>1981</v>
      </c>
      <c r="B507">
        <v>10</v>
      </c>
      <c r="C507">
        <v>8</v>
      </c>
      <c r="D507">
        <v>8.3539999999999992</v>
      </c>
    </row>
    <row r="508" spans="1:4" ht="15.75">
      <c r="A508" s="1">
        <v>1981</v>
      </c>
      <c r="B508">
        <v>10</v>
      </c>
      <c r="C508">
        <v>10</v>
      </c>
      <c r="D508">
        <v>8.4160000000000004</v>
      </c>
    </row>
    <row r="509" spans="1:4" ht="15.75">
      <c r="A509" s="1">
        <v>1981</v>
      </c>
      <c r="B509">
        <v>10</v>
      </c>
      <c r="C509">
        <v>12</v>
      </c>
      <c r="D509">
        <v>8.6300000000000008</v>
      </c>
    </row>
    <row r="510" spans="1:4" ht="15.75">
      <c r="A510" s="1">
        <v>1981</v>
      </c>
      <c r="B510">
        <v>10</v>
      </c>
      <c r="C510">
        <v>14</v>
      </c>
      <c r="D510">
        <v>8.9039999999999999</v>
      </c>
    </row>
    <row r="511" spans="1:4" ht="15.75">
      <c r="A511" s="1">
        <v>1981</v>
      </c>
      <c r="B511">
        <v>10</v>
      </c>
      <c r="C511">
        <v>16</v>
      </c>
      <c r="D511">
        <v>9.0370000000000008</v>
      </c>
    </row>
    <row r="512" spans="1:4" ht="15.75">
      <c r="A512" s="1">
        <v>1981</v>
      </c>
      <c r="B512">
        <v>10</v>
      </c>
      <c r="C512">
        <v>18</v>
      </c>
      <c r="D512">
        <v>9.0619999999999994</v>
      </c>
    </row>
    <row r="513" spans="1:4" ht="15.75">
      <c r="A513" s="1">
        <v>1981</v>
      </c>
      <c r="B513">
        <v>10</v>
      </c>
      <c r="C513">
        <v>20</v>
      </c>
      <c r="D513">
        <v>9.1340000000000003</v>
      </c>
    </row>
    <row r="514" spans="1:4" ht="15.75">
      <c r="A514" s="1">
        <v>1981</v>
      </c>
      <c r="B514">
        <v>10</v>
      </c>
      <c r="C514">
        <v>22</v>
      </c>
      <c r="D514">
        <v>9.0960000000000001</v>
      </c>
    </row>
    <row r="515" spans="1:4" ht="15.75">
      <c r="A515" s="1">
        <v>1981</v>
      </c>
      <c r="B515">
        <v>10</v>
      </c>
      <c r="C515">
        <v>24</v>
      </c>
      <c r="D515">
        <v>9.2330000000000005</v>
      </c>
    </row>
    <row r="516" spans="1:4" ht="15.75">
      <c r="A516" s="1">
        <v>1981</v>
      </c>
      <c r="B516">
        <v>10</v>
      </c>
      <c r="C516">
        <v>26</v>
      </c>
      <c r="D516">
        <v>9.4250000000000007</v>
      </c>
    </row>
    <row r="517" spans="1:4" ht="15.75">
      <c r="A517" s="1">
        <v>1981</v>
      </c>
      <c r="B517">
        <v>10</v>
      </c>
      <c r="C517">
        <v>28</v>
      </c>
      <c r="D517">
        <v>9.609</v>
      </c>
    </row>
    <row r="518" spans="1:4" ht="15.75">
      <c r="A518" s="1">
        <v>1981</v>
      </c>
      <c r="B518">
        <v>10</v>
      </c>
      <c r="C518">
        <v>30</v>
      </c>
      <c r="D518">
        <v>9.7189999999999994</v>
      </c>
    </row>
    <row r="519" spans="1:4" ht="15.75">
      <c r="A519" s="1">
        <v>1981</v>
      </c>
      <c r="B519">
        <v>11</v>
      </c>
      <c r="C519">
        <v>1</v>
      </c>
      <c r="D519">
        <v>9.9049999999999994</v>
      </c>
    </row>
    <row r="520" spans="1:4" ht="15.75">
      <c r="A520" s="1">
        <v>1981</v>
      </c>
      <c r="B520">
        <v>11</v>
      </c>
      <c r="C520">
        <v>3</v>
      </c>
      <c r="D520">
        <v>9.9290000000000003</v>
      </c>
    </row>
    <row r="521" spans="1:4" ht="15.75">
      <c r="A521" s="1">
        <v>1981</v>
      </c>
      <c r="B521">
        <v>11</v>
      </c>
      <c r="C521">
        <v>5</v>
      </c>
      <c r="D521">
        <v>10.337</v>
      </c>
    </row>
    <row r="522" spans="1:4" ht="15.75">
      <c r="A522" s="1">
        <v>1981</v>
      </c>
      <c r="B522">
        <v>11</v>
      </c>
      <c r="C522">
        <v>7</v>
      </c>
      <c r="D522">
        <v>10.518000000000001</v>
      </c>
    </row>
    <row r="523" spans="1:4" ht="15.75">
      <c r="A523" s="1">
        <v>1981</v>
      </c>
      <c r="B523">
        <v>11</v>
      </c>
      <c r="C523">
        <v>9</v>
      </c>
      <c r="D523">
        <v>10.51</v>
      </c>
    </row>
    <row r="524" spans="1:4" ht="15.75">
      <c r="A524" s="1">
        <v>1981</v>
      </c>
      <c r="B524">
        <v>11</v>
      </c>
      <c r="C524">
        <v>11</v>
      </c>
      <c r="D524">
        <v>10.631</v>
      </c>
    </row>
    <row r="525" spans="1:4" ht="15.75">
      <c r="A525" s="1">
        <v>1981</v>
      </c>
      <c r="B525">
        <v>11</v>
      </c>
      <c r="C525">
        <v>13</v>
      </c>
      <c r="D525">
        <v>10.907999999999999</v>
      </c>
    </row>
    <row r="526" spans="1:4" ht="15.75">
      <c r="A526" s="1">
        <v>1981</v>
      </c>
      <c r="B526">
        <v>11</v>
      </c>
      <c r="C526">
        <v>15</v>
      </c>
      <c r="D526">
        <v>10.968</v>
      </c>
    </row>
    <row r="527" spans="1:4" ht="15.75">
      <c r="A527" s="1">
        <v>1981</v>
      </c>
      <c r="B527">
        <v>11</v>
      </c>
      <c r="C527">
        <v>17</v>
      </c>
      <c r="D527">
        <v>11.196999999999999</v>
      </c>
    </row>
    <row r="528" spans="1:4" ht="15.75">
      <c r="A528" s="1">
        <v>1981</v>
      </c>
      <c r="B528">
        <v>11</v>
      </c>
      <c r="C528">
        <v>19</v>
      </c>
      <c r="D528">
        <v>11.178000000000001</v>
      </c>
    </row>
    <row r="529" spans="1:4" ht="15.75">
      <c r="A529" s="1">
        <v>1981</v>
      </c>
      <c r="B529">
        <v>11</v>
      </c>
      <c r="C529">
        <v>21</v>
      </c>
      <c r="D529">
        <v>11.273</v>
      </c>
    </row>
    <row r="530" spans="1:4" ht="15.75">
      <c r="A530" s="1">
        <v>1981</v>
      </c>
      <c r="B530">
        <v>11</v>
      </c>
      <c r="C530">
        <v>23</v>
      </c>
      <c r="D530">
        <v>11.422000000000001</v>
      </c>
    </row>
    <row r="531" spans="1:4" ht="15.75">
      <c r="A531" s="1">
        <v>1981</v>
      </c>
      <c r="B531">
        <v>11</v>
      </c>
      <c r="C531">
        <v>25</v>
      </c>
      <c r="D531">
        <v>11.616</v>
      </c>
    </row>
    <row r="532" spans="1:4" ht="15.75">
      <c r="A532" s="1">
        <v>1981</v>
      </c>
      <c r="B532">
        <v>11</v>
      </c>
      <c r="C532">
        <v>27</v>
      </c>
      <c r="D532">
        <v>11.686999999999999</v>
      </c>
    </row>
    <row r="533" spans="1:4" ht="15.75">
      <c r="A533" s="1">
        <v>1981</v>
      </c>
      <c r="B533">
        <v>11</v>
      </c>
      <c r="C533">
        <v>29</v>
      </c>
      <c r="D533">
        <v>11.884</v>
      </c>
    </row>
    <row r="534" spans="1:4" ht="15.75">
      <c r="A534" s="1">
        <v>1981</v>
      </c>
      <c r="B534">
        <v>12</v>
      </c>
      <c r="C534">
        <v>1</v>
      </c>
      <c r="D534">
        <v>12.004</v>
      </c>
    </row>
    <row r="535" spans="1:4" ht="15.75">
      <c r="A535" s="1">
        <v>1981</v>
      </c>
      <c r="B535">
        <v>12</v>
      </c>
      <c r="C535">
        <v>3</v>
      </c>
      <c r="D535">
        <v>12.336</v>
      </c>
    </row>
    <row r="536" spans="1:4" ht="15.75">
      <c r="A536" s="1">
        <v>1981</v>
      </c>
      <c r="B536">
        <v>12</v>
      </c>
      <c r="C536">
        <v>5</v>
      </c>
      <c r="D536">
        <v>12.507</v>
      </c>
    </row>
    <row r="537" spans="1:4" ht="15.75">
      <c r="A537" s="1">
        <v>1981</v>
      </c>
      <c r="B537">
        <v>12</v>
      </c>
      <c r="C537">
        <v>7</v>
      </c>
      <c r="D537">
        <v>12.698</v>
      </c>
    </row>
    <row r="538" spans="1:4" ht="15.75">
      <c r="A538" s="1">
        <v>1981</v>
      </c>
      <c r="B538">
        <v>12</v>
      </c>
      <c r="C538">
        <v>9</v>
      </c>
      <c r="D538">
        <v>12.816000000000001</v>
      </c>
    </row>
    <row r="539" spans="1:4" ht="15.75">
      <c r="A539" s="1">
        <v>1981</v>
      </c>
      <c r="B539">
        <v>12</v>
      </c>
      <c r="C539">
        <v>11</v>
      </c>
      <c r="D539">
        <v>12.948</v>
      </c>
    </row>
    <row r="540" spans="1:4" ht="15.75">
      <c r="A540" s="1">
        <v>1981</v>
      </c>
      <c r="B540">
        <v>12</v>
      </c>
      <c r="C540">
        <v>13</v>
      </c>
      <c r="D540">
        <v>13.241</v>
      </c>
    </row>
    <row r="541" spans="1:4" ht="15.75">
      <c r="A541" s="1">
        <v>1981</v>
      </c>
      <c r="B541">
        <v>12</v>
      </c>
      <c r="C541">
        <v>15</v>
      </c>
      <c r="D541">
        <v>13.433999999999999</v>
      </c>
    </row>
    <row r="542" spans="1:4" ht="15.75">
      <c r="A542" s="1">
        <v>1981</v>
      </c>
      <c r="B542">
        <v>12</v>
      </c>
      <c r="C542">
        <v>17</v>
      </c>
      <c r="D542">
        <v>13.648999999999999</v>
      </c>
    </row>
    <row r="543" spans="1:4" ht="15.75">
      <c r="A543" s="1">
        <v>1981</v>
      </c>
      <c r="B543">
        <v>12</v>
      </c>
      <c r="C543">
        <v>19</v>
      </c>
      <c r="D543">
        <v>13.814</v>
      </c>
    </row>
    <row r="544" spans="1:4" ht="15.75">
      <c r="A544" s="1">
        <v>1981</v>
      </c>
      <c r="B544">
        <v>12</v>
      </c>
      <c r="C544">
        <v>21</v>
      </c>
      <c r="D544">
        <v>13.914</v>
      </c>
    </row>
    <row r="545" spans="1:4" ht="15.75">
      <c r="A545" s="1">
        <v>1981</v>
      </c>
      <c r="B545">
        <v>12</v>
      </c>
      <c r="C545">
        <v>23</v>
      </c>
      <c r="D545">
        <v>13.894</v>
      </c>
    </row>
    <row r="546" spans="1:4" ht="15.75">
      <c r="A546" s="1">
        <v>1981</v>
      </c>
      <c r="B546">
        <v>12</v>
      </c>
      <c r="C546">
        <v>25</v>
      </c>
      <c r="D546">
        <v>14.04</v>
      </c>
    </row>
    <row r="547" spans="1:4" ht="15.75">
      <c r="A547" s="1">
        <v>1981</v>
      </c>
      <c r="B547">
        <v>12</v>
      </c>
      <c r="C547">
        <v>27</v>
      </c>
      <c r="D547">
        <v>13.952999999999999</v>
      </c>
    </row>
    <row r="548" spans="1:4" ht="15.75">
      <c r="A548" s="1">
        <v>1981</v>
      </c>
      <c r="B548">
        <v>12</v>
      </c>
      <c r="C548">
        <v>29</v>
      </c>
      <c r="D548">
        <v>14.137</v>
      </c>
    </row>
    <row r="549" spans="1:4" ht="15.75">
      <c r="A549" s="1">
        <v>1981</v>
      </c>
      <c r="B549">
        <v>12</v>
      </c>
      <c r="C549">
        <v>31</v>
      </c>
      <c r="D549">
        <v>14.237</v>
      </c>
    </row>
    <row r="550" spans="1:4" ht="15.75">
      <c r="A550" s="1">
        <v>1982</v>
      </c>
      <c r="B550">
        <v>1</v>
      </c>
      <c r="C550">
        <v>2</v>
      </c>
      <c r="D550">
        <v>14.505000000000001</v>
      </c>
    </row>
    <row r="551" spans="1:4" ht="15.75">
      <c r="A551" s="1">
        <v>1982</v>
      </c>
      <c r="B551">
        <v>1</v>
      </c>
      <c r="C551">
        <v>4</v>
      </c>
      <c r="D551">
        <v>14.654999999999999</v>
      </c>
    </row>
    <row r="552" spans="1:4" ht="15.75">
      <c r="A552" s="1">
        <v>1982</v>
      </c>
      <c r="B552">
        <v>1</v>
      </c>
      <c r="C552">
        <v>6</v>
      </c>
      <c r="D552">
        <v>14.901</v>
      </c>
    </row>
    <row r="553" spans="1:4" ht="15.75">
      <c r="A553" s="1">
        <v>1982</v>
      </c>
      <c r="B553">
        <v>1</v>
      </c>
      <c r="C553">
        <v>8</v>
      </c>
      <c r="D553">
        <v>14.993</v>
      </c>
    </row>
    <row r="554" spans="1:4" ht="15.75">
      <c r="A554" s="1">
        <v>1982</v>
      </c>
      <c r="B554">
        <v>1</v>
      </c>
      <c r="C554">
        <v>10</v>
      </c>
      <c r="D554">
        <v>15.061999999999999</v>
      </c>
    </row>
    <row r="555" spans="1:4" ht="15.75">
      <c r="A555" s="1">
        <v>1982</v>
      </c>
      <c r="B555">
        <v>1</v>
      </c>
      <c r="C555">
        <v>12</v>
      </c>
      <c r="D555">
        <v>15.163</v>
      </c>
    </row>
    <row r="556" spans="1:4" ht="15.75">
      <c r="A556" s="1">
        <v>1982</v>
      </c>
      <c r="B556">
        <v>1</v>
      </c>
      <c r="C556">
        <v>14</v>
      </c>
      <c r="D556">
        <v>15.138</v>
      </c>
    </row>
    <row r="557" spans="1:4" ht="15.75">
      <c r="A557" s="1">
        <v>1982</v>
      </c>
      <c r="B557">
        <v>1</v>
      </c>
      <c r="C557">
        <v>16</v>
      </c>
      <c r="D557">
        <v>15.23</v>
      </c>
    </row>
    <row r="558" spans="1:4" ht="15.75">
      <c r="A558" s="1">
        <v>1982</v>
      </c>
      <c r="B558">
        <v>1</v>
      </c>
      <c r="C558">
        <v>18</v>
      </c>
      <c r="D558">
        <v>15.252000000000001</v>
      </c>
    </row>
    <row r="559" spans="1:4" ht="15.75">
      <c r="A559" s="1">
        <v>1982</v>
      </c>
      <c r="B559">
        <v>1</v>
      </c>
      <c r="C559">
        <v>20</v>
      </c>
      <c r="D559">
        <v>15.221</v>
      </c>
    </row>
    <row r="560" spans="1:4" ht="15.75">
      <c r="A560" s="1">
        <v>1982</v>
      </c>
      <c r="B560">
        <v>1</v>
      </c>
      <c r="C560">
        <v>22</v>
      </c>
      <c r="D560">
        <v>15.301</v>
      </c>
    </row>
    <row r="561" spans="1:4" ht="15.75">
      <c r="A561" s="1">
        <v>1982</v>
      </c>
      <c r="B561">
        <v>1</v>
      </c>
      <c r="C561">
        <v>24</v>
      </c>
      <c r="D561">
        <v>15.403</v>
      </c>
    </row>
    <row r="562" spans="1:4" ht="15.75">
      <c r="A562" s="1">
        <v>1982</v>
      </c>
      <c r="B562">
        <v>1</v>
      </c>
      <c r="C562">
        <v>26</v>
      </c>
      <c r="D562">
        <v>15.547000000000001</v>
      </c>
    </row>
    <row r="563" spans="1:4" ht="15.75">
      <c r="A563" s="1">
        <v>1982</v>
      </c>
      <c r="B563">
        <v>1</v>
      </c>
      <c r="C563">
        <v>28</v>
      </c>
      <c r="D563">
        <v>15.695</v>
      </c>
    </row>
    <row r="564" spans="1:4" ht="15.75">
      <c r="A564" s="1">
        <v>1982</v>
      </c>
      <c r="B564">
        <v>1</v>
      </c>
      <c r="C564">
        <v>30</v>
      </c>
      <c r="D564">
        <v>15.755000000000001</v>
      </c>
    </row>
    <row r="565" spans="1:4" ht="15.75">
      <c r="A565" s="1">
        <v>1982</v>
      </c>
      <c r="B565">
        <v>2</v>
      </c>
      <c r="C565">
        <v>1</v>
      </c>
      <c r="D565">
        <v>15.836</v>
      </c>
    </row>
    <row r="566" spans="1:4" ht="15.75">
      <c r="A566" s="1">
        <v>1982</v>
      </c>
      <c r="B566">
        <v>2</v>
      </c>
      <c r="C566">
        <v>3</v>
      </c>
      <c r="D566">
        <v>15.840999999999999</v>
      </c>
    </row>
    <row r="567" spans="1:4" ht="15.75">
      <c r="A567" s="1">
        <v>1982</v>
      </c>
      <c r="B567">
        <v>2</v>
      </c>
      <c r="C567">
        <v>5</v>
      </c>
      <c r="D567">
        <v>15.85</v>
      </c>
    </row>
    <row r="568" spans="1:4" ht="15.75">
      <c r="A568" s="1">
        <v>1982</v>
      </c>
      <c r="B568">
        <v>2</v>
      </c>
      <c r="C568">
        <v>7</v>
      </c>
      <c r="D568">
        <v>15.797000000000001</v>
      </c>
    </row>
    <row r="569" spans="1:4" ht="15.75">
      <c r="A569" s="1">
        <v>1982</v>
      </c>
      <c r="B569">
        <v>2</v>
      </c>
      <c r="C569">
        <v>9</v>
      </c>
      <c r="D569">
        <v>15.829000000000001</v>
      </c>
    </row>
    <row r="570" spans="1:4" ht="15.75">
      <c r="A570" s="1">
        <v>1982</v>
      </c>
      <c r="B570">
        <v>2</v>
      </c>
      <c r="C570">
        <v>11</v>
      </c>
      <c r="D570">
        <v>15.747999999999999</v>
      </c>
    </row>
    <row r="571" spans="1:4" ht="15.75">
      <c r="A571" s="1">
        <v>1982</v>
      </c>
      <c r="B571">
        <v>2</v>
      </c>
      <c r="C571">
        <v>13</v>
      </c>
      <c r="D571">
        <v>15.853999999999999</v>
      </c>
    </row>
    <row r="572" spans="1:4" ht="15.75">
      <c r="A572" s="1">
        <v>1982</v>
      </c>
      <c r="B572">
        <v>2</v>
      </c>
      <c r="C572">
        <v>15</v>
      </c>
      <c r="D572">
        <v>15.856999999999999</v>
      </c>
    </row>
    <row r="573" spans="1:4" ht="15.75">
      <c r="A573" s="1">
        <v>1982</v>
      </c>
      <c r="B573">
        <v>2</v>
      </c>
      <c r="C573">
        <v>17</v>
      </c>
      <c r="D573">
        <v>16.058</v>
      </c>
    </row>
    <row r="574" spans="1:4" ht="15.75">
      <c r="A574" s="1">
        <v>1982</v>
      </c>
      <c r="B574">
        <v>2</v>
      </c>
      <c r="C574">
        <v>19</v>
      </c>
      <c r="D574">
        <v>16.088000000000001</v>
      </c>
    </row>
    <row r="575" spans="1:4" ht="15.75">
      <c r="A575" s="1">
        <v>1982</v>
      </c>
      <c r="B575">
        <v>2</v>
      </c>
      <c r="C575">
        <v>21</v>
      </c>
      <c r="D575">
        <v>16.094000000000001</v>
      </c>
    </row>
    <row r="576" spans="1:4" ht="15.75">
      <c r="A576" s="1">
        <v>1982</v>
      </c>
      <c r="B576">
        <v>2</v>
      </c>
      <c r="C576">
        <v>23</v>
      </c>
      <c r="D576">
        <v>16.143000000000001</v>
      </c>
    </row>
    <row r="577" spans="1:4" ht="15.75">
      <c r="A577" s="1">
        <v>1982</v>
      </c>
      <c r="B577">
        <v>2</v>
      </c>
      <c r="C577">
        <v>25</v>
      </c>
      <c r="D577">
        <v>16.309999999999999</v>
      </c>
    </row>
    <row r="578" spans="1:4" ht="15.75">
      <c r="A578" s="1">
        <v>1982</v>
      </c>
      <c r="B578">
        <v>2</v>
      </c>
      <c r="C578">
        <v>27</v>
      </c>
      <c r="D578">
        <v>16.324999999999999</v>
      </c>
    </row>
    <row r="579" spans="1:4" ht="15.75">
      <c r="A579" s="1">
        <v>1982</v>
      </c>
      <c r="B579">
        <v>3</v>
      </c>
      <c r="C579">
        <v>1</v>
      </c>
      <c r="D579">
        <v>16.242000000000001</v>
      </c>
    </row>
    <row r="580" spans="1:4" ht="15.75">
      <c r="A580" s="1">
        <v>1982</v>
      </c>
      <c r="B580">
        <v>3</v>
      </c>
      <c r="C580">
        <v>3</v>
      </c>
      <c r="D580">
        <v>16.312000000000001</v>
      </c>
    </row>
    <row r="581" spans="1:4" ht="15.75">
      <c r="A581" s="1">
        <v>1982</v>
      </c>
      <c r="B581">
        <v>3</v>
      </c>
      <c r="C581">
        <v>5</v>
      </c>
      <c r="D581">
        <v>16.315000000000001</v>
      </c>
    </row>
    <row r="582" spans="1:4" ht="15.75">
      <c r="A582" s="1">
        <v>1982</v>
      </c>
      <c r="B582">
        <v>3</v>
      </c>
      <c r="C582">
        <v>7</v>
      </c>
      <c r="D582">
        <v>16.309000000000001</v>
      </c>
    </row>
    <row r="583" spans="1:4" ht="15.75">
      <c r="A583" s="1">
        <v>1982</v>
      </c>
      <c r="B583">
        <v>3</v>
      </c>
      <c r="C583">
        <v>9</v>
      </c>
      <c r="D583">
        <v>16.173999999999999</v>
      </c>
    </row>
    <row r="584" spans="1:4" ht="15.75">
      <c r="A584" s="1">
        <v>1982</v>
      </c>
      <c r="B584">
        <v>3</v>
      </c>
      <c r="C584">
        <v>11</v>
      </c>
      <c r="D584">
        <v>16.099</v>
      </c>
    </row>
    <row r="585" spans="1:4" ht="15.75">
      <c r="A585" s="1">
        <v>1982</v>
      </c>
      <c r="B585">
        <v>3</v>
      </c>
      <c r="C585">
        <v>13</v>
      </c>
      <c r="D585">
        <v>16.004999999999999</v>
      </c>
    </row>
    <row r="586" spans="1:4" ht="15.75">
      <c r="A586" s="1">
        <v>1982</v>
      </c>
      <c r="B586">
        <v>3</v>
      </c>
      <c r="C586">
        <v>15</v>
      </c>
      <c r="D586">
        <v>15.955</v>
      </c>
    </row>
    <row r="587" spans="1:4" ht="15.75">
      <c r="A587" s="1">
        <v>1982</v>
      </c>
      <c r="B587">
        <v>3</v>
      </c>
      <c r="C587">
        <v>17</v>
      </c>
      <c r="D587">
        <v>15.904999999999999</v>
      </c>
    </row>
    <row r="588" spans="1:4" ht="15.75">
      <c r="A588" s="1">
        <v>1982</v>
      </c>
      <c r="B588">
        <v>3</v>
      </c>
      <c r="C588">
        <v>19</v>
      </c>
      <c r="D588">
        <v>15.938000000000001</v>
      </c>
    </row>
    <row r="589" spans="1:4" ht="15.75">
      <c r="A589" s="1">
        <v>1982</v>
      </c>
      <c r="B589">
        <v>3</v>
      </c>
      <c r="C589">
        <v>21</v>
      </c>
      <c r="D589">
        <v>15.911</v>
      </c>
    </row>
    <row r="590" spans="1:4" ht="15.75">
      <c r="A590" s="1">
        <v>1982</v>
      </c>
      <c r="B590">
        <v>3</v>
      </c>
      <c r="C590">
        <v>23</v>
      </c>
      <c r="D590">
        <v>15.898</v>
      </c>
    </row>
    <row r="591" spans="1:4" ht="15.75">
      <c r="A591" s="1">
        <v>1982</v>
      </c>
      <c r="B591">
        <v>3</v>
      </c>
      <c r="C591">
        <v>25</v>
      </c>
      <c r="D591">
        <v>15.929</v>
      </c>
    </row>
    <row r="592" spans="1:4" ht="15.75">
      <c r="A592" s="1">
        <v>1982</v>
      </c>
      <c r="B592">
        <v>3</v>
      </c>
      <c r="C592">
        <v>27</v>
      </c>
      <c r="D592">
        <v>15.875</v>
      </c>
    </row>
    <row r="593" spans="1:4" ht="15.75">
      <c r="A593" s="1">
        <v>1982</v>
      </c>
      <c r="B593">
        <v>3</v>
      </c>
      <c r="C593">
        <v>29</v>
      </c>
      <c r="D593">
        <v>15.948</v>
      </c>
    </row>
    <row r="594" spans="1:4" ht="15.75">
      <c r="A594" s="1">
        <v>1982</v>
      </c>
      <c r="B594">
        <v>3</v>
      </c>
      <c r="C594">
        <v>31</v>
      </c>
      <c r="D594">
        <v>16.001000000000001</v>
      </c>
    </row>
    <row r="595" spans="1:4" ht="15.75">
      <c r="A595" s="1">
        <v>1982</v>
      </c>
      <c r="B595">
        <v>4</v>
      </c>
      <c r="C595">
        <v>2</v>
      </c>
      <c r="D595">
        <v>15.945</v>
      </c>
    </row>
    <row r="596" spans="1:4" ht="15.75">
      <c r="A596" s="1">
        <v>1982</v>
      </c>
      <c r="B596">
        <v>4</v>
      </c>
      <c r="C596">
        <v>4</v>
      </c>
      <c r="D596">
        <v>15.943</v>
      </c>
    </row>
    <row r="597" spans="1:4" ht="15.75">
      <c r="A597" s="1">
        <v>1982</v>
      </c>
      <c r="B597">
        <v>4</v>
      </c>
      <c r="C597">
        <v>6</v>
      </c>
      <c r="D597">
        <v>15.859</v>
      </c>
    </row>
    <row r="598" spans="1:4" ht="15.75">
      <c r="A598" s="1">
        <v>1982</v>
      </c>
      <c r="B598">
        <v>4</v>
      </c>
      <c r="C598">
        <v>8</v>
      </c>
      <c r="D598">
        <v>15.603</v>
      </c>
    </row>
    <row r="599" spans="1:4" ht="15.75">
      <c r="A599" s="1">
        <v>1982</v>
      </c>
      <c r="B599">
        <v>4</v>
      </c>
      <c r="C599">
        <v>10</v>
      </c>
      <c r="D599">
        <v>15.602</v>
      </c>
    </row>
    <row r="600" spans="1:4" ht="15.75">
      <c r="A600" s="1">
        <v>1982</v>
      </c>
      <c r="B600">
        <v>4</v>
      </c>
      <c r="C600">
        <v>12</v>
      </c>
      <c r="D600">
        <v>15.518000000000001</v>
      </c>
    </row>
    <row r="601" spans="1:4" ht="15.75">
      <c r="A601" s="1">
        <v>1982</v>
      </c>
      <c r="B601">
        <v>4</v>
      </c>
      <c r="C601">
        <v>14</v>
      </c>
      <c r="D601">
        <v>15.627000000000001</v>
      </c>
    </row>
    <row r="602" spans="1:4" ht="15.75">
      <c r="A602" s="1">
        <v>1982</v>
      </c>
      <c r="B602">
        <v>4</v>
      </c>
      <c r="C602">
        <v>16</v>
      </c>
      <c r="D602">
        <v>15.528</v>
      </c>
    </row>
    <row r="603" spans="1:4" ht="15.75">
      <c r="A603" s="1">
        <v>1982</v>
      </c>
      <c r="B603">
        <v>4</v>
      </c>
      <c r="C603">
        <v>18</v>
      </c>
      <c r="D603">
        <v>15.448</v>
      </c>
    </row>
    <row r="604" spans="1:4" ht="15.75">
      <c r="A604" s="1">
        <v>1982</v>
      </c>
      <c r="B604">
        <v>4</v>
      </c>
      <c r="C604">
        <v>20</v>
      </c>
      <c r="D604">
        <v>15.387</v>
      </c>
    </row>
    <row r="605" spans="1:4" ht="15.75">
      <c r="A605" s="1">
        <v>1982</v>
      </c>
      <c r="B605">
        <v>4</v>
      </c>
      <c r="C605">
        <v>22</v>
      </c>
      <c r="D605">
        <v>15.276</v>
      </c>
    </row>
    <row r="606" spans="1:4" ht="15.75">
      <c r="A606" s="1">
        <v>1982</v>
      </c>
      <c r="B606">
        <v>4</v>
      </c>
      <c r="C606">
        <v>24</v>
      </c>
      <c r="D606">
        <v>15.15</v>
      </c>
    </row>
    <row r="607" spans="1:4" ht="15.75">
      <c r="A607" s="1">
        <v>1982</v>
      </c>
      <c r="B607">
        <v>4</v>
      </c>
      <c r="C607">
        <v>26</v>
      </c>
      <c r="D607">
        <v>15.105</v>
      </c>
    </row>
    <row r="608" spans="1:4" ht="15.75">
      <c r="A608" s="1">
        <v>1982</v>
      </c>
      <c r="B608">
        <v>4</v>
      </c>
      <c r="C608">
        <v>28</v>
      </c>
      <c r="D608">
        <v>15.090999999999999</v>
      </c>
    </row>
    <row r="609" spans="1:4" ht="15.75">
      <c r="A609" s="1">
        <v>1982</v>
      </c>
      <c r="B609">
        <v>4</v>
      </c>
      <c r="C609">
        <v>30</v>
      </c>
      <c r="D609">
        <v>15.023</v>
      </c>
    </row>
    <row r="610" spans="1:4" ht="15.75">
      <c r="A610" s="1">
        <v>1982</v>
      </c>
      <c r="B610">
        <v>5</v>
      </c>
      <c r="C610">
        <v>2</v>
      </c>
      <c r="D610">
        <v>14.791</v>
      </c>
    </row>
    <row r="611" spans="1:4" ht="15.75">
      <c r="A611" s="1">
        <v>1982</v>
      </c>
      <c r="B611">
        <v>5</v>
      </c>
      <c r="C611">
        <v>4</v>
      </c>
      <c r="D611">
        <v>14.689</v>
      </c>
    </row>
    <row r="612" spans="1:4" ht="15.75">
      <c r="A612" s="1">
        <v>1982</v>
      </c>
      <c r="B612">
        <v>5</v>
      </c>
      <c r="C612">
        <v>6</v>
      </c>
      <c r="D612">
        <v>14.52</v>
      </c>
    </row>
    <row r="613" spans="1:4" ht="15.75">
      <c r="A613" s="1">
        <v>1982</v>
      </c>
      <c r="B613">
        <v>5</v>
      </c>
      <c r="C613">
        <v>8</v>
      </c>
      <c r="D613">
        <v>14.319000000000001</v>
      </c>
    </row>
    <row r="614" spans="1:4" ht="15.75">
      <c r="A614" s="1">
        <v>1982</v>
      </c>
      <c r="B614">
        <v>5</v>
      </c>
      <c r="C614">
        <v>10</v>
      </c>
      <c r="D614">
        <v>14.222</v>
      </c>
    </row>
    <row r="615" spans="1:4" ht="15.75">
      <c r="A615" s="1">
        <v>1982</v>
      </c>
      <c r="B615">
        <v>5</v>
      </c>
      <c r="C615">
        <v>12</v>
      </c>
      <c r="D615">
        <v>14.137</v>
      </c>
    </row>
    <row r="616" spans="1:4" ht="15.75">
      <c r="A616" s="1">
        <v>1982</v>
      </c>
      <c r="B616">
        <v>5</v>
      </c>
      <c r="C616">
        <v>14</v>
      </c>
      <c r="D616">
        <v>14.083</v>
      </c>
    </row>
    <row r="617" spans="1:4" ht="15.75">
      <c r="A617" s="1">
        <v>1982</v>
      </c>
      <c r="B617">
        <v>5</v>
      </c>
      <c r="C617">
        <v>16</v>
      </c>
      <c r="D617">
        <v>14.003</v>
      </c>
    </row>
    <row r="618" spans="1:4" ht="15.75">
      <c r="A618" s="1">
        <v>1982</v>
      </c>
      <c r="B618">
        <v>5</v>
      </c>
      <c r="C618">
        <v>18</v>
      </c>
      <c r="D618">
        <v>13.853</v>
      </c>
    </row>
    <row r="619" spans="1:4" ht="15.75">
      <c r="A619" s="1">
        <v>1982</v>
      </c>
      <c r="B619">
        <v>5</v>
      </c>
      <c r="C619">
        <v>20</v>
      </c>
      <c r="D619">
        <v>13.653</v>
      </c>
    </row>
    <row r="620" spans="1:4" ht="15.75">
      <c r="A620" s="1">
        <v>1982</v>
      </c>
      <c r="B620">
        <v>5</v>
      </c>
      <c r="C620">
        <v>22</v>
      </c>
      <c r="D620">
        <v>13.576000000000001</v>
      </c>
    </row>
    <row r="621" spans="1:4" ht="15.75">
      <c r="A621" s="1">
        <v>1982</v>
      </c>
      <c r="B621">
        <v>5</v>
      </c>
      <c r="C621">
        <v>24</v>
      </c>
      <c r="D621">
        <v>13.582000000000001</v>
      </c>
    </row>
    <row r="622" spans="1:4" ht="15.75">
      <c r="A622" s="1">
        <v>1982</v>
      </c>
      <c r="B622">
        <v>5</v>
      </c>
      <c r="C622">
        <v>26</v>
      </c>
      <c r="D622">
        <v>13.561</v>
      </c>
    </row>
    <row r="623" spans="1:4" ht="15.75">
      <c r="A623" s="1">
        <v>1982</v>
      </c>
      <c r="B623">
        <v>5</v>
      </c>
      <c r="C623">
        <v>28</v>
      </c>
      <c r="D623">
        <v>13.39</v>
      </c>
    </row>
    <row r="624" spans="1:4" ht="15.75">
      <c r="A624" s="1">
        <v>1982</v>
      </c>
      <c r="B624">
        <v>5</v>
      </c>
      <c r="C624">
        <v>30</v>
      </c>
      <c r="D624">
        <v>13.27</v>
      </c>
    </row>
    <row r="625" spans="1:4" ht="15.75">
      <c r="A625" s="1">
        <v>1982</v>
      </c>
      <c r="B625">
        <v>6</v>
      </c>
      <c r="C625">
        <v>1</v>
      </c>
      <c r="D625">
        <v>13.090999999999999</v>
      </c>
    </row>
    <row r="626" spans="1:4" ht="15.75">
      <c r="A626" s="1">
        <v>1982</v>
      </c>
      <c r="B626">
        <v>6</v>
      </c>
      <c r="C626">
        <v>3</v>
      </c>
      <c r="D626">
        <v>12.99</v>
      </c>
    </row>
    <row r="627" spans="1:4" ht="15.75">
      <c r="A627" s="1">
        <v>1982</v>
      </c>
      <c r="B627">
        <v>6</v>
      </c>
      <c r="C627">
        <v>5</v>
      </c>
      <c r="D627">
        <v>12.874000000000001</v>
      </c>
    </row>
    <row r="628" spans="1:4" ht="15.75">
      <c r="A628" s="1">
        <v>1982</v>
      </c>
      <c r="B628">
        <v>6</v>
      </c>
      <c r="C628">
        <v>7</v>
      </c>
      <c r="D628">
        <v>12.834</v>
      </c>
    </row>
    <row r="629" spans="1:4" ht="15.75">
      <c r="A629" s="1">
        <v>1982</v>
      </c>
      <c r="B629">
        <v>6</v>
      </c>
      <c r="C629">
        <v>9</v>
      </c>
      <c r="D629">
        <v>12.75</v>
      </c>
    </row>
    <row r="630" spans="1:4" ht="15.75">
      <c r="A630" s="1">
        <v>1982</v>
      </c>
      <c r="B630">
        <v>6</v>
      </c>
      <c r="C630">
        <v>11</v>
      </c>
      <c r="D630">
        <v>12.709</v>
      </c>
    </row>
    <row r="631" spans="1:4" ht="15.75">
      <c r="A631" s="1">
        <v>1982</v>
      </c>
      <c r="B631">
        <v>6</v>
      </c>
      <c r="C631">
        <v>13</v>
      </c>
      <c r="D631">
        <v>12.678000000000001</v>
      </c>
    </row>
    <row r="632" spans="1:4" ht="15.75">
      <c r="A632" s="1">
        <v>1982</v>
      </c>
      <c r="B632">
        <v>6</v>
      </c>
      <c r="C632">
        <v>15</v>
      </c>
      <c r="D632">
        <v>12.651999999999999</v>
      </c>
    </row>
    <row r="633" spans="1:4" ht="15.75">
      <c r="A633" s="1">
        <v>1982</v>
      </c>
      <c r="B633">
        <v>6</v>
      </c>
      <c r="C633">
        <v>17</v>
      </c>
      <c r="D633">
        <v>12.476000000000001</v>
      </c>
    </row>
    <row r="634" spans="1:4" ht="15.75">
      <c r="A634" s="1">
        <v>1982</v>
      </c>
      <c r="B634">
        <v>6</v>
      </c>
      <c r="C634">
        <v>19</v>
      </c>
      <c r="D634">
        <v>12.317</v>
      </c>
    </row>
    <row r="635" spans="1:4" ht="15.75">
      <c r="A635" s="1">
        <v>1982</v>
      </c>
      <c r="B635">
        <v>6</v>
      </c>
      <c r="C635">
        <v>21</v>
      </c>
      <c r="D635">
        <v>12.145</v>
      </c>
    </row>
    <row r="636" spans="1:4" ht="15.75">
      <c r="A636" s="1">
        <v>1982</v>
      </c>
      <c r="B636">
        <v>6</v>
      </c>
      <c r="C636">
        <v>23</v>
      </c>
      <c r="D636">
        <v>12.079000000000001</v>
      </c>
    </row>
    <row r="637" spans="1:4" ht="15.75">
      <c r="A637" s="1">
        <v>1982</v>
      </c>
      <c r="B637">
        <v>6</v>
      </c>
      <c r="C637">
        <v>25</v>
      </c>
      <c r="D637">
        <v>11.917999999999999</v>
      </c>
    </row>
    <row r="638" spans="1:4" ht="15.75">
      <c r="A638" s="1">
        <v>1982</v>
      </c>
      <c r="B638">
        <v>6</v>
      </c>
      <c r="C638">
        <v>27</v>
      </c>
      <c r="D638">
        <v>11.868</v>
      </c>
    </row>
    <row r="639" spans="1:4" ht="15.75">
      <c r="A639" s="1">
        <v>1982</v>
      </c>
      <c r="B639">
        <v>6</v>
      </c>
      <c r="C639">
        <v>29</v>
      </c>
      <c r="D639">
        <v>11.76</v>
      </c>
    </row>
    <row r="640" spans="1:4" ht="15.75">
      <c r="A640" s="1">
        <v>1982</v>
      </c>
      <c r="B640">
        <v>7</v>
      </c>
      <c r="C640">
        <v>1</v>
      </c>
      <c r="D640">
        <v>11.425000000000001</v>
      </c>
    </row>
    <row r="641" spans="1:4" ht="15.75">
      <c r="A641" s="1">
        <v>1982</v>
      </c>
      <c r="B641">
        <v>7</v>
      </c>
      <c r="C641">
        <v>3</v>
      </c>
      <c r="D641">
        <v>11.442</v>
      </c>
    </row>
    <row r="642" spans="1:4" ht="15.75">
      <c r="A642" s="1">
        <v>1982</v>
      </c>
      <c r="B642">
        <v>7</v>
      </c>
      <c r="C642">
        <v>5</v>
      </c>
      <c r="D642">
        <v>11.343999999999999</v>
      </c>
    </row>
    <row r="643" spans="1:4" ht="15.75">
      <c r="A643" s="1">
        <v>1982</v>
      </c>
      <c r="B643">
        <v>7</v>
      </c>
      <c r="C643">
        <v>7</v>
      </c>
      <c r="D643">
        <v>11.164999999999999</v>
      </c>
    </row>
    <row r="644" spans="1:4" ht="15.75">
      <c r="A644" s="1">
        <v>1982</v>
      </c>
      <c r="B644">
        <v>7</v>
      </c>
      <c r="C644">
        <v>9</v>
      </c>
      <c r="D644">
        <v>11.042999999999999</v>
      </c>
    </row>
    <row r="645" spans="1:4" ht="15.75">
      <c r="A645" s="1">
        <v>1982</v>
      </c>
      <c r="B645">
        <v>7</v>
      </c>
      <c r="C645">
        <v>11</v>
      </c>
      <c r="D645">
        <v>10.816000000000001</v>
      </c>
    </row>
    <row r="646" spans="1:4" ht="15.75">
      <c r="A646" s="1">
        <v>1982</v>
      </c>
      <c r="B646">
        <v>7</v>
      </c>
      <c r="C646">
        <v>13</v>
      </c>
      <c r="D646">
        <v>10.664</v>
      </c>
    </row>
    <row r="647" spans="1:4" ht="15.75">
      <c r="A647" s="1">
        <v>1982</v>
      </c>
      <c r="B647">
        <v>7</v>
      </c>
      <c r="C647">
        <v>15</v>
      </c>
      <c r="D647">
        <v>10.436</v>
      </c>
    </row>
    <row r="648" spans="1:4" ht="15.75">
      <c r="A648" s="1">
        <v>1982</v>
      </c>
      <c r="B648">
        <v>7</v>
      </c>
      <c r="C648">
        <v>17</v>
      </c>
      <c r="D648">
        <v>10.263999999999999</v>
      </c>
    </row>
    <row r="649" spans="1:4" ht="15.75">
      <c r="A649" s="1">
        <v>1982</v>
      </c>
      <c r="B649">
        <v>7</v>
      </c>
      <c r="C649">
        <v>19</v>
      </c>
      <c r="D649">
        <v>10.179</v>
      </c>
    </row>
    <row r="650" spans="1:4" ht="15.75">
      <c r="A650" s="1">
        <v>1982</v>
      </c>
      <c r="B650">
        <v>7</v>
      </c>
      <c r="C650">
        <v>21</v>
      </c>
      <c r="D650">
        <v>10.022</v>
      </c>
    </row>
    <row r="651" spans="1:4" ht="15.75">
      <c r="A651" s="1">
        <v>1982</v>
      </c>
      <c r="B651">
        <v>7</v>
      </c>
      <c r="C651">
        <v>23</v>
      </c>
      <c r="D651">
        <v>9.782</v>
      </c>
    </row>
    <row r="652" spans="1:4" ht="15.75">
      <c r="A652" s="1">
        <v>1982</v>
      </c>
      <c r="B652">
        <v>7</v>
      </c>
      <c r="C652">
        <v>25</v>
      </c>
      <c r="D652">
        <v>9.6379999999999999</v>
      </c>
    </row>
    <row r="653" spans="1:4" ht="15.75">
      <c r="A653" s="1">
        <v>1982</v>
      </c>
      <c r="B653">
        <v>7</v>
      </c>
      <c r="C653">
        <v>27</v>
      </c>
      <c r="D653">
        <v>9.4169999999999998</v>
      </c>
    </row>
    <row r="654" spans="1:4" ht="15.75">
      <c r="A654" s="1">
        <v>1982</v>
      </c>
      <c r="B654">
        <v>7</v>
      </c>
      <c r="C654">
        <v>29</v>
      </c>
      <c r="D654">
        <v>9.2200000000000006</v>
      </c>
    </row>
    <row r="655" spans="1:4" ht="15.75">
      <c r="A655" s="1">
        <v>1982</v>
      </c>
      <c r="B655">
        <v>7</v>
      </c>
      <c r="C655">
        <v>31</v>
      </c>
      <c r="D655">
        <v>9.016</v>
      </c>
    </row>
    <row r="656" spans="1:4" ht="15.75">
      <c r="A656" s="1">
        <v>1982</v>
      </c>
      <c r="B656">
        <v>8</v>
      </c>
      <c r="C656">
        <v>2</v>
      </c>
      <c r="D656">
        <v>8.9390000000000001</v>
      </c>
    </row>
    <row r="657" spans="1:4" ht="15.75">
      <c r="A657" s="1">
        <v>1982</v>
      </c>
      <c r="B657">
        <v>8</v>
      </c>
      <c r="C657">
        <v>4</v>
      </c>
      <c r="D657">
        <v>8.7460000000000004</v>
      </c>
    </row>
    <row r="658" spans="1:4" ht="15.75">
      <c r="A658" s="1">
        <v>1982</v>
      </c>
      <c r="B658">
        <v>8</v>
      </c>
      <c r="C658">
        <v>6</v>
      </c>
      <c r="D658">
        <v>8.6720000000000006</v>
      </c>
    </row>
    <row r="659" spans="1:4" ht="15.75">
      <c r="A659" s="1">
        <v>1982</v>
      </c>
      <c r="B659">
        <v>8</v>
      </c>
      <c r="C659">
        <v>8</v>
      </c>
      <c r="D659">
        <v>8.4499999999999993</v>
      </c>
    </row>
    <row r="660" spans="1:4" ht="15.75">
      <c r="A660" s="1">
        <v>1982</v>
      </c>
      <c r="B660">
        <v>8</v>
      </c>
      <c r="C660">
        <v>10</v>
      </c>
      <c r="D660">
        <v>8.4369999999999994</v>
      </c>
    </row>
    <row r="661" spans="1:4" ht="15.75">
      <c r="A661" s="1">
        <v>1982</v>
      </c>
      <c r="B661">
        <v>8</v>
      </c>
      <c r="C661">
        <v>12</v>
      </c>
      <c r="D661">
        <v>8.3659999999999997</v>
      </c>
    </row>
    <row r="662" spans="1:4" ht="15.75">
      <c r="A662" s="1">
        <v>1982</v>
      </c>
      <c r="B662">
        <v>8</v>
      </c>
      <c r="C662">
        <v>14</v>
      </c>
      <c r="D662">
        <v>8.1519999999999992</v>
      </c>
    </row>
    <row r="663" spans="1:4" ht="15.75">
      <c r="A663" s="1">
        <v>1982</v>
      </c>
      <c r="B663">
        <v>8</v>
      </c>
      <c r="C663">
        <v>16</v>
      </c>
      <c r="D663">
        <v>8.0079999999999991</v>
      </c>
    </row>
    <row r="664" spans="1:4" ht="15.75">
      <c r="A664" s="1">
        <v>1982</v>
      </c>
      <c r="B664">
        <v>8</v>
      </c>
      <c r="C664">
        <v>18</v>
      </c>
      <c r="D664">
        <v>8.0269999999999992</v>
      </c>
    </row>
    <row r="665" spans="1:4" ht="15.75">
      <c r="A665" s="1">
        <v>1982</v>
      </c>
      <c r="B665">
        <v>8</v>
      </c>
      <c r="C665">
        <v>20</v>
      </c>
      <c r="D665">
        <v>7.915</v>
      </c>
    </row>
    <row r="666" spans="1:4" ht="15.75">
      <c r="A666" s="1">
        <v>1982</v>
      </c>
      <c r="B666">
        <v>8</v>
      </c>
      <c r="C666">
        <v>22</v>
      </c>
      <c r="D666">
        <v>7.79</v>
      </c>
    </row>
    <row r="667" spans="1:4" ht="15.75">
      <c r="A667" s="1">
        <v>1982</v>
      </c>
      <c r="B667">
        <v>8</v>
      </c>
      <c r="C667">
        <v>24</v>
      </c>
      <c r="D667">
        <v>7.7590000000000003</v>
      </c>
    </row>
    <row r="668" spans="1:4" ht="15.75">
      <c r="A668" s="1">
        <v>1982</v>
      </c>
      <c r="B668">
        <v>8</v>
      </c>
      <c r="C668">
        <v>26</v>
      </c>
      <c r="D668">
        <v>7.7</v>
      </c>
    </row>
    <row r="669" spans="1:4" ht="15.75">
      <c r="A669" s="1">
        <v>1982</v>
      </c>
      <c r="B669">
        <v>8</v>
      </c>
      <c r="C669">
        <v>28</v>
      </c>
      <c r="D669">
        <v>7.5819999999999999</v>
      </c>
    </row>
    <row r="670" spans="1:4" ht="15.75">
      <c r="A670" s="1">
        <v>1982</v>
      </c>
      <c r="B670">
        <v>8</v>
      </c>
      <c r="C670">
        <v>30</v>
      </c>
      <c r="D670">
        <v>7.55</v>
      </c>
    </row>
    <row r="671" spans="1:4" ht="15.75">
      <c r="A671" s="1">
        <v>1982</v>
      </c>
      <c r="B671">
        <v>9</v>
      </c>
      <c r="C671">
        <v>1</v>
      </c>
      <c r="D671">
        <v>7.4039999999999999</v>
      </c>
    </row>
    <row r="672" spans="1:4" ht="15.75">
      <c r="A672" s="1">
        <v>1982</v>
      </c>
      <c r="B672">
        <v>9</v>
      </c>
      <c r="C672">
        <v>3</v>
      </c>
      <c r="D672">
        <v>7.2480000000000002</v>
      </c>
    </row>
    <row r="673" spans="1:4" ht="15.75">
      <c r="A673" s="1">
        <v>1982</v>
      </c>
      <c r="B673">
        <v>9</v>
      </c>
      <c r="C673">
        <v>5</v>
      </c>
      <c r="D673">
        <v>7.2329999999999997</v>
      </c>
    </row>
    <row r="674" spans="1:4" ht="15.75">
      <c r="A674" s="1">
        <v>1982</v>
      </c>
      <c r="B674">
        <v>9</v>
      </c>
      <c r="C674">
        <v>7</v>
      </c>
      <c r="D674">
        <v>7.1820000000000004</v>
      </c>
    </row>
    <row r="675" spans="1:4" ht="15.75">
      <c r="A675" s="1">
        <v>1982</v>
      </c>
      <c r="B675">
        <v>9</v>
      </c>
      <c r="C675">
        <v>9</v>
      </c>
      <c r="D675">
        <v>7.18</v>
      </c>
    </row>
    <row r="676" spans="1:4" ht="15.75">
      <c r="A676" s="1">
        <v>1982</v>
      </c>
      <c r="B676">
        <v>9</v>
      </c>
      <c r="C676">
        <v>11</v>
      </c>
      <c r="D676">
        <v>7.173</v>
      </c>
    </row>
    <row r="677" spans="1:4" ht="15.75">
      <c r="A677" s="1">
        <v>1982</v>
      </c>
      <c r="B677">
        <v>9</v>
      </c>
      <c r="C677">
        <v>13</v>
      </c>
      <c r="D677">
        <v>7.16</v>
      </c>
    </row>
    <row r="678" spans="1:4" ht="15.75">
      <c r="A678" s="1">
        <v>1982</v>
      </c>
      <c r="B678">
        <v>9</v>
      </c>
      <c r="C678">
        <v>15</v>
      </c>
      <c r="D678">
        <v>7.1959999999999997</v>
      </c>
    </row>
    <row r="679" spans="1:4" ht="15.75">
      <c r="A679" s="1">
        <v>1982</v>
      </c>
      <c r="B679">
        <v>9</v>
      </c>
      <c r="C679">
        <v>17</v>
      </c>
      <c r="D679">
        <v>7.1970000000000001</v>
      </c>
    </row>
    <row r="680" spans="1:4" ht="15.75">
      <c r="A680" s="1">
        <v>1982</v>
      </c>
      <c r="B680">
        <v>9</v>
      </c>
      <c r="C680">
        <v>19</v>
      </c>
      <c r="D680">
        <v>7.2240000000000002</v>
      </c>
    </row>
    <row r="681" spans="1:4" ht="15.75">
      <c r="A681" s="1">
        <v>1982</v>
      </c>
      <c r="B681">
        <v>9</v>
      </c>
      <c r="C681">
        <v>21</v>
      </c>
      <c r="D681">
        <v>7.3289999999999997</v>
      </c>
    </row>
    <row r="682" spans="1:4" ht="15.75">
      <c r="A682" s="1">
        <v>1982</v>
      </c>
      <c r="B682">
        <v>9</v>
      </c>
      <c r="C682">
        <v>23</v>
      </c>
      <c r="D682">
        <v>7.4219999999999997</v>
      </c>
    </row>
    <row r="683" spans="1:4" ht="15.75">
      <c r="A683" s="1">
        <v>1982</v>
      </c>
      <c r="B683">
        <v>9</v>
      </c>
      <c r="C683">
        <v>25</v>
      </c>
      <c r="D683">
        <v>7.4169999999999998</v>
      </c>
    </row>
    <row r="684" spans="1:4" ht="15.75">
      <c r="A684" s="1">
        <v>1982</v>
      </c>
      <c r="B684">
        <v>9</v>
      </c>
      <c r="C684">
        <v>27</v>
      </c>
      <c r="D684">
        <v>7.4950000000000001</v>
      </c>
    </row>
    <row r="685" spans="1:4" ht="15.75">
      <c r="A685" s="1">
        <v>1982</v>
      </c>
      <c r="B685">
        <v>9</v>
      </c>
      <c r="C685">
        <v>29</v>
      </c>
      <c r="D685">
        <v>7.6660000000000004</v>
      </c>
    </row>
    <row r="686" spans="1:4" ht="15.75">
      <c r="A686" s="1">
        <v>1982</v>
      </c>
      <c r="B686">
        <v>10</v>
      </c>
      <c r="C686">
        <v>1</v>
      </c>
      <c r="D686">
        <v>7.7679999999999998</v>
      </c>
    </row>
    <row r="687" spans="1:4" ht="15.75">
      <c r="A687" s="1">
        <v>1982</v>
      </c>
      <c r="B687">
        <v>10</v>
      </c>
      <c r="C687">
        <v>3</v>
      </c>
      <c r="D687">
        <v>8.016</v>
      </c>
    </row>
    <row r="688" spans="1:4" ht="15.75">
      <c r="A688" s="1">
        <v>1982</v>
      </c>
      <c r="B688">
        <v>10</v>
      </c>
      <c r="C688">
        <v>5</v>
      </c>
      <c r="D688">
        <v>8.1839999999999993</v>
      </c>
    </row>
    <row r="689" spans="1:4" ht="15.75">
      <c r="A689" s="1">
        <v>1982</v>
      </c>
      <c r="B689">
        <v>10</v>
      </c>
      <c r="C689">
        <v>7</v>
      </c>
      <c r="D689">
        <v>8.3309999999999995</v>
      </c>
    </row>
    <row r="690" spans="1:4" ht="15.75">
      <c r="A690" s="1">
        <v>1982</v>
      </c>
      <c r="B690">
        <v>10</v>
      </c>
      <c r="C690">
        <v>9</v>
      </c>
      <c r="D690">
        <v>8.875</v>
      </c>
    </row>
    <row r="691" spans="1:4" ht="15.75">
      <c r="A691" s="1">
        <v>1982</v>
      </c>
      <c r="B691">
        <v>10</v>
      </c>
      <c r="C691">
        <v>11</v>
      </c>
      <c r="D691">
        <v>9.1790000000000003</v>
      </c>
    </row>
    <row r="692" spans="1:4" ht="15.75">
      <c r="A692" s="1">
        <v>1982</v>
      </c>
      <c r="B692">
        <v>10</v>
      </c>
      <c r="C692">
        <v>13</v>
      </c>
      <c r="D692">
        <v>9.4290000000000003</v>
      </c>
    </row>
    <row r="693" spans="1:4" ht="15.75">
      <c r="A693" s="1">
        <v>1982</v>
      </c>
      <c r="B693">
        <v>10</v>
      </c>
      <c r="C693">
        <v>15</v>
      </c>
      <c r="D693">
        <v>9.6080000000000005</v>
      </c>
    </row>
    <row r="694" spans="1:4" ht="15.75">
      <c r="A694" s="1">
        <v>1982</v>
      </c>
      <c r="B694">
        <v>10</v>
      </c>
      <c r="C694">
        <v>17</v>
      </c>
      <c r="D694">
        <v>9.7970000000000006</v>
      </c>
    </row>
    <row r="695" spans="1:4" ht="15.75">
      <c r="A695" s="1">
        <v>1982</v>
      </c>
      <c r="B695">
        <v>10</v>
      </c>
      <c r="C695">
        <v>19</v>
      </c>
      <c r="D695">
        <v>9.8360000000000003</v>
      </c>
    </row>
    <row r="696" spans="1:4" ht="15.75">
      <c r="A696" s="1">
        <v>1982</v>
      </c>
      <c r="B696">
        <v>10</v>
      </c>
      <c r="C696">
        <v>21</v>
      </c>
      <c r="D696">
        <v>9.8469999999999995</v>
      </c>
    </row>
    <row r="697" spans="1:4" ht="15.75">
      <c r="A697" s="1">
        <v>1982</v>
      </c>
      <c r="B697">
        <v>10</v>
      </c>
      <c r="C697">
        <v>23</v>
      </c>
      <c r="D697">
        <v>10.067</v>
      </c>
    </row>
    <row r="698" spans="1:4" ht="15.75">
      <c r="A698" s="1">
        <v>1982</v>
      </c>
      <c r="B698">
        <v>10</v>
      </c>
      <c r="C698">
        <v>25</v>
      </c>
      <c r="D698">
        <v>10.198</v>
      </c>
    </row>
    <row r="699" spans="1:4" ht="15.75">
      <c r="A699" s="1">
        <v>1982</v>
      </c>
      <c r="B699">
        <v>10</v>
      </c>
      <c r="C699">
        <v>27</v>
      </c>
      <c r="D699">
        <v>10.423</v>
      </c>
    </row>
    <row r="700" spans="1:4" ht="15.75">
      <c r="A700" s="1">
        <v>1982</v>
      </c>
      <c r="B700">
        <v>10</v>
      </c>
      <c r="C700">
        <v>29</v>
      </c>
      <c r="D700">
        <v>10.564</v>
      </c>
    </row>
    <row r="701" spans="1:4" ht="15.75">
      <c r="A701" s="1">
        <v>1982</v>
      </c>
      <c r="B701">
        <v>10</v>
      </c>
      <c r="C701">
        <v>31</v>
      </c>
      <c r="D701">
        <v>10.615</v>
      </c>
    </row>
    <row r="702" spans="1:4" ht="15.75">
      <c r="A702" s="1">
        <v>1982</v>
      </c>
      <c r="B702">
        <v>11</v>
      </c>
      <c r="C702">
        <v>2</v>
      </c>
      <c r="D702">
        <v>10.817</v>
      </c>
    </row>
    <row r="703" spans="1:4" ht="15.75">
      <c r="A703" s="1">
        <v>1982</v>
      </c>
      <c r="B703">
        <v>11</v>
      </c>
      <c r="C703">
        <v>4</v>
      </c>
      <c r="D703">
        <v>10.893000000000001</v>
      </c>
    </row>
    <row r="704" spans="1:4" ht="15.75">
      <c r="A704" s="1">
        <v>1982</v>
      </c>
      <c r="B704">
        <v>11</v>
      </c>
      <c r="C704">
        <v>6</v>
      </c>
      <c r="D704">
        <v>11.131</v>
      </c>
    </row>
    <row r="705" spans="1:4" ht="15.75">
      <c r="A705" s="1">
        <v>1982</v>
      </c>
      <c r="B705">
        <v>11</v>
      </c>
      <c r="C705">
        <v>8</v>
      </c>
      <c r="D705">
        <v>11.03</v>
      </c>
    </row>
    <row r="706" spans="1:4" ht="15.75">
      <c r="A706" s="1">
        <v>1982</v>
      </c>
      <c r="B706">
        <v>11</v>
      </c>
      <c r="C706">
        <v>10</v>
      </c>
      <c r="D706">
        <v>11.202999999999999</v>
      </c>
    </row>
    <row r="707" spans="1:4" ht="15.75">
      <c r="A707" s="1">
        <v>1982</v>
      </c>
      <c r="B707">
        <v>11</v>
      </c>
      <c r="C707">
        <v>12</v>
      </c>
      <c r="D707">
        <v>11.348000000000001</v>
      </c>
    </row>
    <row r="708" spans="1:4" ht="15.75">
      <c r="A708" s="1">
        <v>1982</v>
      </c>
      <c r="B708">
        <v>11</v>
      </c>
      <c r="C708">
        <v>14</v>
      </c>
      <c r="D708">
        <v>11.573</v>
      </c>
    </row>
    <row r="709" spans="1:4" ht="15.75">
      <c r="A709" s="1">
        <v>1982</v>
      </c>
      <c r="B709">
        <v>11</v>
      </c>
      <c r="C709">
        <v>16</v>
      </c>
      <c r="D709">
        <v>11.798999999999999</v>
      </c>
    </row>
    <row r="710" spans="1:4" ht="15.75">
      <c r="A710" s="1">
        <v>1982</v>
      </c>
      <c r="B710">
        <v>11</v>
      </c>
      <c r="C710">
        <v>18</v>
      </c>
      <c r="D710">
        <v>11.775</v>
      </c>
    </row>
    <row r="711" spans="1:4" ht="15.75">
      <c r="A711" s="1">
        <v>1982</v>
      </c>
      <c r="B711">
        <v>11</v>
      </c>
      <c r="C711">
        <v>20</v>
      </c>
      <c r="D711">
        <v>11.698</v>
      </c>
    </row>
    <row r="712" spans="1:4" ht="15.75">
      <c r="A712" s="1">
        <v>1982</v>
      </c>
      <c r="B712">
        <v>11</v>
      </c>
      <c r="C712">
        <v>22</v>
      </c>
      <c r="D712">
        <v>11.853999999999999</v>
      </c>
    </row>
    <row r="713" spans="1:4" ht="15.75">
      <c r="A713" s="1">
        <v>1982</v>
      </c>
      <c r="B713">
        <v>11</v>
      </c>
      <c r="C713">
        <v>24</v>
      </c>
      <c r="D713">
        <v>11.930999999999999</v>
      </c>
    </row>
    <row r="714" spans="1:4" ht="15.75">
      <c r="A714" s="1">
        <v>1982</v>
      </c>
      <c r="B714">
        <v>11</v>
      </c>
      <c r="C714">
        <v>26</v>
      </c>
      <c r="D714">
        <v>12.192</v>
      </c>
    </row>
    <row r="715" spans="1:4" ht="15.75">
      <c r="A715" s="1">
        <v>1982</v>
      </c>
      <c r="B715">
        <v>11</v>
      </c>
      <c r="C715">
        <v>28</v>
      </c>
      <c r="D715">
        <v>12.483000000000001</v>
      </c>
    </row>
    <row r="716" spans="1:4" ht="15.75">
      <c r="A716" s="1">
        <v>1982</v>
      </c>
      <c r="B716">
        <v>11</v>
      </c>
      <c r="C716">
        <v>30</v>
      </c>
      <c r="D716">
        <v>12.695</v>
      </c>
    </row>
    <row r="717" spans="1:4" ht="15.75">
      <c r="A717" s="1">
        <v>1982</v>
      </c>
      <c r="B717">
        <v>12</v>
      </c>
      <c r="C717">
        <v>2</v>
      </c>
      <c r="D717">
        <v>12.821999999999999</v>
      </c>
    </row>
    <row r="718" spans="1:4" ht="15.75">
      <c r="A718" s="1">
        <v>1982</v>
      </c>
      <c r="B718">
        <v>12</v>
      </c>
      <c r="C718">
        <v>4</v>
      </c>
      <c r="D718">
        <v>12.906000000000001</v>
      </c>
    </row>
    <row r="719" spans="1:4" ht="15.75">
      <c r="A719" s="1">
        <v>1982</v>
      </c>
      <c r="B719">
        <v>12</v>
      </c>
      <c r="C719">
        <v>6</v>
      </c>
      <c r="D719">
        <v>12.971</v>
      </c>
    </row>
    <row r="720" spans="1:4" ht="15.75">
      <c r="A720" s="1">
        <v>1982</v>
      </c>
      <c r="B720">
        <v>12</v>
      </c>
      <c r="C720">
        <v>8</v>
      </c>
      <c r="D720">
        <v>13.242000000000001</v>
      </c>
    </row>
    <row r="721" spans="1:4" ht="15.75">
      <c r="A721" s="1">
        <v>1982</v>
      </c>
      <c r="B721">
        <v>12</v>
      </c>
      <c r="C721">
        <v>10</v>
      </c>
      <c r="D721">
        <v>13.351000000000001</v>
      </c>
    </row>
    <row r="722" spans="1:4" ht="15.75">
      <c r="A722" s="1">
        <v>1982</v>
      </c>
      <c r="B722">
        <v>12</v>
      </c>
      <c r="C722">
        <v>12</v>
      </c>
      <c r="D722">
        <v>13.503</v>
      </c>
    </row>
    <row r="723" spans="1:4" ht="15.75">
      <c r="A723" s="1">
        <v>1982</v>
      </c>
      <c r="B723">
        <v>12</v>
      </c>
      <c r="C723">
        <v>14</v>
      </c>
      <c r="D723">
        <v>13.606</v>
      </c>
    </row>
    <row r="724" spans="1:4" ht="15.75">
      <c r="A724" s="1">
        <v>1982</v>
      </c>
      <c r="B724">
        <v>12</v>
      </c>
      <c r="C724">
        <v>16</v>
      </c>
      <c r="D724">
        <v>13.84</v>
      </c>
    </row>
    <row r="725" spans="1:4" ht="15.75">
      <c r="A725" s="1">
        <v>1982</v>
      </c>
      <c r="B725">
        <v>12</v>
      </c>
      <c r="C725">
        <v>18</v>
      </c>
      <c r="D725">
        <v>13.895</v>
      </c>
    </row>
    <row r="726" spans="1:4" ht="15.75">
      <c r="A726" s="1">
        <v>1982</v>
      </c>
      <c r="B726">
        <v>12</v>
      </c>
      <c r="C726">
        <v>20</v>
      </c>
      <c r="D726">
        <v>14.016</v>
      </c>
    </row>
    <row r="727" spans="1:4" ht="15.75">
      <c r="A727" s="1">
        <v>1982</v>
      </c>
      <c r="B727">
        <v>12</v>
      </c>
      <c r="C727">
        <v>22</v>
      </c>
      <c r="D727">
        <v>13.962999999999999</v>
      </c>
    </row>
    <row r="728" spans="1:4" ht="15.75">
      <c r="A728" s="1">
        <v>1982</v>
      </c>
      <c r="B728">
        <v>12</v>
      </c>
      <c r="C728">
        <v>24</v>
      </c>
      <c r="D728">
        <v>14.093</v>
      </c>
    </row>
    <row r="729" spans="1:4" ht="15.75">
      <c r="A729" s="1">
        <v>1982</v>
      </c>
      <c r="B729">
        <v>12</v>
      </c>
      <c r="C729">
        <v>26</v>
      </c>
      <c r="D729">
        <v>14.183</v>
      </c>
    </row>
    <row r="730" spans="1:4" ht="15.75">
      <c r="A730" s="1">
        <v>1982</v>
      </c>
      <c r="B730">
        <v>12</v>
      </c>
      <c r="C730">
        <v>28</v>
      </c>
      <c r="D730">
        <v>14.144</v>
      </c>
    </row>
    <row r="731" spans="1:4" ht="15.75">
      <c r="A731" s="1">
        <v>1982</v>
      </c>
      <c r="B731">
        <v>12</v>
      </c>
      <c r="C731">
        <v>30</v>
      </c>
      <c r="D731">
        <v>14.159000000000001</v>
      </c>
    </row>
    <row r="732" spans="1:4" ht="15.75">
      <c r="A732" s="1">
        <v>1983</v>
      </c>
      <c r="B732">
        <v>1</v>
      </c>
      <c r="C732">
        <v>1</v>
      </c>
      <c r="D732">
        <v>14.257</v>
      </c>
    </row>
    <row r="733" spans="1:4" ht="15.75">
      <c r="A733" s="1">
        <v>1983</v>
      </c>
      <c r="B733">
        <v>1</v>
      </c>
      <c r="C733">
        <v>3</v>
      </c>
      <c r="D733">
        <v>14.305999999999999</v>
      </c>
    </row>
    <row r="734" spans="1:4" ht="15.75">
      <c r="A734" s="1">
        <v>1983</v>
      </c>
      <c r="B734">
        <v>1</v>
      </c>
      <c r="C734">
        <v>5</v>
      </c>
      <c r="D734">
        <v>14.494</v>
      </c>
    </row>
    <row r="735" spans="1:4" ht="15.75">
      <c r="A735" s="1">
        <v>1983</v>
      </c>
      <c r="B735">
        <v>1</v>
      </c>
      <c r="C735">
        <v>7</v>
      </c>
      <c r="D735">
        <v>14.51</v>
      </c>
    </row>
    <row r="736" spans="1:4" ht="15.75">
      <c r="A736" s="1">
        <v>1983</v>
      </c>
      <c r="B736">
        <v>1</v>
      </c>
      <c r="C736">
        <v>9</v>
      </c>
      <c r="D736">
        <v>14.615</v>
      </c>
    </row>
    <row r="737" spans="1:4" ht="15.75">
      <c r="A737" s="1">
        <v>1983</v>
      </c>
      <c r="B737">
        <v>1</v>
      </c>
      <c r="C737">
        <v>11</v>
      </c>
      <c r="D737">
        <v>14.648</v>
      </c>
    </row>
    <row r="738" spans="1:4" ht="15.75">
      <c r="A738" s="1">
        <v>1983</v>
      </c>
      <c r="B738">
        <v>1</v>
      </c>
      <c r="C738">
        <v>13</v>
      </c>
      <c r="D738">
        <v>14.622</v>
      </c>
    </row>
    <row r="739" spans="1:4" ht="15.75">
      <c r="A739" s="1">
        <v>1983</v>
      </c>
      <c r="B739">
        <v>1</v>
      </c>
      <c r="C739">
        <v>15</v>
      </c>
      <c r="D739">
        <v>14.916</v>
      </c>
    </row>
    <row r="740" spans="1:4" ht="15.75">
      <c r="A740" s="1">
        <v>1983</v>
      </c>
      <c r="B740">
        <v>1</v>
      </c>
      <c r="C740">
        <v>17</v>
      </c>
      <c r="D740">
        <v>15.013999999999999</v>
      </c>
    </row>
    <row r="741" spans="1:4" ht="15.75">
      <c r="A741" s="1">
        <v>1983</v>
      </c>
      <c r="B741">
        <v>1</v>
      </c>
      <c r="C741">
        <v>19</v>
      </c>
      <c r="D741">
        <v>15.052</v>
      </c>
    </row>
    <row r="742" spans="1:4" ht="15.75">
      <c r="A742" s="1">
        <v>1983</v>
      </c>
      <c r="B742">
        <v>1</v>
      </c>
      <c r="C742">
        <v>21</v>
      </c>
      <c r="D742">
        <v>15.314</v>
      </c>
    </row>
    <row r="743" spans="1:4" ht="15.75">
      <c r="A743" s="1">
        <v>1983</v>
      </c>
      <c r="B743">
        <v>1</v>
      </c>
      <c r="C743">
        <v>23</v>
      </c>
      <c r="D743">
        <v>15.396000000000001</v>
      </c>
    </row>
    <row r="744" spans="1:4" ht="15.75">
      <c r="A744" s="1">
        <v>1983</v>
      </c>
      <c r="B744">
        <v>1</v>
      </c>
      <c r="C744">
        <v>25</v>
      </c>
      <c r="D744">
        <v>15.347</v>
      </c>
    </row>
    <row r="745" spans="1:4" ht="15.75">
      <c r="A745" s="1">
        <v>1983</v>
      </c>
      <c r="B745">
        <v>1</v>
      </c>
      <c r="C745">
        <v>27</v>
      </c>
      <c r="D745">
        <v>15.401</v>
      </c>
    </row>
    <row r="746" spans="1:4" ht="15.75">
      <c r="A746" s="1">
        <v>1983</v>
      </c>
      <c r="B746">
        <v>1</v>
      </c>
      <c r="C746">
        <v>29</v>
      </c>
      <c r="D746">
        <v>15.554</v>
      </c>
    </row>
    <row r="747" spans="1:4" ht="15.75">
      <c r="A747" s="1">
        <v>1983</v>
      </c>
      <c r="B747">
        <v>1</v>
      </c>
      <c r="C747">
        <v>31</v>
      </c>
      <c r="D747">
        <v>15.68</v>
      </c>
    </row>
    <row r="748" spans="1:4" ht="15.75">
      <c r="A748" s="1">
        <v>1983</v>
      </c>
      <c r="B748">
        <v>2</v>
      </c>
      <c r="C748">
        <v>2</v>
      </c>
      <c r="D748">
        <v>15.737</v>
      </c>
    </row>
    <row r="749" spans="1:4" ht="15.75">
      <c r="A749" s="1">
        <v>1983</v>
      </c>
      <c r="B749">
        <v>2</v>
      </c>
      <c r="C749">
        <v>4</v>
      </c>
      <c r="D749">
        <v>15.718999999999999</v>
      </c>
    </row>
    <row r="750" spans="1:4" ht="15.75">
      <c r="A750" s="1">
        <v>1983</v>
      </c>
      <c r="B750">
        <v>2</v>
      </c>
      <c r="C750">
        <v>6</v>
      </c>
      <c r="D750">
        <v>15.695</v>
      </c>
    </row>
    <row r="751" spans="1:4" ht="15.75">
      <c r="A751" s="1">
        <v>1983</v>
      </c>
      <c r="B751">
        <v>2</v>
      </c>
      <c r="C751">
        <v>8</v>
      </c>
      <c r="D751">
        <v>15.859</v>
      </c>
    </row>
    <row r="752" spans="1:4" ht="15.75">
      <c r="A752" s="1">
        <v>1983</v>
      </c>
      <c r="B752">
        <v>2</v>
      </c>
      <c r="C752">
        <v>10</v>
      </c>
      <c r="D752">
        <v>15.819000000000001</v>
      </c>
    </row>
    <row r="753" spans="1:4" ht="15.75">
      <c r="A753" s="1">
        <v>1983</v>
      </c>
      <c r="B753">
        <v>2</v>
      </c>
      <c r="C753">
        <v>12</v>
      </c>
      <c r="D753">
        <v>15.999000000000001</v>
      </c>
    </row>
    <row r="754" spans="1:4" ht="15.75">
      <c r="A754" s="1">
        <v>1983</v>
      </c>
      <c r="B754">
        <v>2</v>
      </c>
      <c r="C754">
        <v>14</v>
      </c>
      <c r="D754">
        <v>16.056000000000001</v>
      </c>
    </row>
    <row r="755" spans="1:4" ht="15.75">
      <c r="A755" s="1">
        <v>1983</v>
      </c>
      <c r="B755">
        <v>2</v>
      </c>
      <c r="C755">
        <v>16</v>
      </c>
      <c r="D755">
        <v>15.971</v>
      </c>
    </row>
    <row r="756" spans="1:4" ht="15.75">
      <c r="A756" s="1">
        <v>1983</v>
      </c>
      <c r="B756">
        <v>2</v>
      </c>
      <c r="C756">
        <v>18</v>
      </c>
      <c r="D756">
        <v>16.056000000000001</v>
      </c>
    </row>
    <row r="757" spans="1:4" ht="15.75">
      <c r="A757" s="1">
        <v>1983</v>
      </c>
      <c r="B757">
        <v>2</v>
      </c>
      <c r="C757">
        <v>20</v>
      </c>
      <c r="D757">
        <v>16.167000000000002</v>
      </c>
    </row>
    <row r="758" spans="1:4" ht="15.75">
      <c r="A758" s="1">
        <v>1983</v>
      </c>
      <c r="B758">
        <v>2</v>
      </c>
      <c r="C758">
        <v>22</v>
      </c>
      <c r="D758">
        <v>16.238</v>
      </c>
    </row>
    <row r="759" spans="1:4" ht="15.75">
      <c r="A759" s="1">
        <v>1983</v>
      </c>
      <c r="B759">
        <v>2</v>
      </c>
      <c r="C759">
        <v>24</v>
      </c>
      <c r="D759">
        <v>16.28</v>
      </c>
    </row>
    <row r="760" spans="1:4" ht="15.75">
      <c r="A760" s="1">
        <v>1983</v>
      </c>
      <c r="B760">
        <v>2</v>
      </c>
      <c r="C760">
        <v>26</v>
      </c>
      <c r="D760">
        <v>16.352</v>
      </c>
    </row>
    <row r="761" spans="1:4" ht="15.75">
      <c r="A761" s="1">
        <v>1983</v>
      </c>
      <c r="B761">
        <v>2</v>
      </c>
      <c r="C761">
        <v>28</v>
      </c>
      <c r="D761">
        <v>16.202999999999999</v>
      </c>
    </row>
    <row r="762" spans="1:4" ht="15.75">
      <c r="A762" s="1">
        <v>1983</v>
      </c>
      <c r="B762">
        <v>3</v>
      </c>
      <c r="C762">
        <v>2</v>
      </c>
      <c r="D762">
        <v>16.048999999999999</v>
      </c>
    </row>
    <row r="763" spans="1:4" ht="15.75">
      <c r="A763" s="1">
        <v>1983</v>
      </c>
      <c r="B763">
        <v>3</v>
      </c>
      <c r="C763">
        <v>4</v>
      </c>
      <c r="D763">
        <v>15.981</v>
      </c>
    </row>
    <row r="764" spans="1:4" ht="15.75">
      <c r="A764" s="1">
        <v>1983</v>
      </c>
      <c r="B764">
        <v>3</v>
      </c>
      <c r="C764">
        <v>6</v>
      </c>
      <c r="D764">
        <v>15.971</v>
      </c>
    </row>
    <row r="765" spans="1:4" ht="15.75">
      <c r="A765" s="1">
        <v>1983</v>
      </c>
      <c r="B765">
        <v>3</v>
      </c>
      <c r="C765">
        <v>8</v>
      </c>
      <c r="D765">
        <v>16.100999999999999</v>
      </c>
    </row>
    <row r="766" spans="1:4" ht="15.75">
      <c r="A766" s="1">
        <v>1983</v>
      </c>
      <c r="B766">
        <v>3</v>
      </c>
      <c r="C766">
        <v>10</v>
      </c>
      <c r="D766">
        <v>16.172000000000001</v>
      </c>
    </row>
    <row r="767" spans="1:4" ht="15.75">
      <c r="A767" s="1">
        <v>1983</v>
      </c>
      <c r="B767">
        <v>3</v>
      </c>
      <c r="C767">
        <v>12</v>
      </c>
      <c r="D767">
        <v>16.349</v>
      </c>
    </row>
    <row r="768" spans="1:4" ht="15.75">
      <c r="A768" s="1">
        <v>1983</v>
      </c>
      <c r="B768">
        <v>3</v>
      </c>
      <c r="C768">
        <v>14</v>
      </c>
      <c r="D768">
        <v>16.411999999999999</v>
      </c>
    </row>
    <row r="769" spans="1:4" ht="15.75">
      <c r="A769" s="1">
        <v>1983</v>
      </c>
      <c r="B769">
        <v>3</v>
      </c>
      <c r="C769">
        <v>16</v>
      </c>
      <c r="D769">
        <v>16.213999999999999</v>
      </c>
    </row>
    <row r="770" spans="1:4" ht="15.75">
      <c r="A770" s="1">
        <v>1983</v>
      </c>
      <c r="B770">
        <v>3</v>
      </c>
      <c r="C770">
        <v>18</v>
      </c>
      <c r="D770">
        <v>16.068999999999999</v>
      </c>
    </row>
    <row r="771" spans="1:4" ht="15.75">
      <c r="A771" s="1">
        <v>1983</v>
      </c>
      <c r="B771">
        <v>3</v>
      </c>
      <c r="C771">
        <v>20</v>
      </c>
      <c r="D771">
        <v>16.212</v>
      </c>
    </row>
    <row r="772" spans="1:4" ht="15.75">
      <c r="A772" s="1">
        <v>1983</v>
      </c>
      <c r="B772">
        <v>3</v>
      </c>
      <c r="C772">
        <v>22</v>
      </c>
      <c r="D772">
        <v>16.056999999999999</v>
      </c>
    </row>
    <row r="773" spans="1:4" ht="15.75">
      <c r="A773" s="1">
        <v>1983</v>
      </c>
      <c r="B773">
        <v>3</v>
      </c>
      <c r="C773">
        <v>24</v>
      </c>
      <c r="D773">
        <v>15.976000000000001</v>
      </c>
    </row>
    <row r="774" spans="1:4" ht="15.75">
      <c r="A774" s="1">
        <v>1983</v>
      </c>
      <c r="B774">
        <v>3</v>
      </c>
      <c r="C774">
        <v>26</v>
      </c>
      <c r="D774">
        <v>15.964</v>
      </c>
    </row>
    <row r="775" spans="1:4" ht="15.75">
      <c r="A775" s="1">
        <v>1983</v>
      </c>
      <c r="B775">
        <v>3</v>
      </c>
      <c r="C775">
        <v>28</v>
      </c>
      <c r="D775">
        <v>15.926</v>
      </c>
    </row>
    <row r="776" spans="1:4" ht="15.75">
      <c r="A776" s="1">
        <v>1983</v>
      </c>
      <c r="B776">
        <v>3</v>
      </c>
      <c r="C776">
        <v>30</v>
      </c>
      <c r="D776">
        <v>15.849</v>
      </c>
    </row>
    <row r="777" spans="1:4" ht="15.75">
      <c r="A777" s="1">
        <v>1983</v>
      </c>
      <c r="B777">
        <v>4</v>
      </c>
      <c r="C777">
        <v>1</v>
      </c>
      <c r="D777">
        <v>15.885999999999999</v>
      </c>
    </row>
    <row r="778" spans="1:4" ht="15.75">
      <c r="A778" s="1">
        <v>1983</v>
      </c>
      <c r="B778">
        <v>4</v>
      </c>
      <c r="C778">
        <v>3</v>
      </c>
      <c r="D778">
        <v>15.914</v>
      </c>
    </row>
    <row r="779" spans="1:4" ht="15.75">
      <c r="A779" s="1">
        <v>1983</v>
      </c>
      <c r="B779">
        <v>4</v>
      </c>
      <c r="C779">
        <v>5</v>
      </c>
      <c r="D779">
        <v>15.734</v>
      </c>
    </row>
    <row r="780" spans="1:4" ht="15.75">
      <c r="A780" s="1">
        <v>1983</v>
      </c>
      <c r="B780">
        <v>4</v>
      </c>
      <c r="C780">
        <v>7</v>
      </c>
      <c r="D780">
        <v>15.706</v>
      </c>
    </row>
    <row r="781" spans="1:4" ht="15.75">
      <c r="A781" s="1">
        <v>1983</v>
      </c>
      <c r="B781">
        <v>4</v>
      </c>
      <c r="C781">
        <v>9</v>
      </c>
      <c r="D781">
        <v>15.528</v>
      </c>
    </row>
    <row r="782" spans="1:4" ht="15.75">
      <c r="A782" s="1">
        <v>1983</v>
      </c>
      <c r="B782">
        <v>4</v>
      </c>
      <c r="C782">
        <v>11</v>
      </c>
      <c r="D782">
        <v>15.574</v>
      </c>
    </row>
    <row r="783" spans="1:4" ht="15.75">
      <c r="A783" s="1">
        <v>1983</v>
      </c>
      <c r="B783">
        <v>4</v>
      </c>
      <c r="C783">
        <v>13</v>
      </c>
      <c r="D783">
        <v>15.317</v>
      </c>
    </row>
    <row r="784" spans="1:4" ht="15.75">
      <c r="A784" s="1">
        <v>1983</v>
      </c>
      <c r="B784">
        <v>4</v>
      </c>
      <c r="C784">
        <v>15</v>
      </c>
      <c r="D784">
        <v>15.145</v>
      </c>
    </row>
    <row r="785" spans="1:4" ht="15.75">
      <c r="A785" s="1">
        <v>1983</v>
      </c>
      <c r="B785">
        <v>4</v>
      </c>
      <c r="C785">
        <v>17</v>
      </c>
      <c r="D785">
        <v>15.118</v>
      </c>
    </row>
    <row r="786" spans="1:4" ht="15.75">
      <c r="A786" s="1">
        <v>1983</v>
      </c>
      <c r="B786">
        <v>4</v>
      </c>
      <c r="C786">
        <v>19</v>
      </c>
      <c r="D786">
        <v>14.858000000000001</v>
      </c>
    </row>
    <row r="787" spans="1:4" ht="15.75">
      <c r="A787" s="1">
        <v>1983</v>
      </c>
      <c r="B787">
        <v>4</v>
      </c>
      <c r="C787">
        <v>21</v>
      </c>
      <c r="D787">
        <v>14.819000000000001</v>
      </c>
    </row>
    <row r="788" spans="1:4" ht="15.75">
      <c r="A788" s="1">
        <v>1983</v>
      </c>
      <c r="B788">
        <v>4</v>
      </c>
      <c r="C788">
        <v>23</v>
      </c>
      <c r="D788">
        <v>14.695</v>
      </c>
    </row>
    <row r="789" spans="1:4" ht="15.75">
      <c r="A789" s="1">
        <v>1983</v>
      </c>
      <c r="B789">
        <v>4</v>
      </c>
      <c r="C789">
        <v>25</v>
      </c>
      <c r="D789">
        <v>14.553000000000001</v>
      </c>
    </row>
    <row r="790" spans="1:4" ht="15.75">
      <c r="A790" s="1">
        <v>1983</v>
      </c>
      <c r="B790">
        <v>4</v>
      </c>
      <c r="C790">
        <v>27</v>
      </c>
      <c r="D790">
        <v>14.442</v>
      </c>
    </row>
    <row r="791" spans="1:4" ht="15.75">
      <c r="A791" s="1">
        <v>1983</v>
      </c>
      <c r="B791">
        <v>4</v>
      </c>
      <c r="C791">
        <v>29</v>
      </c>
      <c r="D791">
        <v>14.366</v>
      </c>
    </row>
    <row r="792" spans="1:4" ht="15.75">
      <c r="A792" s="1">
        <v>1983</v>
      </c>
      <c r="B792">
        <v>5</v>
      </c>
      <c r="C792">
        <v>1</v>
      </c>
      <c r="D792">
        <v>14.045</v>
      </c>
    </row>
    <row r="793" spans="1:4" ht="15.75">
      <c r="A793" s="1">
        <v>1983</v>
      </c>
      <c r="B793">
        <v>5</v>
      </c>
      <c r="C793">
        <v>3</v>
      </c>
      <c r="D793">
        <v>13.929</v>
      </c>
    </row>
    <row r="794" spans="1:4" ht="15.75">
      <c r="A794" s="1">
        <v>1983</v>
      </c>
      <c r="B794">
        <v>5</v>
      </c>
      <c r="C794">
        <v>5</v>
      </c>
      <c r="D794">
        <v>13.935</v>
      </c>
    </row>
    <row r="795" spans="1:4" ht="15.75">
      <c r="A795" s="1">
        <v>1983</v>
      </c>
      <c r="B795">
        <v>5</v>
      </c>
      <c r="C795">
        <v>7</v>
      </c>
      <c r="D795">
        <v>13.79</v>
      </c>
    </row>
    <row r="796" spans="1:4" ht="15.75">
      <c r="A796" s="1">
        <v>1983</v>
      </c>
      <c r="B796">
        <v>5</v>
      </c>
      <c r="C796">
        <v>9</v>
      </c>
      <c r="D796">
        <v>13.712</v>
      </c>
    </row>
    <row r="797" spans="1:4" ht="15.75">
      <c r="A797" s="1">
        <v>1983</v>
      </c>
      <c r="B797">
        <v>5</v>
      </c>
      <c r="C797">
        <v>11</v>
      </c>
      <c r="D797">
        <v>13.64</v>
      </c>
    </row>
    <row r="798" spans="1:4" ht="15.75">
      <c r="A798" s="1">
        <v>1983</v>
      </c>
      <c r="B798">
        <v>5</v>
      </c>
      <c r="C798">
        <v>13</v>
      </c>
      <c r="D798">
        <v>13.606</v>
      </c>
    </row>
    <row r="799" spans="1:4" ht="15.75">
      <c r="A799" s="1">
        <v>1983</v>
      </c>
      <c r="B799">
        <v>5</v>
      </c>
      <c r="C799">
        <v>15</v>
      </c>
      <c r="D799">
        <v>13.507</v>
      </c>
    </row>
    <row r="800" spans="1:4" ht="15.75">
      <c r="A800" s="1">
        <v>1983</v>
      </c>
      <c r="B800">
        <v>5</v>
      </c>
      <c r="C800">
        <v>17</v>
      </c>
      <c r="D800">
        <v>13.433</v>
      </c>
    </row>
    <row r="801" spans="1:4" ht="15.75">
      <c r="A801" s="1">
        <v>1983</v>
      </c>
      <c r="B801">
        <v>5</v>
      </c>
      <c r="C801">
        <v>19</v>
      </c>
      <c r="D801">
        <v>13.319000000000001</v>
      </c>
    </row>
    <row r="802" spans="1:4" ht="15.75">
      <c r="A802" s="1">
        <v>1983</v>
      </c>
      <c r="B802">
        <v>5</v>
      </c>
      <c r="C802">
        <v>21</v>
      </c>
      <c r="D802">
        <v>13.313000000000001</v>
      </c>
    </row>
    <row r="803" spans="1:4" ht="15.75">
      <c r="A803" s="1">
        <v>1983</v>
      </c>
      <c r="B803">
        <v>5</v>
      </c>
      <c r="C803">
        <v>23</v>
      </c>
      <c r="D803">
        <v>13.27</v>
      </c>
    </row>
    <row r="804" spans="1:4" ht="15.75">
      <c r="A804" s="1">
        <v>1983</v>
      </c>
      <c r="B804">
        <v>5</v>
      </c>
      <c r="C804">
        <v>25</v>
      </c>
      <c r="D804">
        <v>13.209</v>
      </c>
    </row>
    <row r="805" spans="1:4" ht="15.75">
      <c r="A805" s="1">
        <v>1983</v>
      </c>
      <c r="B805">
        <v>5</v>
      </c>
      <c r="C805">
        <v>27</v>
      </c>
      <c r="D805">
        <v>13.132</v>
      </c>
    </row>
    <row r="806" spans="1:4" ht="15.75">
      <c r="A806" s="1">
        <v>1983</v>
      </c>
      <c r="B806">
        <v>5</v>
      </c>
      <c r="C806">
        <v>29</v>
      </c>
      <c r="D806">
        <v>13.052</v>
      </c>
    </row>
    <row r="807" spans="1:4" ht="15.75">
      <c r="A807" s="1">
        <v>1983</v>
      </c>
      <c r="B807">
        <v>5</v>
      </c>
      <c r="C807">
        <v>31</v>
      </c>
      <c r="D807">
        <v>13.005000000000001</v>
      </c>
    </row>
    <row r="808" spans="1:4" ht="15.75">
      <c r="A808" s="1">
        <v>1983</v>
      </c>
      <c r="B808">
        <v>6</v>
      </c>
      <c r="C808">
        <v>2</v>
      </c>
      <c r="D808">
        <v>12.837</v>
      </c>
    </row>
    <row r="809" spans="1:4" ht="15.75">
      <c r="A809" s="1">
        <v>1983</v>
      </c>
      <c r="B809">
        <v>6</v>
      </c>
      <c r="C809">
        <v>4</v>
      </c>
      <c r="D809">
        <v>12.763999999999999</v>
      </c>
    </row>
    <row r="810" spans="1:4" ht="15.75">
      <c r="A810" s="1">
        <v>1983</v>
      </c>
      <c r="B810">
        <v>6</v>
      </c>
      <c r="C810">
        <v>6</v>
      </c>
      <c r="D810">
        <v>12.69</v>
      </c>
    </row>
    <row r="811" spans="1:4" ht="15.75">
      <c r="A811" s="1">
        <v>1983</v>
      </c>
      <c r="B811">
        <v>6</v>
      </c>
      <c r="C811">
        <v>8</v>
      </c>
      <c r="D811">
        <v>12.59</v>
      </c>
    </row>
    <row r="812" spans="1:4" ht="15.75">
      <c r="A812" s="1">
        <v>1983</v>
      </c>
      <c r="B812">
        <v>6</v>
      </c>
      <c r="C812">
        <v>10</v>
      </c>
      <c r="D812">
        <v>12.54</v>
      </c>
    </row>
    <row r="813" spans="1:4" ht="15.75">
      <c r="A813" s="1">
        <v>1983</v>
      </c>
      <c r="B813">
        <v>6</v>
      </c>
      <c r="C813">
        <v>12</v>
      </c>
      <c r="D813">
        <v>12.412000000000001</v>
      </c>
    </row>
    <row r="814" spans="1:4" ht="15.75">
      <c r="A814" s="1">
        <v>1983</v>
      </c>
      <c r="B814">
        <v>6</v>
      </c>
      <c r="C814">
        <v>14</v>
      </c>
      <c r="D814">
        <v>12.311</v>
      </c>
    </row>
    <row r="815" spans="1:4" ht="15.75">
      <c r="A815" s="1">
        <v>1983</v>
      </c>
      <c r="B815">
        <v>6</v>
      </c>
      <c r="C815">
        <v>16</v>
      </c>
      <c r="D815">
        <v>12.276</v>
      </c>
    </row>
    <row r="816" spans="1:4" ht="15.75">
      <c r="A816" s="1">
        <v>1983</v>
      </c>
      <c r="B816">
        <v>6</v>
      </c>
      <c r="C816">
        <v>18</v>
      </c>
      <c r="D816">
        <v>12.146000000000001</v>
      </c>
    </row>
    <row r="817" spans="1:4" ht="15.75">
      <c r="A817" s="1">
        <v>1983</v>
      </c>
      <c r="B817">
        <v>6</v>
      </c>
      <c r="C817">
        <v>20</v>
      </c>
      <c r="D817">
        <v>12.162000000000001</v>
      </c>
    </row>
    <row r="818" spans="1:4" ht="15.75">
      <c r="A818" s="1">
        <v>1983</v>
      </c>
      <c r="B818">
        <v>6</v>
      </c>
      <c r="C818">
        <v>22</v>
      </c>
      <c r="D818">
        <v>12.111000000000001</v>
      </c>
    </row>
    <row r="819" spans="1:4" ht="15.75">
      <c r="A819" s="1">
        <v>1983</v>
      </c>
      <c r="B819">
        <v>6</v>
      </c>
      <c r="C819">
        <v>24</v>
      </c>
      <c r="D819">
        <v>11.965</v>
      </c>
    </row>
    <row r="820" spans="1:4" ht="15.75">
      <c r="A820" s="1">
        <v>1983</v>
      </c>
      <c r="B820">
        <v>6</v>
      </c>
      <c r="C820">
        <v>26</v>
      </c>
      <c r="D820">
        <v>11.989000000000001</v>
      </c>
    </row>
    <row r="821" spans="1:4" ht="15.75">
      <c r="A821" s="1">
        <v>1983</v>
      </c>
      <c r="B821">
        <v>6</v>
      </c>
      <c r="C821">
        <v>28</v>
      </c>
      <c r="D821">
        <v>11.896000000000001</v>
      </c>
    </row>
    <row r="822" spans="1:4" ht="15.75">
      <c r="A822" s="1">
        <v>1983</v>
      </c>
      <c r="B822">
        <v>6</v>
      </c>
      <c r="C822">
        <v>30</v>
      </c>
      <c r="D822">
        <v>11.747999999999999</v>
      </c>
    </row>
    <row r="823" spans="1:4" ht="15.75">
      <c r="A823" s="1">
        <v>1983</v>
      </c>
      <c r="B823">
        <v>7</v>
      </c>
      <c r="C823">
        <v>2</v>
      </c>
      <c r="D823">
        <v>11.515000000000001</v>
      </c>
    </row>
    <row r="824" spans="1:4" ht="15.75">
      <c r="A824" s="1">
        <v>1983</v>
      </c>
      <c r="B824">
        <v>7</v>
      </c>
      <c r="C824">
        <v>4</v>
      </c>
      <c r="D824">
        <v>11.398</v>
      </c>
    </row>
    <row r="825" spans="1:4" ht="15.75">
      <c r="A825" s="1">
        <v>1983</v>
      </c>
      <c r="B825">
        <v>7</v>
      </c>
      <c r="C825">
        <v>6</v>
      </c>
      <c r="D825">
        <v>11.260999999999999</v>
      </c>
    </row>
    <row r="826" spans="1:4" ht="15.75">
      <c r="A826" s="1">
        <v>1983</v>
      </c>
      <c r="B826">
        <v>7</v>
      </c>
      <c r="C826">
        <v>8</v>
      </c>
      <c r="D826">
        <v>11.233000000000001</v>
      </c>
    </row>
    <row r="827" spans="1:4" ht="15.75">
      <c r="A827" s="1">
        <v>1983</v>
      </c>
      <c r="B827">
        <v>7</v>
      </c>
      <c r="C827">
        <v>10</v>
      </c>
      <c r="D827">
        <v>11.108000000000001</v>
      </c>
    </row>
    <row r="828" spans="1:4" ht="15.75">
      <c r="A828" s="1">
        <v>1983</v>
      </c>
      <c r="B828">
        <v>7</v>
      </c>
      <c r="C828">
        <v>12</v>
      </c>
      <c r="D828">
        <v>11.087999999999999</v>
      </c>
    </row>
    <row r="829" spans="1:4" ht="15.75">
      <c r="A829" s="1">
        <v>1983</v>
      </c>
      <c r="B829">
        <v>7</v>
      </c>
      <c r="C829">
        <v>14</v>
      </c>
      <c r="D829">
        <v>10.913</v>
      </c>
    </row>
    <row r="830" spans="1:4" ht="15.75">
      <c r="A830" s="1">
        <v>1983</v>
      </c>
      <c r="B830">
        <v>7</v>
      </c>
      <c r="C830">
        <v>16</v>
      </c>
      <c r="D830">
        <v>10.766999999999999</v>
      </c>
    </row>
    <row r="831" spans="1:4" ht="15.75">
      <c r="A831" s="1">
        <v>1983</v>
      </c>
      <c r="B831">
        <v>7</v>
      </c>
      <c r="C831">
        <v>18</v>
      </c>
      <c r="D831">
        <v>10.491</v>
      </c>
    </row>
    <row r="832" spans="1:4" ht="15.75">
      <c r="A832" s="1">
        <v>1983</v>
      </c>
      <c r="B832">
        <v>7</v>
      </c>
      <c r="C832">
        <v>20</v>
      </c>
      <c r="D832">
        <v>10.214</v>
      </c>
    </row>
    <row r="833" spans="1:4" ht="15.75">
      <c r="A833" s="1">
        <v>1983</v>
      </c>
      <c r="B833">
        <v>7</v>
      </c>
      <c r="C833">
        <v>22</v>
      </c>
      <c r="D833">
        <v>10.076000000000001</v>
      </c>
    </row>
    <row r="834" spans="1:4" ht="15.75">
      <c r="A834" s="1">
        <v>1983</v>
      </c>
      <c r="B834">
        <v>7</v>
      </c>
      <c r="C834">
        <v>24</v>
      </c>
      <c r="D834">
        <v>9.9109999999999996</v>
      </c>
    </row>
    <row r="835" spans="1:4" ht="15.75">
      <c r="A835" s="1">
        <v>1983</v>
      </c>
      <c r="B835">
        <v>7</v>
      </c>
      <c r="C835">
        <v>26</v>
      </c>
      <c r="D835">
        <v>9.6549999999999994</v>
      </c>
    </row>
    <row r="836" spans="1:4" ht="15.75">
      <c r="A836" s="1">
        <v>1983</v>
      </c>
      <c r="B836">
        <v>7</v>
      </c>
      <c r="C836">
        <v>28</v>
      </c>
      <c r="D836">
        <v>9.56</v>
      </c>
    </row>
    <row r="837" spans="1:4" ht="15.75">
      <c r="A837" s="1">
        <v>1983</v>
      </c>
      <c r="B837">
        <v>7</v>
      </c>
      <c r="C837">
        <v>30</v>
      </c>
      <c r="D837">
        <v>9.3640000000000008</v>
      </c>
    </row>
    <row r="838" spans="1:4" ht="15.75">
      <c r="A838" s="1">
        <v>1983</v>
      </c>
      <c r="B838">
        <v>8</v>
      </c>
      <c r="C838">
        <v>1</v>
      </c>
      <c r="D838">
        <v>9.2240000000000002</v>
      </c>
    </row>
    <row r="839" spans="1:4" ht="15.75">
      <c r="A839" s="1">
        <v>1983</v>
      </c>
      <c r="B839">
        <v>8</v>
      </c>
      <c r="C839">
        <v>3</v>
      </c>
      <c r="D839">
        <v>9.0459999999999994</v>
      </c>
    </row>
    <row r="840" spans="1:4" ht="15.75">
      <c r="A840" s="1">
        <v>1983</v>
      </c>
      <c r="B840">
        <v>8</v>
      </c>
      <c r="C840">
        <v>5</v>
      </c>
      <c r="D840">
        <v>8.9350000000000005</v>
      </c>
    </row>
    <row r="841" spans="1:4" ht="15.75">
      <c r="A841" s="1">
        <v>1983</v>
      </c>
      <c r="B841">
        <v>8</v>
      </c>
      <c r="C841">
        <v>7</v>
      </c>
      <c r="D841">
        <v>8.7309999999999999</v>
      </c>
    </row>
    <row r="842" spans="1:4" ht="15.75">
      <c r="A842" s="1">
        <v>1983</v>
      </c>
      <c r="B842">
        <v>8</v>
      </c>
      <c r="C842">
        <v>9</v>
      </c>
      <c r="D842">
        <v>8.6379999999999999</v>
      </c>
    </row>
    <row r="843" spans="1:4" ht="15.75">
      <c r="A843" s="1">
        <v>1983</v>
      </c>
      <c r="B843">
        <v>8</v>
      </c>
      <c r="C843">
        <v>11</v>
      </c>
      <c r="D843">
        <v>8.4600000000000009</v>
      </c>
    </row>
    <row r="844" spans="1:4" ht="15.75">
      <c r="A844" s="1">
        <v>1983</v>
      </c>
      <c r="B844">
        <v>8</v>
      </c>
      <c r="C844">
        <v>13</v>
      </c>
      <c r="D844">
        <v>8.32</v>
      </c>
    </row>
    <row r="845" spans="1:4" ht="15.75">
      <c r="A845" s="1">
        <v>1983</v>
      </c>
      <c r="B845">
        <v>8</v>
      </c>
      <c r="C845">
        <v>15</v>
      </c>
      <c r="D845">
        <v>8.0730000000000004</v>
      </c>
    </row>
    <row r="846" spans="1:4" ht="15.75">
      <c r="A846" s="1">
        <v>1983</v>
      </c>
      <c r="B846">
        <v>8</v>
      </c>
      <c r="C846">
        <v>17</v>
      </c>
      <c r="D846">
        <v>7.9480000000000004</v>
      </c>
    </row>
    <row r="847" spans="1:4" ht="15.75">
      <c r="A847" s="1">
        <v>1983</v>
      </c>
      <c r="B847">
        <v>8</v>
      </c>
      <c r="C847">
        <v>19</v>
      </c>
      <c r="D847">
        <v>7.899</v>
      </c>
    </row>
    <row r="848" spans="1:4" ht="15.75">
      <c r="A848" s="1">
        <v>1983</v>
      </c>
      <c r="B848">
        <v>8</v>
      </c>
      <c r="C848">
        <v>21</v>
      </c>
      <c r="D848">
        <v>7.9029999999999996</v>
      </c>
    </row>
    <row r="849" spans="1:4" ht="15.75">
      <c r="A849" s="1">
        <v>1983</v>
      </c>
      <c r="B849">
        <v>8</v>
      </c>
      <c r="C849">
        <v>23</v>
      </c>
      <c r="D849">
        <v>7.7770000000000001</v>
      </c>
    </row>
    <row r="850" spans="1:4" ht="15.75">
      <c r="A850" s="1">
        <v>1983</v>
      </c>
      <c r="B850">
        <v>8</v>
      </c>
      <c r="C850">
        <v>25</v>
      </c>
      <c r="D850">
        <v>7.6390000000000002</v>
      </c>
    </row>
    <row r="851" spans="1:4" ht="15.75">
      <c r="A851" s="1">
        <v>1983</v>
      </c>
      <c r="B851">
        <v>8</v>
      </c>
      <c r="C851">
        <v>27</v>
      </c>
      <c r="D851">
        <v>7.5339999999999998</v>
      </c>
    </row>
    <row r="852" spans="1:4" ht="15.75">
      <c r="A852" s="1">
        <v>1983</v>
      </c>
      <c r="B852">
        <v>8</v>
      </c>
      <c r="C852">
        <v>29</v>
      </c>
      <c r="D852">
        <v>7.4450000000000003</v>
      </c>
    </row>
    <row r="853" spans="1:4" ht="15.75">
      <c r="A853" s="1">
        <v>1983</v>
      </c>
      <c r="B853">
        <v>8</v>
      </c>
      <c r="C853">
        <v>31</v>
      </c>
      <c r="D853">
        <v>7.4020000000000001</v>
      </c>
    </row>
    <row r="854" spans="1:4" ht="15.75">
      <c r="A854" s="1">
        <v>1983</v>
      </c>
      <c r="B854">
        <v>9</v>
      </c>
      <c r="C854">
        <v>2</v>
      </c>
      <c r="D854">
        <v>7.3209999999999997</v>
      </c>
    </row>
    <row r="855" spans="1:4" ht="15.75">
      <c r="A855" s="1">
        <v>1983</v>
      </c>
      <c r="B855">
        <v>9</v>
      </c>
      <c r="C855">
        <v>4</v>
      </c>
      <c r="D855">
        <v>7.3140000000000001</v>
      </c>
    </row>
    <row r="856" spans="1:4" ht="15.75">
      <c r="A856" s="1">
        <v>1983</v>
      </c>
      <c r="B856">
        <v>9</v>
      </c>
      <c r="C856">
        <v>6</v>
      </c>
      <c r="D856">
        <v>7.2430000000000003</v>
      </c>
    </row>
    <row r="857" spans="1:4" ht="15.75">
      <c r="A857" s="1">
        <v>1983</v>
      </c>
      <c r="B857">
        <v>9</v>
      </c>
      <c r="C857">
        <v>8</v>
      </c>
      <c r="D857">
        <v>7.2039999999999997</v>
      </c>
    </row>
    <row r="858" spans="1:4" ht="15.75">
      <c r="A858" s="1">
        <v>1983</v>
      </c>
      <c r="B858">
        <v>9</v>
      </c>
      <c r="C858">
        <v>10</v>
      </c>
      <c r="D858">
        <v>7.2380000000000004</v>
      </c>
    </row>
    <row r="859" spans="1:4" ht="15.75">
      <c r="A859" s="1">
        <v>1983</v>
      </c>
      <c r="B859">
        <v>9</v>
      </c>
      <c r="C859">
        <v>12</v>
      </c>
      <c r="D859">
        <v>7.3049999999999997</v>
      </c>
    </row>
    <row r="860" spans="1:4" ht="15.75">
      <c r="A860" s="1">
        <v>1983</v>
      </c>
      <c r="B860">
        <v>9</v>
      </c>
      <c r="C860">
        <v>14</v>
      </c>
      <c r="D860">
        <v>7.2460000000000004</v>
      </c>
    </row>
    <row r="861" spans="1:4" ht="15.75">
      <c r="A861" s="1">
        <v>1983</v>
      </c>
      <c r="B861">
        <v>9</v>
      </c>
      <c r="C861">
        <v>16</v>
      </c>
      <c r="D861">
        <v>7.2610000000000001</v>
      </c>
    </row>
    <row r="862" spans="1:4" ht="15.75">
      <c r="A862" s="1">
        <v>1983</v>
      </c>
      <c r="B862">
        <v>9</v>
      </c>
      <c r="C862">
        <v>18</v>
      </c>
      <c r="D862">
        <v>7.3220000000000001</v>
      </c>
    </row>
    <row r="863" spans="1:4" ht="15.75">
      <c r="A863" s="1">
        <v>1983</v>
      </c>
      <c r="B863">
        <v>9</v>
      </c>
      <c r="C863">
        <v>20</v>
      </c>
      <c r="D863">
        <v>7.4989999999999997</v>
      </c>
    </row>
    <row r="864" spans="1:4" ht="15.75">
      <c r="A864" s="1">
        <v>1983</v>
      </c>
      <c r="B864">
        <v>9</v>
      </c>
      <c r="C864">
        <v>22</v>
      </c>
      <c r="D864">
        <v>7.4119999999999999</v>
      </c>
    </row>
    <row r="865" spans="1:4" ht="15.75">
      <c r="A865" s="1">
        <v>1983</v>
      </c>
      <c r="B865">
        <v>9</v>
      </c>
      <c r="C865">
        <v>24</v>
      </c>
      <c r="D865">
        <v>7.4249999999999998</v>
      </c>
    </row>
    <row r="866" spans="1:4" ht="15.75">
      <c r="A866" s="1">
        <v>1983</v>
      </c>
      <c r="B866">
        <v>9</v>
      </c>
      <c r="C866">
        <v>26</v>
      </c>
      <c r="D866">
        <v>7.5190000000000001</v>
      </c>
    </row>
    <row r="867" spans="1:4" ht="15.75">
      <c r="A867" s="1">
        <v>1983</v>
      </c>
      <c r="B867">
        <v>9</v>
      </c>
      <c r="C867">
        <v>28</v>
      </c>
      <c r="D867">
        <v>7.7309999999999999</v>
      </c>
    </row>
    <row r="868" spans="1:4" ht="15.75">
      <c r="A868" s="1">
        <v>1983</v>
      </c>
      <c r="B868">
        <v>9</v>
      </c>
      <c r="C868">
        <v>30</v>
      </c>
      <c r="D868">
        <v>7.8789999999999996</v>
      </c>
    </row>
    <row r="869" spans="1:4" ht="15.75">
      <c r="A869" s="1">
        <v>1983</v>
      </c>
      <c r="B869">
        <v>10</v>
      </c>
      <c r="C869">
        <v>2</v>
      </c>
      <c r="D869">
        <v>8.1430000000000007</v>
      </c>
    </row>
    <row r="870" spans="1:4" ht="15.75">
      <c r="A870" s="1">
        <v>1983</v>
      </c>
      <c r="B870">
        <v>10</v>
      </c>
      <c r="C870">
        <v>4</v>
      </c>
      <c r="D870">
        <v>8.3800000000000008</v>
      </c>
    </row>
    <row r="871" spans="1:4" ht="15.75">
      <c r="A871" s="1">
        <v>1983</v>
      </c>
      <c r="B871">
        <v>10</v>
      </c>
      <c r="C871">
        <v>6</v>
      </c>
      <c r="D871">
        <v>8.6379999999999999</v>
      </c>
    </row>
    <row r="872" spans="1:4" ht="15.75">
      <c r="A872" s="1">
        <v>1983</v>
      </c>
      <c r="B872">
        <v>10</v>
      </c>
      <c r="C872">
        <v>8</v>
      </c>
      <c r="D872">
        <v>8.7739999999999991</v>
      </c>
    </row>
    <row r="873" spans="1:4" ht="15.75">
      <c r="A873" s="1">
        <v>1983</v>
      </c>
      <c r="B873">
        <v>10</v>
      </c>
      <c r="C873">
        <v>10</v>
      </c>
      <c r="D873">
        <v>8.9429999999999996</v>
      </c>
    </row>
    <row r="874" spans="1:4" ht="15.75">
      <c r="A874" s="1">
        <v>1983</v>
      </c>
      <c r="B874">
        <v>10</v>
      </c>
      <c r="C874">
        <v>12</v>
      </c>
      <c r="D874">
        <v>9.1229999999999993</v>
      </c>
    </row>
    <row r="875" spans="1:4" ht="15.75">
      <c r="A875" s="1">
        <v>1983</v>
      </c>
      <c r="B875">
        <v>10</v>
      </c>
      <c r="C875">
        <v>14</v>
      </c>
      <c r="D875">
        <v>9.2050000000000001</v>
      </c>
    </row>
    <row r="876" spans="1:4" ht="15.75">
      <c r="A876" s="1">
        <v>1983</v>
      </c>
      <c r="B876">
        <v>10</v>
      </c>
      <c r="C876">
        <v>16</v>
      </c>
      <c r="D876">
        <v>9.4529999999999994</v>
      </c>
    </row>
    <row r="877" spans="1:4" ht="15.75">
      <c r="A877" s="1">
        <v>1983</v>
      </c>
      <c r="B877">
        <v>10</v>
      </c>
      <c r="C877">
        <v>18</v>
      </c>
      <c r="D877">
        <v>9.5850000000000009</v>
      </c>
    </row>
    <row r="878" spans="1:4" ht="15.75">
      <c r="A878" s="1">
        <v>1983</v>
      </c>
      <c r="B878">
        <v>10</v>
      </c>
      <c r="C878">
        <v>20</v>
      </c>
      <c r="D878">
        <v>9.673</v>
      </c>
    </row>
    <row r="879" spans="1:4" ht="15.75">
      <c r="A879" s="1">
        <v>1983</v>
      </c>
      <c r="B879">
        <v>10</v>
      </c>
      <c r="C879">
        <v>22</v>
      </c>
      <c r="D879">
        <v>9.8710000000000004</v>
      </c>
    </row>
    <row r="880" spans="1:4" ht="15.75">
      <c r="A880" s="1">
        <v>1983</v>
      </c>
      <c r="B880">
        <v>10</v>
      </c>
      <c r="C880">
        <v>24</v>
      </c>
      <c r="D880">
        <v>10.085000000000001</v>
      </c>
    </row>
    <row r="881" spans="1:4" ht="15.75">
      <c r="A881" s="1">
        <v>1983</v>
      </c>
      <c r="B881">
        <v>10</v>
      </c>
      <c r="C881">
        <v>26</v>
      </c>
      <c r="D881">
        <v>9.5570000000000004</v>
      </c>
    </row>
    <row r="882" spans="1:4" ht="15.75">
      <c r="A882" s="1">
        <v>1983</v>
      </c>
      <c r="B882">
        <v>10</v>
      </c>
      <c r="C882">
        <v>28</v>
      </c>
      <c r="D882">
        <v>10.259</v>
      </c>
    </row>
    <row r="883" spans="1:4" ht="15.75">
      <c r="A883" s="1">
        <v>1983</v>
      </c>
      <c r="B883">
        <v>10</v>
      </c>
      <c r="C883">
        <v>30</v>
      </c>
      <c r="D883">
        <v>10.314</v>
      </c>
    </row>
    <row r="884" spans="1:4" ht="15.75">
      <c r="A884" s="1">
        <v>1983</v>
      </c>
      <c r="B884">
        <v>11</v>
      </c>
      <c r="C884">
        <v>1</v>
      </c>
      <c r="D884">
        <v>10.548999999999999</v>
      </c>
    </row>
    <row r="885" spans="1:4" ht="15.75">
      <c r="A885" s="1">
        <v>1983</v>
      </c>
      <c r="B885">
        <v>11</v>
      </c>
      <c r="C885">
        <v>3</v>
      </c>
      <c r="D885">
        <v>10.737</v>
      </c>
    </row>
    <row r="886" spans="1:4" ht="15.75">
      <c r="A886" s="1">
        <v>1983</v>
      </c>
      <c r="B886">
        <v>11</v>
      </c>
      <c r="C886">
        <v>5</v>
      </c>
      <c r="D886">
        <v>10.882999999999999</v>
      </c>
    </row>
    <row r="887" spans="1:4" ht="15.75">
      <c r="A887" s="1">
        <v>1983</v>
      </c>
      <c r="B887">
        <v>11</v>
      </c>
      <c r="C887">
        <v>7</v>
      </c>
      <c r="D887">
        <v>10.84</v>
      </c>
    </row>
    <row r="888" spans="1:4" ht="15.75">
      <c r="A888" s="1">
        <v>1983</v>
      </c>
      <c r="B888">
        <v>11</v>
      </c>
      <c r="C888">
        <v>9</v>
      </c>
      <c r="D888">
        <v>10.956</v>
      </c>
    </row>
    <row r="889" spans="1:4" ht="15.75">
      <c r="A889" s="1">
        <v>1983</v>
      </c>
      <c r="B889">
        <v>11</v>
      </c>
      <c r="C889">
        <v>11</v>
      </c>
      <c r="D889">
        <v>11.172000000000001</v>
      </c>
    </row>
    <row r="890" spans="1:4" ht="15.75">
      <c r="A890" s="1">
        <v>1983</v>
      </c>
      <c r="B890">
        <v>11</v>
      </c>
      <c r="C890">
        <v>13</v>
      </c>
      <c r="D890">
        <v>11.321999999999999</v>
      </c>
    </row>
    <row r="891" spans="1:4" ht="15.75">
      <c r="A891" s="1">
        <v>1983</v>
      </c>
      <c r="B891">
        <v>11</v>
      </c>
      <c r="C891">
        <v>15</v>
      </c>
      <c r="D891">
        <v>11.473000000000001</v>
      </c>
    </row>
    <row r="892" spans="1:4" ht="15.75">
      <c r="A892" s="1">
        <v>1983</v>
      </c>
      <c r="B892">
        <v>11</v>
      </c>
      <c r="C892">
        <v>17</v>
      </c>
      <c r="D892">
        <v>11.635</v>
      </c>
    </row>
    <row r="893" spans="1:4" ht="15.75">
      <c r="A893" s="1">
        <v>1983</v>
      </c>
      <c r="B893">
        <v>11</v>
      </c>
      <c r="C893">
        <v>19</v>
      </c>
      <c r="D893">
        <v>11.802</v>
      </c>
    </row>
    <row r="894" spans="1:4" ht="15.75">
      <c r="A894" s="1">
        <v>1983</v>
      </c>
      <c r="B894">
        <v>11</v>
      </c>
      <c r="C894">
        <v>21</v>
      </c>
      <c r="D894">
        <v>11.9</v>
      </c>
    </row>
    <row r="895" spans="1:4" ht="15.75">
      <c r="A895" s="1">
        <v>1983</v>
      </c>
      <c r="B895">
        <v>11</v>
      </c>
      <c r="C895">
        <v>23</v>
      </c>
      <c r="D895">
        <v>11.936999999999999</v>
      </c>
    </row>
    <row r="896" spans="1:4" ht="15.75">
      <c r="A896" s="1">
        <v>1983</v>
      </c>
      <c r="B896">
        <v>11</v>
      </c>
      <c r="C896">
        <v>25</v>
      </c>
      <c r="D896">
        <v>12.175000000000001</v>
      </c>
    </row>
    <row r="897" spans="1:4" ht="15.75">
      <c r="A897" s="1">
        <v>1983</v>
      </c>
      <c r="B897">
        <v>11</v>
      </c>
      <c r="C897">
        <v>27</v>
      </c>
      <c r="D897">
        <v>12.208</v>
      </c>
    </row>
    <row r="898" spans="1:4" ht="15.75">
      <c r="A898" s="1">
        <v>1983</v>
      </c>
      <c r="B898">
        <v>11</v>
      </c>
      <c r="C898">
        <v>29</v>
      </c>
      <c r="D898">
        <v>12.337</v>
      </c>
    </row>
    <row r="899" spans="1:4" ht="15.75">
      <c r="A899" s="1">
        <v>1983</v>
      </c>
      <c r="B899">
        <v>12</v>
      </c>
      <c r="C899">
        <v>1</v>
      </c>
      <c r="D899">
        <v>12.769</v>
      </c>
    </row>
    <row r="900" spans="1:4" ht="15.75">
      <c r="A900" s="1">
        <v>1983</v>
      </c>
      <c r="B900">
        <v>12</v>
      </c>
      <c r="C900">
        <v>3</v>
      </c>
      <c r="D900">
        <v>12.664</v>
      </c>
    </row>
    <row r="901" spans="1:4" ht="15.75">
      <c r="A901" s="1">
        <v>1983</v>
      </c>
      <c r="B901">
        <v>12</v>
      </c>
      <c r="C901">
        <v>5</v>
      </c>
      <c r="D901">
        <v>12.877000000000001</v>
      </c>
    </row>
    <row r="902" spans="1:4" ht="15.75">
      <c r="A902" s="1">
        <v>1983</v>
      </c>
      <c r="B902">
        <v>12</v>
      </c>
      <c r="C902">
        <v>7</v>
      </c>
      <c r="D902">
        <v>13.042</v>
      </c>
    </row>
    <row r="903" spans="1:4" ht="15.75">
      <c r="A903" s="1">
        <v>1983</v>
      </c>
      <c r="B903">
        <v>12</v>
      </c>
      <c r="C903">
        <v>9</v>
      </c>
      <c r="D903">
        <v>13.042999999999999</v>
      </c>
    </row>
    <row r="904" spans="1:4" ht="15.75">
      <c r="A904" s="1">
        <v>1983</v>
      </c>
      <c r="B904">
        <v>12</v>
      </c>
      <c r="C904">
        <v>11</v>
      </c>
      <c r="D904">
        <v>13.192</v>
      </c>
    </row>
    <row r="905" spans="1:4" ht="15.75">
      <c r="A905" s="1">
        <v>1983</v>
      </c>
      <c r="B905">
        <v>12</v>
      </c>
      <c r="C905">
        <v>13</v>
      </c>
      <c r="D905">
        <v>13.372999999999999</v>
      </c>
    </row>
    <row r="906" spans="1:4" ht="15.75">
      <c r="A906" s="1">
        <v>1983</v>
      </c>
      <c r="B906">
        <v>12</v>
      </c>
      <c r="C906">
        <v>15</v>
      </c>
      <c r="D906">
        <v>13.38</v>
      </c>
    </row>
    <row r="907" spans="1:4" ht="15.75">
      <c r="A907" s="1">
        <v>1983</v>
      </c>
      <c r="B907">
        <v>12</v>
      </c>
      <c r="C907">
        <v>17</v>
      </c>
      <c r="D907">
        <v>13.35</v>
      </c>
    </row>
    <row r="908" spans="1:4" ht="15.75">
      <c r="A908" s="1">
        <v>1983</v>
      </c>
      <c r="B908">
        <v>12</v>
      </c>
      <c r="C908">
        <v>19</v>
      </c>
      <c r="D908">
        <v>13.34</v>
      </c>
    </row>
    <row r="909" spans="1:4" ht="15.75">
      <c r="A909" s="1">
        <v>1983</v>
      </c>
      <c r="B909">
        <v>12</v>
      </c>
      <c r="C909">
        <v>21</v>
      </c>
      <c r="D909">
        <v>13.334</v>
      </c>
    </row>
    <row r="910" spans="1:4" ht="15.75">
      <c r="A910" s="1">
        <v>1983</v>
      </c>
      <c r="B910">
        <v>12</v>
      </c>
      <c r="C910">
        <v>23</v>
      </c>
      <c r="D910">
        <v>13.551</v>
      </c>
    </row>
    <row r="911" spans="1:4" ht="15.75">
      <c r="A911" s="1">
        <v>1983</v>
      </c>
      <c r="B911">
        <v>12</v>
      </c>
      <c r="C911">
        <v>25</v>
      </c>
      <c r="D911">
        <v>13.553000000000001</v>
      </c>
    </row>
    <row r="912" spans="1:4" ht="15.75">
      <c r="A912" s="1">
        <v>1983</v>
      </c>
      <c r="B912">
        <v>12</v>
      </c>
      <c r="C912">
        <v>27</v>
      </c>
      <c r="D912">
        <v>13.664</v>
      </c>
    </row>
    <row r="913" spans="1:4" ht="15.75">
      <c r="A913" s="1">
        <v>1983</v>
      </c>
      <c r="B913">
        <v>12</v>
      </c>
      <c r="C913">
        <v>29</v>
      </c>
      <c r="D913">
        <v>13.855</v>
      </c>
    </row>
    <row r="914" spans="1:4" ht="15.75">
      <c r="A914" s="1">
        <v>1983</v>
      </c>
      <c r="B914">
        <v>12</v>
      </c>
      <c r="C914">
        <v>31</v>
      </c>
      <c r="D914">
        <v>13.907</v>
      </c>
    </row>
    <row r="915" spans="1:4" ht="15.75">
      <c r="A915" s="1">
        <v>1984</v>
      </c>
      <c r="B915">
        <v>1</v>
      </c>
      <c r="C915">
        <v>2</v>
      </c>
      <c r="D915">
        <v>14.106</v>
      </c>
    </row>
    <row r="916" spans="1:4" ht="15.75">
      <c r="A916" s="1">
        <v>1984</v>
      </c>
      <c r="B916">
        <v>1</v>
      </c>
      <c r="C916">
        <v>4</v>
      </c>
      <c r="D916">
        <v>14.237</v>
      </c>
    </row>
    <row r="917" spans="1:4" ht="15.75">
      <c r="A917" s="1">
        <v>1984</v>
      </c>
      <c r="B917">
        <v>1</v>
      </c>
      <c r="C917">
        <v>6</v>
      </c>
      <c r="D917">
        <v>14.262</v>
      </c>
    </row>
    <row r="918" spans="1:4" ht="15.75">
      <c r="A918" s="1">
        <v>1984</v>
      </c>
      <c r="B918">
        <v>1</v>
      </c>
      <c r="C918">
        <v>8</v>
      </c>
      <c r="D918">
        <v>14.303000000000001</v>
      </c>
    </row>
    <row r="919" spans="1:4" ht="15.75">
      <c r="A919" s="1">
        <v>1984</v>
      </c>
      <c r="B919">
        <v>1</v>
      </c>
      <c r="C919">
        <v>10</v>
      </c>
      <c r="D919">
        <v>14.387</v>
      </c>
    </row>
    <row r="920" spans="1:4" ht="15.75">
      <c r="A920" s="1">
        <v>1984</v>
      </c>
      <c r="B920">
        <v>1</v>
      </c>
      <c r="C920">
        <v>12</v>
      </c>
      <c r="D920">
        <v>14.37</v>
      </c>
    </row>
    <row r="921" spans="1:4" ht="15.75">
      <c r="A921" s="1">
        <v>1984</v>
      </c>
      <c r="B921">
        <v>1</v>
      </c>
      <c r="C921">
        <v>14</v>
      </c>
      <c r="D921">
        <v>14.39</v>
      </c>
    </row>
    <row r="922" spans="1:4" ht="15.75">
      <c r="A922" s="1">
        <v>1984</v>
      </c>
      <c r="B922">
        <v>1</v>
      </c>
      <c r="C922">
        <v>16</v>
      </c>
      <c r="D922">
        <v>14.414999999999999</v>
      </c>
    </row>
    <row r="923" spans="1:4" ht="15.75">
      <c r="A923" s="1">
        <v>1984</v>
      </c>
      <c r="B923">
        <v>1</v>
      </c>
      <c r="C923">
        <v>18</v>
      </c>
      <c r="D923">
        <v>14.302</v>
      </c>
    </row>
    <row r="924" spans="1:4" ht="15.75">
      <c r="A924" s="1">
        <v>1984</v>
      </c>
      <c r="B924">
        <v>1</v>
      </c>
      <c r="C924">
        <v>20</v>
      </c>
      <c r="D924">
        <v>14.505000000000001</v>
      </c>
    </row>
    <row r="925" spans="1:4" ht="15.75">
      <c r="A925" s="1">
        <v>1984</v>
      </c>
      <c r="B925">
        <v>1</v>
      </c>
      <c r="C925">
        <v>22</v>
      </c>
      <c r="D925">
        <v>14.625999999999999</v>
      </c>
    </row>
    <row r="926" spans="1:4" ht="15.75">
      <c r="A926" s="1">
        <v>1984</v>
      </c>
      <c r="B926">
        <v>1</v>
      </c>
      <c r="C926">
        <v>24</v>
      </c>
      <c r="D926">
        <v>14.702999999999999</v>
      </c>
    </row>
    <row r="927" spans="1:4" ht="15.75">
      <c r="A927" s="1">
        <v>1984</v>
      </c>
      <c r="B927">
        <v>1</v>
      </c>
      <c r="C927">
        <v>26</v>
      </c>
      <c r="D927">
        <v>14.788</v>
      </c>
    </row>
    <row r="928" spans="1:4" ht="15.75">
      <c r="A928" s="1">
        <v>1984</v>
      </c>
      <c r="B928">
        <v>1</v>
      </c>
      <c r="C928">
        <v>28</v>
      </c>
      <c r="D928">
        <v>14.821</v>
      </c>
    </row>
    <row r="929" spans="1:4" ht="15.75">
      <c r="A929" s="1">
        <v>1984</v>
      </c>
      <c r="B929">
        <v>1</v>
      </c>
      <c r="C929">
        <v>30</v>
      </c>
      <c r="D929">
        <v>14.893000000000001</v>
      </c>
    </row>
    <row r="930" spans="1:4" ht="15.75">
      <c r="A930" s="1">
        <v>1984</v>
      </c>
      <c r="B930">
        <v>2</v>
      </c>
      <c r="C930">
        <v>1</v>
      </c>
      <c r="D930">
        <v>15.042</v>
      </c>
    </row>
    <row r="931" spans="1:4" ht="15.75">
      <c r="A931" s="1">
        <v>1984</v>
      </c>
      <c r="B931">
        <v>2</v>
      </c>
      <c r="C931">
        <v>3</v>
      </c>
      <c r="D931">
        <v>15.129</v>
      </c>
    </row>
    <row r="932" spans="1:4" ht="15.75">
      <c r="A932" s="1">
        <v>1984</v>
      </c>
      <c r="B932">
        <v>2</v>
      </c>
      <c r="C932">
        <v>5</v>
      </c>
      <c r="D932">
        <v>15.106999999999999</v>
      </c>
    </row>
    <row r="933" spans="1:4" ht="15.75">
      <c r="A933" s="1">
        <v>1984</v>
      </c>
      <c r="B933">
        <v>2</v>
      </c>
      <c r="C933">
        <v>7</v>
      </c>
      <c r="D933">
        <v>15.08</v>
      </c>
    </row>
    <row r="934" spans="1:4" ht="15.75">
      <c r="A934" s="1">
        <v>1984</v>
      </c>
      <c r="B934">
        <v>2</v>
      </c>
      <c r="C934">
        <v>9</v>
      </c>
      <c r="D934">
        <v>14.988</v>
      </c>
    </row>
    <row r="935" spans="1:4" ht="15.75">
      <c r="A935" s="1">
        <v>1984</v>
      </c>
      <c r="B935">
        <v>2</v>
      </c>
      <c r="C935">
        <v>11</v>
      </c>
      <c r="D935">
        <v>15.180999999999999</v>
      </c>
    </row>
    <row r="936" spans="1:4" ht="15.75">
      <c r="A936" s="1">
        <v>1984</v>
      </c>
      <c r="B936">
        <v>2</v>
      </c>
      <c r="C936">
        <v>13</v>
      </c>
      <c r="D936">
        <v>15.178000000000001</v>
      </c>
    </row>
    <row r="937" spans="1:4" ht="15.75">
      <c r="A937" s="1">
        <v>1984</v>
      </c>
      <c r="B937">
        <v>2</v>
      </c>
      <c r="C937">
        <v>15</v>
      </c>
      <c r="D937">
        <v>15.335000000000001</v>
      </c>
    </row>
    <row r="938" spans="1:4" ht="15.75">
      <c r="A938" s="1">
        <v>1984</v>
      </c>
      <c r="B938">
        <v>2</v>
      </c>
      <c r="C938">
        <v>17</v>
      </c>
      <c r="D938">
        <v>15.427</v>
      </c>
    </row>
    <row r="939" spans="1:4" ht="15.75">
      <c r="A939" s="1">
        <v>1984</v>
      </c>
      <c r="B939">
        <v>2</v>
      </c>
      <c r="C939">
        <v>19</v>
      </c>
      <c r="D939">
        <v>15.47</v>
      </c>
    </row>
    <row r="940" spans="1:4" ht="15.75">
      <c r="A940" s="1">
        <v>1984</v>
      </c>
      <c r="B940">
        <v>2</v>
      </c>
      <c r="C940">
        <v>21</v>
      </c>
      <c r="D940">
        <v>15.456</v>
      </c>
    </row>
    <row r="941" spans="1:4" ht="15.75">
      <c r="A941" s="1">
        <v>1984</v>
      </c>
      <c r="B941">
        <v>2</v>
      </c>
      <c r="C941">
        <v>23</v>
      </c>
      <c r="D941">
        <v>15.467000000000001</v>
      </c>
    </row>
    <row r="942" spans="1:4" ht="15.75">
      <c r="A942" s="1">
        <v>1984</v>
      </c>
      <c r="B942">
        <v>2</v>
      </c>
      <c r="C942">
        <v>25</v>
      </c>
      <c r="D942">
        <v>15.566000000000001</v>
      </c>
    </row>
    <row r="943" spans="1:4" ht="15.75">
      <c r="A943" s="1">
        <v>1984</v>
      </c>
      <c r="B943">
        <v>2</v>
      </c>
      <c r="C943">
        <v>27</v>
      </c>
      <c r="D943">
        <v>15.561</v>
      </c>
    </row>
    <row r="944" spans="1:4" ht="15.75">
      <c r="A944" s="1">
        <v>1984</v>
      </c>
      <c r="B944">
        <v>2</v>
      </c>
      <c r="C944">
        <v>29</v>
      </c>
      <c r="D944">
        <v>15.567</v>
      </c>
    </row>
    <row r="945" spans="1:4" ht="15.75">
      <c r="A945" s="1">
        <v>1984</v>
      </c>
      <c r="B945">
        <v>3</v>
      </c>
      <c r="C945">
        <v>2</v>
      </c>
      <c r="D945">
        <v>15.430999999999999</v>
      </c>
    </row>
    <row r="946" spans="1:4" ht="15.75">
      <c r="A946" s="1">
        <v>1984</v>
      </c>
      <c r="B946">
        <v>3</v>
      </c>
      <c r="C946">
        <v>4</v>
      </c>
      <c r="D946">
        <v>15.483000000000001</v>
      </c>
    </row>
    <row r="947" spans="1:4" ht="15.75">
      <c r="A947" s="1">
        <v>1984</v>
      </c>
      <c r="B947">
        <v>3</v>
      </c>
      <c r="C947">
        <v>6</v>
      </c>
      <c r="D947">
        <v>15.554</v>
      </c>
    </row>
    <row r="948" spans="1:4" ht="15.75">
      <c r="A948" s="1">
        <v>1984</v>
      </c>
      <c r="B948">
        <v>3</v>
      </c>
      <c r="C948">
        <v>8</v>
      </c>
      <c r="D948">
        <v>15.57</v>
      </c>
    </row>
    <row r="949" spans="1:4" ht="15.75">
      <c r="A949" s="1">
        <v>1984</v>
      </c>
      <c r="B949">
        <v>3</v>
      </c>
      <c r="C949">
        <v>10</v>
      </c>
      <c r="D949">
        <v>15.587</v>
      </c>
    </row>
    <row r="950" spans="1:4" ht="15.75">
      <c r="A950" s="1">
        <v>1984</v>
      </c>
      <c r="B950">
        <v>3</v>
      </c>
      <c r="C950">
        <v>12</v>
      </c>
      <c r="D950">
        <v>15.58</v>
      </c>
    </row>
    <row r="951" spans="1:4" ht="15.75">
      <c r="A951" s="1">
        <v>1984</v>
      </c>
      <c r="B951">
        <v>3</v>
      </c>
      <c r="C951">
        <v>14</v>
      </c>
      <c r="D951">
        <v>15.676</v>
      </c>
    </row>
    <row r="952" spans="1:4" ht="15.75">
      <c r="A952" s="1">
        <v>1984</v>
      </c>
      <c r="B952">
        <v>3</v>
      </c>
      <c r="C952">
        <v>16</v>
      </c>
      <c r="D952">
        <v>15.763999999999999</v>
      </c>
    </row>
    <row r="953" spans="1:4" ht="15.75">
      <c r="A953" s="1">
        <v>1984</v>
      </c>
      <c r="B953">
        <v>3</v>
      </c>
      <c r="C953">
        <v>18</v>
      </c>
      <c r="D953">
        <v>15.808999999999999</v>
      </c>
    </row>
    <row r="954" spans="1:4" ht="15.75">
      <c r="A954" s="1">
        <v>1984</v>
      </c>
      <c r="B954">
        <v>3</v>
      </c>
      <c r="C954">
        <v>20</v>
      </c>
      <c r="D954">
        <v>15.78</v>
      </c>
    </row>
    <row r="955" spans="1:4" ht="15.75">
      <c r="A955" s="1">
        <v>1984</v>
      </c>
      <c r="B955">
        <v>3</v>
      </c>
      <c r="C955">
        <v>22</v>
      </c>
      <c r="D955">
        <v>15.614000000000001</v>
      </c>
    </row>
    <row r="956" spans="1:4" ht="15.75">
      <c r="A956" s="1">
        <v>1984</v>
      </c>
      <c r="B956">
        <v>3</v>
      </c>
      <c r="C956">
        <v>24</v>
      </c>
      <c r="D956">
        <v>15.503</v>
      </c>
    </row>
    <row r="957" spans="1:4" ht="15.75">
      <c r="A957" s="1">
        <v>1984</v>
      </c>
      <c r="B957">
        <v>3</v>
      </c>
      <c r="C957">
        <v>26</v>
      </c>
      <c r="D957">
        <v>15.486000000000001</v>
      </c>
    </row>
    <row r="958" spans="1:4" ht="15.75">
      <c r="A958" s="1">
        <v>1984</v>
      </c>
      <c r="B958">
        <v>3</v>
      </c>
      <c r="C958">
        <v>28</v>
      </c>
      <c r="D958">
        <v>15.504</v>
      </c>
    </row>
    <row r="959" spans="1:4" ht="15.75">
      <c r="A959" s="1">
        <v>1984</v>
      </c>
      <c r="B959">
        <v>3</v>
      </c>
      <c r="C959">
        <v>30</v>
      </c>
      <c r="D959">
        <v>15.446</v>
      </c>
    </row>
    <row r="960" spans="1:4" ht="15.75">
      <c r="A960" s="1">
        <v>1984</v>
      </c>
      <c r="B960">
        <v>4</v>
      </c>
      <c r="C960">
        <v>1</v>
      </c>
      <c r="D960">
        <v>15.393000000000001</v>
      </c>
    </row>
    <row r="961" spans="1:4" ht="15.75">
      <c r="A961" s="1">
        <v>1984</v>
      </c>
      <c r="B961">
        <v>4</v>
      </c>
      <c r="C961">
        <v>3</v>
      </c>
      <c r="D961">
        <v>15.362</v>
      </c>
    </row>
    <row r="962" spans="1:4" ht="15.75">
      <c r="A962" s="1">
        <v>1984</v>
      </c>
      <c r="B962">
        <v>4</v>
      </c>
      <c r="C962">
        <v>5</v>
      </c>
      <c r="D962">
        <v>15.294</v>
      </c>
    </row>
    <row r="963" spans="1:4" ht="15.75">
      <c r="A963" s="1">
        <v>1984</v>
      </c>
      <c r="B963">
        <v>4</v>
      </c>
      <c r="C963">
        <v>7</v>
      </c>
      <c r="D963">
        <v>15.16</v>
      </c>
    </row>
    <row r="964" spans="1:4" ht="15.75">
      <c r="A964" s="1">
        <v>1984</v>
      </c>
      <c r="B964">
        <v>4</v>
      </c>
      <c r="C964">
        <v>9</v>
      </c>
      <c r="D964">
        <v>15.321</v>
      </c>
    </row>
    <row r="965" spans="1:4" ht="15.75">
      <c r="A965" s="1">
        <v>1984</v>
      </c>
      <c r="B965">
        <v>4</v>
      </c>
      <c r="C965">
        <v>11</v>
      </c>
      <c r="D965">
        <v>15.287000000000001</v>
      </c>
    </row>
    <row r="966" spans="1:4" ht="15.75">
      <c r="A966" s="1">
        <v>1984</v>
      </c>
      <c r="B966">
        <v>4</v>
      </c>
      <c r="C966">
        <v>13</v>
      </c>
      <c r="D966">
        <v>15.106999999999999</v>
      </c>
    </row>
    <row r="967" spans="1:4" ht="15.75">
      <c r="A967" s="1">
        <v>1984</v>
      </c>
      <c r="B967">
        <v>4</v>
      </c>
      <c r="C967">
        <v>15</v>
      </c>
      <c r="D967">
        <v>15.085000000000001</v>
      </c>
    </row>
    <row r="968" spans="1:4" ht="15.75">
      <c r="A968" s="1">
        <v>1984</v>
      </c>
      <c r="B968">
        <v>4</v>
      </c>
      <c r="C968">
        <v>17</v>
      </c>
      <c r="D968">
        <v>15.037000000000001</v>
      </c>
    </row>
    <row r="969" spans="1:4" ht="15.75">
      <c r="A969" s="1">
        <v>1984</v>
      </c>
      <c r="B969">
        <v>4</v>
      </c>
      <c r="C969">
        <v>19</v>
      </c>
      <c r="D969">
        <v>14.973000000000001</v>
      </c>
    </row>
    <row r="970" spans="1:4" ht="15.75">
      <c r="A970" s="1">
        <v>1984</v>
      </c>
      <c r="B970">
        <v>4</v>
      </c>
      <c r="C970">
        <v>21</v>
      </c>
      <c r="D970">
        <v>14.919</v>
      </c>
    </row>
    <row r="971" spans="1:4" ht="15.75">
      <c r="A971" s="1">
        <v>1984</v>
      </c>
      <c r="B971">
        <v>4</v>
      </c>
      <c r="C971">
        <v>23</v>
      </c>
      <c r="D971">
        <v>14.718999999999999</v>
      </c>
    </row>
    <row r="972" spans="1:4" ht="15.75">
      <c r="A972" s="1">
        <v>1984</v>
      </c>
      <c r="B972">
        <v>4</v>
      </c>
      <c r="C972">
        <v>25</v>
      </c>
      <c r="D972">
        <v>14.678000000000001</v>
      </c>
    </row>
    <row r="973" spans="1:4" ht="15.75">
      <c r="A973" s="1">
        <v>1984</v>
      </c>
      <c r="B973">
        <v>4</v>
      </c>
      <c r="C973">
        <v>27</v>
      </c>
      <c r="D973">
        <v>14.608000000000001</v>
      </c>
    </row>
    <row r="974" spans="1:4" ht="15.75">
      <c r="A974" s="1">
        <v>1984</v>
      </c>
      <c r="B974">
        <v>4</v>
      </c>
      <c r="C974">
        <v>29</v>
      </c>
      <c r="D974">
        <v>14.393000000000001</v>
      </c>
    </row>
    <row r="975" spans="1:4" ht="15.75">
      <c r="A975" s="1">
        <v>1984</v>
      </c>
      <c r="B975">
        <v>5</v>
      </c>
      <c r="C975">
        <v>1</v>
      </c>
      <c r="D975">
        <v>14.214</v>
      </c>
    </row>
    <row r="976" spans="1:4" ht="15.75">
      <c r="A976" s="1">
        <v>1984</v>
      </c>
      <c r="B976">
        <v>5</v>
      </c>
      <c r="C976">
        <v>3</v>
      </c>
      <c r="D976">
        <v>14.019</v>
      </c>
    </row>
    <row r="977" spans="1:4" ht="15.75">
      <c r="A977" s="1">
        <v>1984</v>
      </c>
      <c r="B977">
        <v>5</v>
      </c>
      <c r="C977">
        <v>5</v>
      </c>
      <c r="D977">
        <v>13.98</v>
      </c>
    </row>
    <row r="978" spans="1:4" ht="15.75">
      <c r="A978" s="1">
        <v>1984</v>
      </c>
      <c r="B978">
        <v>5</v>
      </c>
      <c r="C978">
        <v>7</v>
      </c>
      <c r="D978">
        <v>13.907</v>
      </c>
    </row>
    <row r="979" spans="1:4" ht="15.75">
      <c r="A979" s="1">
        <v>1984</v>
      </c>
      <c r="B979">
        <v>5</v>
      </c>
      <c r="C979">
        <v>9</v>
      </c>
      <c r="D979">
        <v>13.821999999999999</v>
      </c>
    </row>
    <row r="980" spans="1:4" ht="15.75">
      <c r="A980" s="1">
        <v>1984</v>
      </c>
      <c r="B980">
        <v>5</v>
      </c>
      <c r="C980">
        <v>11</v>
      </c>
      <c r="D980">
        <v>13.734</v>
      </c>
    </row>
    <row r="981" spans="1:4" ht="15.75">
      <c r="A981" s="1">
        <v>1984</v>
      </c>
      <c r="B981">
        <v>5</v>
      </c>
      <c r="C981">
        <v>13</v>
      </c>
      <c r="D981">
        <v>13.763999999999999</v>
      </c>
    </row>
    <row r="982" spans="1:4" ht="15.75">
      <c r="A982" s="1">
        <v>1984</v>
      </c>
      <c r="B982">
        <v>5</v>
      </c>
      <c r="C982">
        <v>15</v>
      </c>
      <c r="D982">
        <v>13.621</v>
      </c>
    </row>
    <row r="983" spans="1:4" ht="15.75">
      <c r="A983" s="1">
        <v>1984</v>
      </c>
      <c r="B983">
        <v>5</v>
      </c>
      <c r="C983">
        <v>17</v>
      </c>
      <c r="D983">
        <v>13.451000000000001</v>
      </c>
    </row>
    <row r="984" spans="1:4" ht="15.75">
      <c r="A984" s="1">
        <v>1984</v>
      </c>
      <c r="B984">
        <v>5</v>
      </c>
      <c r="C984">
        <v>19</v>
      </c>
      <c r="D984">
        <v>13.487</v>
      </c>
    </row>
    <row r="985" spans="1:4" ht="15.75">
      <c r="A985" s="1">
        <v>1984</v>
      </c>
      <c r="B985">
        <v>5</v>
      </c>
      <c r="C985">
        <v>21</v>
      </c>
      <c r="D985">
        <v>13.367000000000001</v>
      </c>
    </row>
    <row r="986" spans="1:4" ht="15.75">
      <c r="A986" s="1">
        <v>1984</v>
      </c>
      <c r="B986">
        <v>5</v>
      </c>
      <c r="C986">
        <v>23</v>
      </c>
      <c r="D986">
        <v>13.401</v>
      </c>
    </row>
    <row r="987" spans="1:4" ht="15.75">
      <c r="A987" s="1">
        <v>1984</v>
      </c>
      <c r="B987">
        <v>5</v>
      </c>
      <c r="C987">
        <v>25</v>
      </c>
      <c r="D987">
        <v>13.289</v>
      </c>
    </row>
    <row r="988" spans="1:4" ht="15.75">
      <c r="A988" s="1">
        <v>1984</v>
      </c>
      <c r="B988">
        <v>5</v>
      </c>
      <c r="C988">
        <v>27</v>
      </c>
      <c r="D988">
        <v>13.192</v>
      </c>
    </row>
    <row r="989" spans="1:4" ht="15.75">
      <c r="A989" s="1">
        <v>1984</v>
      </c>
      <c r="B989">
        <v>5</v>
      </c>
      <c r="C989">
        <v>29</v>
      </c>
      <c r="D989">
        <v>13.035</v>
      </c>
    </row>
    <row r="990" spans="1:4" ht="15.75">
      <c r="A990" s="1">
        <v>1984</v>
      </c>
      <c r="B990">
        <v>5</v>
      </c>
      <c r="C990">
        <v>31</v>
      </c>
      <c r="D990">
        <v>13.018000000000001</v>
      </c>
    </row>
    <row r="991" spans="1:4" ht="15.75">
      <c r="A991" s="1">
        <v>1984</v>
      </c>
      <c r="B991">
        <v>6</v>
      </c>
      <c r="C991">
        <v>2</v>
      </c>
      <c r="D991">
        <v>12.827999999999999</v>
      </c>
    </row>
    <row r="992" spans="1:4" ht="15.75">
      <c r="A992" s="1">
        <v>1984</v>
      </c>
      <c r="B992">
        <v>6</v>
      </c>
      <c r="C992">
        <v>4</v>
      </c>
      <c r="D992">
        <v>12.644</v>
      </c>
    </row>
    <row r="993" spans="1:4" ht="15.75">
      <c r="A993" s="1">
        <v>1984</v>
      </c>
      <c r="B993">
        <v>6</v>
      </c>
      <c r="C993">
        <v>6</v>
      </c>
      <c r="D993">
        <v>12.526</v>
      </c>
    </row>
    <row r="994" spans="1:4" ht="15.75">
      <c r="A994" s="1">
        <v>1984</v>
      </c>
      <c r="B994">
        <v>6</v>
      </c>
      <c r="C994">
        <v>8</v>
      </c>
      <c r="D994">
        <v>12.441000000000001</v>
      </c>
    </row>
    <row r="995" spans="1:4" ht="15.75">
      <c r="A995" s="1">
        <v>1984</v>
      </c>
      <c r="B995">
        <v>6</v>
      </c>
      <c r="C995">
        <v>10</v>
      </c>
      <c r="D995">
        <v>12.353999999999999</v>
      </c>
    </row>
    <row r="996" spans="1:4" ht="15.75">
      <c r="A996" s="1">
        <v>1984</v>
      </c>
      <c r="B996">
        <v>6</v>
      </c>
      <c r="C996">
        <v>12</v>
      </c>
      <c r="D996">
        <v>12.294</v>
      </c>
    </row>
    <row r="997" spans="1:4" ht="15.75">
      <c r="A997" s="1">
        <v>1984</v>
      </c>
      <c r="B997">
        <v>6</v>
      </c>
      <c r="C997">
        <v>14</v>
      </c>
      <c r="D997">
        <v>12.255000000000001</v>
      </c>
    </row>
    <row r="998" spans="1:4" ht="15.75">
      <c r="A998" s="1">
        <v>1984</v>
      </c>
      <c r="B998">
        <v>6</v>
      </c>
      <c r="C998">
        <v>16</v>
      </c>
      <c r="D998">
        <v>12.192</v>
      </c>
    </row>
    <row r="999" spans="1:4" ht="15.75">
      <c r="A999" s="1">
        <v>1984</v>
      </c>
      <c r="B999">
        <v>6</v>
      </c>
      <c r="C999">
        <v>18</v>
      </c>
      <c r="D999">
        <v>12.079000000000001</v>
      </c>
    </row>
    <row r="1000" spans="1:4" ht="15.75">
      <c r="A1000" s="1">
        <v>1984</v>
      </c>
      <c r="B1000">
        <v>6</v>
      </c>
      <c r="C1000">
        <v>20</v>
      </c>
      <c r="D1000">
        <v>12.018000000000001</v>
      </c>
    </row>
    <row r="1001" spans="1:4" ht="15.75">
      <c r="A1001" s="1">
        <v>1984</v>
      </c>
      <c r="B1001">
        <v>6</v>
      </c>
      <c r="C1001">
        <v>22</v>
      </c>
      <c r="D1001">
        <v>11.967000000000001</v>
      </c>
    </row>
    <row r="1002" spans="1:4" ht="15.75">
      <c r="A1002" s="1">
        <v>1984</v>
      </c>
      <c r="B1002">
        <v>6</v>
      </c>
      <c r="C1002">
        <v>24</v>
      </c>
      <c r="D1002">
        <v>11.877000000000001</v>
      </c>
    </row>
    <row r="1003" spans="1:4" ht="15.75">
      <c r="A1003" s="1">
        <v>1984</v>
      </c>
      <c r="B1003">
        <v>6</v>
      </c>
      <c r="C1003">
        <v>26</v>
      </c>
      <c r="D1003">
        <v>11.782999999999999</v>
      </c>
    </row>
    <row r="1004" spans="1:4" ht="15.75">
      <c r="A1004" s="1">
        <v>1984</v>
      </c>
      <c r="B1004">
        <v>6</v>
      </c>
      <c r="C1004">
        <v>28</v>
      </c>
      <c r="D1004">
        <v>11.584</v>
      </c>
    </row>
    <row r="1005" spans="1:4" ht="15.75">
      <c r="A1005" s="1">
        <v>1984</v>
      </c>
      <c r="B1005">
        <v>6</v>
      </c>
      <c r="C1005">
        <v>30</v>
      </c>
      <c r="D1005">
        <v>11.439</v>
      </c>
    </row>
    <row r="1006" spans="1:4" ht="15.75">
      <c r="A1006" s="1">
        <v>1984</v>
      </c>
      <c r="B1006">
        <v>7</v>
      </c>
      <c r="C1006">
        <v>2</v>
      </c>
      <c r="D1006">
        <v>11.202</v>
      </c>
    </row>
    <row r="1007" spans="1:4" ht="15.75">
      <c r="A1007" s="1">
        <v>1984</v>
      </c>
      <c r="B1007">
        <v>7</v>
      </c>
      <c r="C1007">
        <v>4</v>
      </c>
      <c r="D1007">
        <v>10.989000000000001</v>
      </c>
    </row>
    <row r="1008" spans="1:4" ht="15.75">
      <c r="A1008" s="1">
        <v>1984</v>
      </c>
      <c r="B1008">
        <v>7</v>
      </c>
      <c r="C1008">
        <v>6</v>
      </c>
      <c r="D1008">
        <v>10.807</v>
      </c>
    </row>
    <row r="1009" spans="1:4" ht="15.75">
      <c r="A1009" s="1">
        <v>1984</v>
      </c>
      <c r="B1009">
        <v>7</v>
      </c>
      <c r="C1009">
        <v>8</v>
      </c>
      <c r="D1009">
        <v>10.699</v>
      </c>
    </row>
    <row r="1010" spans="1:4" ht="15.75">
      <c r="A1010" s="1">
        <v>1984</v>
      </c>
      <c r="B1010">
        <v>7</v>
      </c>
      <c r="C1010">
        <v>10</v>
      </c>
      <c r="D1010">
        <v>10.477</v>
      </c>
    </row>
    <row r="1011" spans="1:4" ht="15.75">
      <c r="A1011" s="1">
        <v>1984</v>
      </c>
      <c r="B1011">
        <v>7</v>
      </c>
      <c r="C1011">
        <v>12</v>
      </c>
      <c r="D1011">
        <v>10.183</v>
      </c>
    </row>
    <row r="1012" spans="1:4" ht="15.75">
      <c r="A1012" s="1">
        <v>1984</v>
      </c>
      <c r="B1012">
        <v>7</v>
      </c>
      <c r="C1012">
        <v>14</v>
      </c>
      <c r="D1012">
        <v>10.117000000000001</v>
      </c>
    </row>
    <row r="1013" spans="1:4" ht="15.75">
      <c r="A1013" s="1">
        <v>1984</v>
      </c>
      <c r="B1013">
        <v>7</v>
      </c>
      <c r="C1013">
        <v>16</v>
      </c>
      <c r="D1013">
        <v>9.9290000000000003</v>
      </c>
    </row>
    <row r="1014" spans="1:4" ht="15.75">
      <c r="A1014" s="1">
        <v>1984</v>
      </c>
      <c r="B1014">
        <v>7</v>
      </c>
      <c r="C1014">
        <v>18</v>
      </c>
      <c r="D1014">
        <v>9.7110000000000003</v>
      </c>
    </row>
    <row r="1015" spans="1:4" ht="15.75">
      <c r="A1015" s="1">
        <v>1984</v>
      </c>
      <c r="B1015">
        <v>7</v>
      </c>
      <c r="C1015">
        <v>20</v>
      </c>
      <c r="D1015">
        <v>9.6289999999999996</v>
      </c>
    </row>
    <row r="1016" spans="1:4" ht="15.75">
      <c r="A1016" s="1">
        <v>1984</v>
      </c>
      <c r="B1016">
        <v>7</v>
      </c>
      <c r="C1016">
        <v>22</v>
      </c>
      <c r="D1016">
        <v>9.4719999999999995</v>
      </c>
    </row>
    <row r="1017" spans="1:4" ht="15.75">
      <c r="A1017" s="1">
        <v>1984</v>
      </c>
      <c r="B1017">
        <v>7</v>
      </c>
      <c r="C1017">
        <v>24</v>
      </c>
      <c r="D1017">
        <v>9.3680000000000003</v>
      </c>
    </row>
    <row r="1018" spans="1:4" ht="15.75">
      <c r="A1018" s="1">
        <v>1984</v>
      </c>
      <c r="B1018">
        <v>7</v>
      </c>
      <c r="C1018">
        <v>26</v>
      </c>
      <c r="D1018">
        <v>9.298</v>
      </c>
    </row>
    <row r="1019" spans="1:4" ht="15.75">
      <c r="A1019" s="1">
        <v>1984</v>
      </c>
      <c r="B1019">
        <v>7</v>
      </c>
      <c r="C1019">
        <v>28</v>
      </c>
      <c r="D1019">
        <v>8.875</v>
      </c>
    </row>
    <row r="1020" spans="1:4" ht="15.75">
      <c r="A1020" s="1">
        <v>1984</v>
      </c>
      <c r="B1020">
        <v>7</v>
      </c>
      <c r="C1020">
        <v>30</v>
      </c>
      <c r="D1020">
        <v>8.907</v>
      </c>
    </row>
    <row r="1021" spans="1:4" ht="15.75">
      <c r="A1021" s="1">
        <v>1984</v>
      </c>
      <c r="B1021">
        <v>8</v>
      </c>
      <c r="C1021">
        <v>1</v>
      </c>
      <c r="D1021">
        <v>8.7449999999999992</v>
      </c>
    </row>
    <row r="1022" spans="1:4" ht="15.75">
      <c r="A1022" s="1">
        <v>1984</v>
      </c>
      <c r="B1022">
        <v>8</v>
      </c>
      <c r="C1022">
        <v>3</v>
      </c>
      <c r="D1022">
        <v>8.4960000000000004</v>
      </c>
    </row>
    <row r="1023" spans="1:4" ht="15.75">
      <c r="A1023" s="1">
        <v>1984</v>
      </c>
      <c r="B1023">
        <v>8</v>
      </c>
      <c r="C1023">
        <v>5</v>
      </c>
      <c r="D1023">
        <v>8.3030000000000008</v>
      </c>
    </row>
    <row r="1024" spans="1:4" ht="15.75">
      <c r="A1024" s="1">
        <v>1984</v>
      </c>
      <c r="B1024">
        <v>8</v>
      </c>
      <c r="C1024">
        <v>7</v>
      </c>
      <c r="D1024">
        <v>8.1890000000000001</v>
      </c>
    </row>
    <row r="1025" spans="1:4" ht="15.75">
      <c r="A1025" s="1">
        <v>1984</v>
      </c>
      <c r="B1025">
        <v>8</v>
      </c>
      <c r="C1025">
        <v>9</v>
      </c>
      <c r="D1025">
        <v>8.0269999999999992</v>
      </c>
    </row>
    <row r="1026" spans="1:4" ht="15.75">
      <c r="A1026" s="1">
        <v>1984</v>
      </c>
      <c r="B1026">
        <v>8</v>
      </c>
      <c r="C1026">
        <v>11</v>
      </c>
      <c r="D1026">
        <v>8.0020000000000007</v>
      </c>
    </row>
    <row r="1027" spans="1:4" ht="15.75">
      <c r="A1027" s="1">
        <v>1984</v>
      </c>
      <c r="B1027">
        <v>8</v>
      </c>
      <c r="C1027">
        <v>13</v>
      </c>
      <c r="D1027">
        <v>7.9180000000000001</v>
      </c>
    </row>
    <row r="1028" spans="1:4" ht="15.75">
      <c r="A1028" s="1">
        <v>1984</v>
      </c>
      <c r="B1028">
        <v>8</v>
      </c>
      <c r="C1028">
        <v>15</v>
      </c>
      <c r="D1028">
        <v>7.8159999999999998</v>
      </c>
    </row>
    <row r="1029" spans="1:4" ht="15.75">
      <c r="A1029" s="1">
        <v>1984</v>
      </c>
      <c r="B1029">
        <v>8</v>
      </c>
      <c r="C1029">
        <v>17</v>
      </c>
      <c r="D1029">
        <v>7.6980000000000004</v>
      </c>
    </row>
    <row r="1030" spans="1:4" ht="15.75">
      <c r="A1030" s="1">
        <v>1984</v>
      </c>
      <c r="B1030">
        <v>8</v>
      </c>
      <c r="C1030">
        <v>19</v>
      </c>
      <c r="D1030">
        <v>7.548</v>
      </c>
    </row>
    <row r="1031" spans="1:4" ht="15.75">
      <c r="A1031" s="1">
        <v>1984</v>
      </c>
      <c r="B1031">
        <v>8</v>
      </c>
      <c r="C1031">
        <v>21</v>
      </c>
      <c r="D1031">
        <v>7.4610000000000003</v>
      </c>
    </row>
    <row r="1032" spans="1:4" ht="15.75">
      <c r="A1032" s="1">
        <v>1984</v>
      </c>
      <c r="B1032">
        <v>8</v>
      </c>
      <c r="C1032">
        <v>23</v>
      </c>
      <c r="D1032">
        <v>7.4009999999999998</v>
      </c>
    </row>
    <row r="1033" spans="1:4" ht="15.75">
      <c r="A1033" s="1">
        <v>1984</v>
      </c>
      <c r="B1033">
        <v>8</v>
      </c>
      <c r="C1033">
        <v>25</v>
      </c>
      <c r="D1033">
        <v>7.3460000000000001</v>
      </c>
    </row>
    <row r="1034" spans="1:4" ht="15.75">
      <c r="A1034" s="1">
        <v>1984</v>
      </c>
      <c r="B1034">
        <v>8</v>
      </c>
      <c r="C1034">
        <v>27</v>
      </c>
      <c r="D1034">
        <v>7.2720000000000002</v>
      </c>
    </row>
    <row r="1035" spans="1:4" ht="15.75">
      <c r="A1035" s="1">
        <v>1984</v>
      </c>
      <c r="B1035">
        <v>8</v>
      </c>
      <c r="C1035">
        <v>29</v>
      </c>
      <c r="D1035">
        <v>7.0570000000000004</v>
      </c>
    </row>
    <row r="1036" spans="1:4" ht="15.75">
      <c r="A1036" s="1">
        <v>1984</v>
      </c>
      <c r="B1036">
        <v>8</v>
      </c>
      <c r="C1036">
        <v>31</v>
      </c>
      <c r="D1036">
        <v>7.0579999999999998</v>
      </c>
    </row>
    <row r="1037" spans="1:4" ht="15.75">
      <c r="A1037" s="1">
        <v>1984</v>
      </c>
      <c r="B1037">
        <v>9</v>
      </c>
      <c r="C1037">
        <v>2</v>
      </c>
      <c r="D1037">
        <v>6.8280000000000003</v>
      </c>
    </row>
    <row r="1038" spans="1:4" ht="15.75">
      <c r="A1038" s="1">
        <v>1984</v>
      </c>
      <c r="B1038">
        <v>9</v>
      </c>
      <c r="C1038">
        <v>4</v>
      </c>
      <c r="D1038">
        <v>6.6970000000000001</v>
      </c>
    </row>
    <row r="1039" spans="1:4" ht="15.75">
      <c r="A1039" s="1">
        <v>1984</v>
      </c>
      <c r="B1039">
        <v>9</v>
      </c>
      <c r="C1039">
        <v>6</v>
      </c>
      <c r="D1039">
        <v>6.5279999999999996</v>
      </c>
    </row>
    <row r="1040" spans="1:4" ht="15.75">
      <c r="A1040" s="1">
        <v>1984</v>
      </c>
      <c r="B1040">
        <v>9</v>
      </c>
      <c r="C1040">
        <v>8</v>
      </c>
      <c r="D1040">
        <v>6.5090000000000003</v>
      </c>
    </row>
    <row r="1041" spans="1:4" ht="15.75">
      <c r="A1041" s="1">
        <v>1984</v>
      </c>
      <c r="B1041">
        <v>9</v>
      </c>
      <c r="C1041">
        <v>10</v>
      </c>
      <c r="D1041">
        <v>6.5010000000000003</v>
      </c>
    </row>
    <row r="1042" spans="1:4" ht="15.75">
      <c r="A1042" s="1">
        <v>1984</v>
      </c>
      <c r="B1042">
        <v>9</v>
      </c>
      <c r="C1042">
        <v>12</v>
      </c>
      <c r="D1042">
        <v>6.4219999999999997</v>
      </c>
    </row>
    <row r="1043" spans="1:4" ht="15.75">
      <c r="A1043" s="1">
        <v>1984</v>
      </c>
      <c r="B1043">
        <v>9</v>
      </c>
      <c r="C1043">
        <v>14</v>
      </c>
      <c r="D1043">
        <v>6.4610000000000003</v>
      </c>
    </row>
    <row r="1044" spans="1:4" ht="15.75">
      <c r="A1044" s="1">
        <v>1984</v>
      </c>
      <c r="B1044">
        <v>9</v>
      </c>
      <c r="C1044">
        <v>16</v>
      </c>
      <c r="D1044">
        <v>6.3959999999999999</v>
      </c>
    </row>
    <row r="1045" spans="1:4" ht="15.75">
      <c r="A1045" s="1">
        <v>1984</v>
      </c>
      <c r="B1045">
        <v>9</v>
      </c>
      <c r="C1045">
        <v>18</v>
      </c>
      <c r="D1045">
        <v>6.5140000000000002</v>
      </c>
    </row>
    <row r="1046" spans="1:4" ht="15.75">
      <c r="A1046" s="1">
        <v>1984</v>
      </c>
      <c r="B1046">
        <v>9</v>
      </c>
      <c r="C1046">
        <v>20</v>
      </c>
      <c r="D1046">
        <v>6.7279999999999998</v>
      </c>
    </row>
    <row r="1047" spans="1:4" ht="15.75">
      <c r="A1047" s="1">
        <v>1984</v>
      </c>
      <c r="B1047">
        <v>9</v>
      </c>
      <c r="C1047">
        <v>22</v>
      </c>
      <c r="D1047">
        <v>6.9740000000000002</v>
      </c>
    </row>
    <row r="1048" spans="1:4" ht="15.75">
      <c r="A1048" s="1">
        <v>1984</v>
      </c>
      <c r="B1048">
        <v>9</v>
      </c>
      <c r="C1048">
        <v>24</v>
      </c>
      <c r="D1048">
        <v>7.1779999999999999</v>
      </c>
    </row>
    <row r="1049" spans="1:4" ht="15.75">
      <c r="A1049" s="1">
        <v>1984</v>
      </c>
      <c r="B1049">
        <v>9</v>
      </c>
      <c r="C1049">
        <v>26</v>
      </c>
      <c r="D1049">
        <v>7.3380000000000001</v>
      </c>
    </row>
    <row r="1050" spans="1:4" ht="15.75">
      <c r="A1050" s="1">
        <v>1984</v>
      </c>
      <c r="B1050">
        <v>9</v>
      </c>
      <c r="C1050">
        <v>28</v>
      </c>
      <c r="D1050">
        <v>7.4550000000000001</v>
      </c>
    </row>
    <row r="1051" spans="1:4" ht="15.75">
      <c r="A1051" s="1">
        <v>1984</v>
      </c>
      <c r="B1051">
        <v>9</v>
      </c>
      <c r="C1051">
        <v>30</v>
      </c>
      <c r="D1051">
        <v>7.5490000000000004</v>
      </c>
    </row>
    <row r="1052" spans="1:4" ht="15.75">
      <c r="A1052" s="1">
        <v>1984</v>
      </c>
      <c r="B1052">
        <v>10</v>
      </c>
      <c r="C1052">
        <v>2</v>
      </c>
      <c r="D1052">
        <v>7.7450000000000001</v>
      </c>
    </row>
    <row r="1053" spans="1:4" ht="15.75">
      <c r="A1053" s="1">
        <v>1984</v>
      </c>
      <c r="B1053">
        <v>10</v>
      </c>
      <c r="C1053">
        <v>4</v>
      </c>
      <c r="D1053">
        <v>7.9470000000000001</v>
      </c>
    </row>
    <row r="1054" spans="1:4" ht="15.75">
      <c r="A1054" s="1">
        <v>1984</v>
      </c>
      <c r="B1054">
        <v>10</v>
      </c>
      <c r="C1054">
        <v>6</v>
      </c>
      <c r="D1054">
        <v>8.0570000000000004</v>
      </c>
    </row>
    <row r="1055" spans="1:4" ht="15.75">
      <c r="A1055" s="1">
        <v>1984</v>
      </c>
      <c r="B1055">
        <v>10</v>
      </c>
      <c r="C1055">
        <v>8</v>
      </c>
      <c r="D1055">
        <v>8.2270000000000003</v>
      </c>
    </row>
    <row r="1056" spans="1:4" ht="15.75">
      <c r="A1056" s="1">
        <v>1984</v>
      </c>
      <c r="B1056">
        <v>10</v>
      </c>
      <c r="C1056">
        <v>10</v>
      </c>
      <c r="D1056">
        <v>8.1880000000000006</v>
      </c>
    </row>
    <row r="1057" spans="1:4" ht="15.75">
      <c r="A1057" s="1">
        <v>1984</v>
      </c>
      <c r="B1057">
        <v>10</v>
      </c>
      <c r="C1057">
        <v>12</v>
      </c>
      <c r="D1057">
        <v>8.26</v>
      </c>
    </row>
    <row r="1058" spans="1:4" ht="15.75">
      <c r="A1058" s="1">
        <v>1984</v>
      </c>
      <c r="B1058">
        <v>10</v>
      </c>
      <c r="C1058">
        <v>14</v>
      </c>
      <c r="D1058">
        <v>8.3339999999999996</v>
      </c>
    </row>
    <row r="1059" spans="1:4" ht="15.75">
      <c r="A1059" s="1">
        <v>1984</v>
      </c>
      <c r="B1059">
        <v>10</v>
      </c>
      <c r="C1059">
        <v>16</v>
      </c>
      <c r="D1059">
        <v>8.3539999999999992</v>
      </c>
    </row>
    <row r="1060" spans="1:4" ht="15.75">
      <c r="A1060" s="1">
        <v>1984</v>
      </c>
      <c r="B1060">
        <v>10</v>
      </c>
      <c r="C1060">
        <v>18</v>
      </c>
      <c r="D1060">
        <v>8.5129999999999999</v>
      </c>
    </row>
    <row r="1061" spans="1:4" ht="15.75">
      <c r="A1061" s="1">
        <v>1984</v>
      </c>
      <c r="B1061">
        <v>10</v>
      </c>
      <c r="C1061">
        <v>20</v>
      </c>
      <c r="D1061">
        <v>8.6379999999999999</v>
      </c>
    </row>
    <row r="1062" spans="1:4" ht="15.75">
      <c r="A1062" s="1">
        <v>1984</v>
      </c>
      <c r="B1062">
        <v>10</v>
      </c>
      <c r="C1062">
        <v>22</v>
      </c>
      <c r="D1062">
        <v>8.9329999999999998</v>
      </c>
    </row>
    <row r="1063" spans="1:4" ht="15.75">
      <c r="A1063" s="1">
        <v>1984</v>
      </c>
      <c r="B1063">
        <v>10</v>
      </c>
      <c r="C1063">
        <v>24</v>
      </c>
      <c r="D1063">
        <v>9.1159999999999997</v>
      </c>
    </row>
    <row r="1064" spans="1:4" ht="15.75">
      <c r="A1064" s="1">
        <v>1984</v>
      </c>
      <c r="B1064">
        <v>10</v>
      </c>
      <c r="C1064">
        <v>26</v>
      </c>
      <c r="D1064">
        <v>9.266</v>
      </c>
    </row>
    <row r="1065" spans="1:4" ht="15.75">
      <c r="A1065" s="1">
        <v>1984</v>
      </c>
      <c r="B1065">
        <v>10</v>
      </c>
      <c r="C1065">
        <v>28</v>
      </c>
      <c r="D1065">
        <v>9.3979999999999997</v>
      </c>
    </row>
    <row r="1066" spans="1:4" ht="15.75">
      <c r="A1066" s="1">
        <v>1984</v>
      </c>
      <c r="B1066">
        <v>10</v>
      </c>
      <c r="C1066">
        <v>30</v>
      </c>
      <c r="D1066">
        <v>9.4329999999999998</v>
      </c>
    </row>
    <row r="1067" spans="1:4" ht="15.75">
      <c r="A1067" s="1">
        <v>1984</v>
      </c>
      <c r="B1067">
        <v>11</v>
      </c>
      <c r="C1067">
        <v>1</v>
      </c>
      <c r="D1067">
        <v>9.5649999999999995</v>
      </c>
    </row>
    <row r="1068" spans="1:4" ht="15.75">
      <c r="A1068" s="1">
        <v>1984</v>
      </c>
      <c r="B1068">
        <v>11</v>
      </c>
      <c r="C1068">
        <v>3</v>
      </c>
      <c r="D1068">
        <v>9.8239999999999998</v>
      </c>
    </row>
    <row r="1069" spans="1:4" ht="15.75">
      <c r="A1069" s="1">
        <v>1984</v>
      </c>
      <c r="B1069">
        <v>11</v>
      </c>
      <c r="C1069">
        <v>5</v>
      </c>
      <c r="D1069">
        <v>9.9719999999999995</v>
      </c>
    </row>
    <row r="1070" spans="1:4" ht="15.75">
      <c r="A1070" s="1">
        <v>1984</v>
      </c>
      <c r="B1070">
        <v>11</v>
      </c>
      <c r="C1070">
        <v>7</v>
      </c>
      <c r="D1070">
        <v>10.081</v>
      </c>
    </row>
    <row r="1071" spans="1:4" ht="15.75">
      <c r="A1071" s="1">
        <v>1984</v>
      </c>
      <c r="B1071">
        <v>11</v>
      </c>
      <c r="C1071">
        <v>9</v>
      </c>
      <c r="D1071">
        <v>10.226000000000001</v>
      </c>
    </row>
    <row r="1072" spans="1:4" ht="15.75">
      <c r="A1072" s="1">
        <v>1984</v>
      </c>
      <c r="B1072">
        <v>11</v>
      </c>
      <c r="C1072">
        <v>11</v>
      </c>
      <c r="D1072">
        <v>10.563000000000001</v>
      </c>
    </row>
    <row r="1073" spans="1:4" ht="15.75">
      <c r="A1073" s="1">
        <v>1984</v>
      </c>
      <c r="B1073">
        <v>11</v>
      </c>
      <c r="C1073">
        <v>13</v>
      </c>
      <c r="D1073">
        <v>10.577999999999999</v>
      </c>
    </row>
    <row r="1074" spans="1:4" ht="15.75">
      <c r="A1074" s="1">
        <v>1984</v>
      </c>
      <c r="B1074">
        <v>11</v>
      </c>
      <c r="C1074">
        <v>15</v>
      </c>
      <c r="D1074">
        <v>10.795</v>
      </c>
    </row>
    <row r="1075" spans="1:4" ht="15.75">
      <c r="A1075" s="1">
        <v>1984</v>
      </c>
      <c r="B1075">
        <v>11</v>
      </c>
      <c r="C1075">
        <v>17</v>
      </c>
      <c r="D1075">
        <v>11.071999999999999</v>
      </c>
    </row>
    <row r="1076" spans="1:4" ht="15.75">
      <c r="A1076" s="1">
        <v>1984</v>
      </c>
      <c r="B1076">
        <v>11</v>
      </c>
      <c r="C1076">
        <v>19</v>
      </c>
      <c r="D1076">
        <v>11.224</v>
      </c>
    </row>
    <row r="1077" spans="1:4" ht="15.75">
      <c r="A1077" s="1">
        <v>1984</v>
      </c>
      <c r="B1077">
        <v>11</v>
      </c>
      <c r="C1077">
        <v>21</v>
      </c>
      <c r="D1077">
        <v>11.518000000000001</v>
      </c>
    </row>
    <row r="1078" spans="1:4" ht="15.75">
      <c r="A1078" s="1">
        <v>1984</v>
      </c>
      <c r="B1078">
        <v>11</v>
      </c>
      <c r="C1078">
        <v>23</v>
      </c>
      <c r="D1078">
        <v>11.641</v>
      </c>
    </row>
    <row r="1079" spans="1:4" ht="15.75">
      <c r="A1079" s="1">
        <v>1984</v>
      </c>
      <c r="B1079">
        <v>11</v>
      </c>
      <c r="C1079">
        <v>25</v>
      </c>
      <c r="D1079">
        <v>11.811999999999999</v>
      </c>
    </row>
    <row r="1080" spans="1:4" ht="15.75">
      <c r="A1080" s="1">
        <v>1984</v>
      </c>
      <c r="B1080">
        <v>11</v>
      </c>
      <c r="C1080">
        <v>27</v>
      </c>
      <c r="D1080">
        <v>11.903</v>
      </c>
    </row>
    <row r="1081" spans="1:4" ht="15.75">
      <c r="A1081" s="1">
        <v>1984</v>
      </c>
      <c r="B1081">
        <v>11</v>
      </c>
      <c r="C1081">
        <v>29</v>
      </c>
      <c r="D1081">
        <v>11.869</v>
      </c>
    </row>
    <row r="1082" spans="1:4" ht="15.75">
      <c r="A1082" s="1">
        <v>1984</v>
      </c>
      <c r="B1082">
        <v>12</v>
      </c>
      <c r="C1082">
        <v>1</v>
      </c>
      <c r="D1082">
        <v>11.968</v>
      </c>
    </row>
    <row r="1083" spans="1:4" ht="15.75">
      <c r="A1083" s="1">
        <v>1984</v>
      </c>
      <c r="B1083">
        <v>12</v>
      </c>
      <c r="C1083">
        <v>3</v>
      </c>
      <c r="D1083">
        <v>12.263</v>
      </c>
    </row>
    <row r="1084" spans="1:4" ht="15.75">
      <c r="A1084" s="1">
        <v>1984</v>
      </c>
      <c r="B1084">
        <v>12</v>
      </c>
      <c r="C1084">
        <v>5</v>
      </c>
      <c r="D1084">
        <v>12.397</v>
      </c>
    </row>
    <row r="1085" spans="1:4" ht="15.75">
      <c r="A1085" s="1">
        <v>1984</v>
      </c>
      <c r="B1085">
        <v>12</v>
      </c>
      <c r="C1085">
        <v>7</v>
      </c>
      <c r="D1085">
        <v>12.743</v>
      </c>
    </row>
    <row r="1086" spans="1:4" ht="15.75">
      <c r="A1086" s="1">
        <v>1984</v>
      </c>
      <c r="B1086">
        <v>12</v>
      </c>
      <c r="C1086">
        <v>9</v>
      </c>
      <c r="D1086">
        <v>12.759</v>
      </c>
    </row>
    <row r="1087" spans="1:4" ht="15.75">
      <c r="A1087" s="1">
        <v>1984</v>
      </c>
      <c r="B1087">
        <v>12</v>
      </c>
      <c r="C1087">
        <v>11</v>
      </c>
      <c r="D1087">
        <v>12.836</v>
      </c>
    </row>
    <row r="1088" spans="1:4" ht="15.75">
      <c r="A1088" s="1">
        <v>1984</v>
      </c>
      <c r="B1088">
        <v>12</v>
      </c>
      <c r="C1088">
        <v>13</v>
      </c>
      <c r="D1088">
        <v>13.018000000000001</v>
      </c>
    </row>
    <row r="1089" spans="1:4" ht="15.75">
      <c r="A1089" s="1">
        <v>1984</v>
      </c>
      <c r="B1089">
        <v>12</v>
      </c>
      <c r="C1089">
        <v>15</v>
      </c>
      <c r="D1089">
        <v>13.124000000000001</v>
      </c>
    </row>
    <row r="1090" spans="1:4" ht="15.75">
      <c r="A1090" s="1">
        <v>1984</v>
      </c>
      <c r="B1090">
        <v>12</v>
      </c>
      <c r="C1090">
        <v>17</v>
      </c>
      <c r="D1090">
        <v>13.032999999999999</v>
      </c>
    </row>
    <row r="1091" spans="1:4" ht="15.75">
      <c r="A1091" s="1">
        <v>1984</v>
      </c>
      <c r="B1091">
        <v>12</v>
      </c>
      <c r="C1091">
        <v>19</v>
      </c>
      <c r="D1091">
        <v>13.276999999999999</v>
      </c>
    </row>
    <row r="1092" spans="1:4" ht="15.75">
      <c r="A1092" s="1">
        <v>1984</v>
      </c>
      <c r="B1092">
        <v>12</v>
      </c>
      <c r="C1092">
        <v>21</v>
      </c>
      <c r="D1092">
        <v>13.218999999999999</v>
      </c>
    </row>
    <row r="1093" spans="1:4" ht="15.75">
      <c r="A1093" s="1">
        <v>1984</v>
      </c>
      <c r="B1093">
        <v>12</v>
      </c>
      <c r="C1093">
        <v>23</v>
      </c>
      <c r="D1093">
        <v>13.326000000000001</v>
      </c>
    </row>
    <row r="1094" spans="1:4" ht="15.75">
      <c r="A1094" s="1">
        <v>1984</v>
      </c>
      <c r="B1094">
        <v>12</v>
      </c>
      <c r="C1094">
        <v>25</v>
      </c>
      <c r="D1094">
        <v>13.323</v>
      </c>
    </row>
    <row r="1095" spans="1:4" ht="15.75">
      <c r="A1095" s="1">
        <v>1984</v>
      </c>
      <c r="B1095">
        <v>12</v>
      </c>
      <c r="C1095">
        <v>27</v>
      </c>
      <c r="D1095">
        <v>13.394</v>
      </c>
    </row>
    <row r="1096" spans="1:4" ht="15.75">
      <c r="A1096" s="1">
        <v>1984</v>
      </c>
      <c r="B1096">
        <v>12</v>
      </c>
      <c r="C1096">
        <v>29</v>
      </c>
      <c r="D1096">
        <v>13.494</v>
      </c>
    </row>
    <row r="1097" spans="1:4" ht="15.75">
      <c r="A1097" s="1">
        <v>1984</v>
      </c>
      <c r="B1097">
        <v>12</v>
      </c>
      <c r="C1097">
        <v>31</v>
      </c>
      <c r="D1097">
        <v>13.823</v>
      </c>
    </row>
    <row r="1098" spans="1:4" ht="15.75">
      <c r="A1098" s="1">
        <v>1985</v>
      </c>
      <c r="B1098">
        <v>1</v>
      </c>
      <c r="C1098">
        <v>2</v>
      </c>
      <c r="D1098">
        <v>14.069000000000001</v>
      </c>
    </row>
    <row r="1099" spans="1:4" ht="15.75">
      <c r="A1099" s="1">
        <v>1985</v>
      </c>
      <c r="B1099">
        <v>1</v>
      </c>
      <c r="C1099">
        <v>4</v>
      </c>
      <c r="D1099">
        <v>14.24</v>
      </c>
    </row>
    <row r="1100" spans="1:4" ht="15.75">
      <c r="A1100" s="1">
        <v>1985</v>
      </c>
      <c r="B1100">
        <v>1</v>
      </c>
      <c r="C1100">
        <v>6</v>
      </c>
      <c r="D1100">
        <v>14.420999999999999</v>
      </c>
    </row>
    <row r="1101" spans="1:4" ht="15.75">
      <c r="A1101" s="1">
        <v>1985</v>
      </c>
      <c r="B1101">
        <v>1</v>
      </c>
      <c r="C1101">
        <v>8</v>
      </c>
      <c r="D1101">
        <v>14.432</v>
      </c>
    </row>
    <row r="1102" spans="1:4" ht="15.75">
      <c r="A1102" s="1">
        <v>1985</v>
      </c>
      <c r="B1102">
        <v>1</v>
      </c>
      <c r="C1102">
        <v>10</v>
      </c>
      <c r="D1102">
        <v>14.455</v>
      </c>
    </row>
    <row r="1103" spans="1:4" ht="15.75">
      <c r="A1103" s="1">
        <v>1985</v>
      </c>
      <c r="B1103">
        <v>1</v>
      </c>
      <c r="C1103">
        <v>12</v>
      </c>
      <c r="D1103">
        <v>14.584</v>
      </c>
    </row>
    <row r="1104" spans="1:4" ht="15.75">
      <c r="A1104" s="1">
        <v>1985</v>
      </c>
      <c r="B1104">
        <v>1</v>
      </c>
      <c r="C1104">
        <v>14</v>
      </c>
      <c r="D1104">
        <v>14.568</v>
      </c>
    </row>
    <row r="1105" spans="1:4" ht="15.75">
      <c r="A1105" s="1">
        <v>1985</v>
      </c>
      <c r="B1105">
        <v>1</v>
      </c>
      <c r="C1105">
        <v>16</v>
      </c>
      <c r="D1105">
        <v>14.71</v>
      </c>
    </row>
    <row r="1106" spans="1:4" ht="15.75">
      <c r="A1106" s="1">
        <v>1985</v>
      </c>
      <c r="B1106">
        <v>1</v>
      </c>
      <c r="C1106">
        <v>18</v>
      </c>
      <c r="D1106">
        <v>14.88</v>
      </c>
    </row>
    <row r="1107" spans="1:4" ht="15.75">
      <c r="A1107" s="1">
        <v>1985</v>
      </c>
      <c r="B1107">
        <v>1</v>
      </c>
      <c r="C1107">
        <v>20</v>
      </c>
      <c r="D1107">
        <v>14.930999999999999</v>
      </c>
    </row>
    <row r="1108" spans="1:4" ht="15.75">
      <c r="A1108" s="1">
        <v>1985</v>
      </c>
      <c r="B1108">
        <v>1</v>
      </c>
      <c r="C1108">
        <v>22</v>
      </c>
      <c r="D1108">
        <v>14.945</v>
      </c>
    </row>
    <row r="1109" spans="1:4" ht="15.75">
      <c r="A1109" s="1">
        <v>1985</v>
      </c>
      <c r="B1109">
        <v>1</v>
      </c>
      <c r="C1109">
        <v>24</v>
      </c>
      <c r="D1109">
        <v>15.036</v>
      </c>
    </row>
    <row r="1110" spans="1:4" ht="15.75">
      <c r="A1110" s="1">
        <v>1985</v>
      </c>
      <c r="B1110">
        <v>1</v>
      </c>
      <c r="C1110">
        <v>26</v>
      </c>
      <c r="D1110">
        <v>15.186</v>
      </c>
    </row>
    <row r="1111" spans="1:4" ht="15.75">
      <c r="A1111" s="1">
        <v>1985</v>
      </c>
      <c r="B1111">
        <v>1</v>
      </c>
      <c r="C1111">
        <v>28</v>
      </c>
      <c r="D1111">
        <v>15.313000000000001</v>
      </c>
    </row>
    <row r="1112" spans="1:4" ht="15.75">
      <c r="A1112" s="1">
        <v>1985</v>
      </c>
      <c r="B1112">
        <v>1</v>
      </c>
      <c r="C1112">
        <v>30</v>
      </c>
      <c r="D1112">
        <v>15.167</v>
      </c>
    </row>
    <row r="1113" spans="1:4" ht="15.75">
      <c r="A1113" s="1">
        <v>1985</v>
      </c>
      <c r="B1113">
        <v>2</v>
      </c>
      <c r="C1113">
        <v>1</v>
      </c>
      <c r="D1113">
        <v>15.252000000000001</v>
      </c>
    </row>
    <row r="1114" spans="1:4" ht="15.75">
      <c r="A1114" s="1">
        <v>1985</v>
      </c>
      <c r="B1114">
        <v>2</v>
      </c>
      <c r="C1114">
        <v>3</v>
      </c>
      <c r="D1114">
        <v>15.298</v>
      </c>
    </row>
    <row r="1115" spans="1:4" ht="15.75">
      <c r="A1115" s="1">
        <v>1985</v>
      </c>
      <c r="B1115">
        <v>2</v>
      </c>
      <c r="C1115">
        <v>5</v>
      </c>
      <c r="D1115">
        <v>15.445</v>
      </c>
    </row>
    <row r="1116" spans="1:4" ht="15.75">
      <c r="A1116" s="1">
        <v>1985</v>
      </c>
      <c r="B1116">
        <v>2</v>
      </c>
      <c r="C1116">
        <v>7</v>
      </c>
      <c r="D1116">
        <v>15.441000000000001</v>
      </c>
    </row>
    <row r="1117" spans="1:4" ht="15.75">
      <c r="A1117" s="1">
        <v>1985</v>
      </c>
      <c r="B1117">
        <v>2</v>
      </c>
      <c r="C1117">
        <v>9</v>
      </c>
      <c r="D1117">
        <v>15.548999999999999</v>
      </c>
    </row>
    <row r="1118" spans="1:4" ht="15.75">
      <c r="A1118" s="1">
        <v>1985</v>
      </c>
      <c r="B1118">
        <v>2</v>
      </c>
      <c r="C1118">
        <v>11</v>
      </c>
      <c r="D1118">
        <v>15.446999999999999</v>
      </c>
    </row>
    <row r="1119" spans="1:4" ht="15.75">
      <c r="A1119" s="1">
        <v>1985</v>
      </c>
      <c r="B1119">
        <v>2</v>
      </c>
      <c r="C1119">
        <v>13</v>
      </c>
      <c r="D1119">
        <v>15.448</v>
      </c>
    </row>
    <row r="1120" spans="1:4" ht="15.75">
      <c r="A1120" s="1">
        <v>1985</v>
      </c>
      <c r="B1120">
        <v>2</v>
      </c>
      <c r="C1120">
        <v>15</v>
      </c>
      <c r="D1120">
        <v>15.554</v>
      </c>
    </row>
    <row r="1121" spans="1:4" ht="15.75">
      <c r="A1121" s="1">
        <v>1985</v>
      </c>
      <c r="B1121">
        <v>2</v>
      </c>
      <c r="C1121">
        <v>17</v>
      </c>
      <c r="D1121">
        <v>15.489000000000001</v>
      </c>
    </row>
    <row r="1122" spans="1:4" ht="15.75">
      <c r="A1122" s="1">
        <v>1985</v>
      </c>
      <c r="B1122">
        <v>2</v>
      </c>
      <c r="C1122">
        <v>19</v>
      </c>
      <c r="D1122">
        <v>15.377000000000001</v>
      </c>
    </row>
    <row r="1123" spans="1:4" ht="15.75">
      <c r="A1123" s="1">
        <v>1985</v>
      </c>
      <c r="B1123">
        <v>2</v>
      </c>
      <c r="C1123">
        <v>21</v>
      </c>
      <c r="D1123">
        <v>15.497999999999999</v>
      </c>
    </row>
    <row r="1124" spans="1:4" ht="15.75">
      <c r="A1124" s="1">
        <v>1985</v>
      </c>
      <c r="B1124">
        <v>2</v>
      </c>
      <c r="C1124">
        <v>23</v>
      </c>
      <c r="D1124">
        <v>15.446999999999999</v>
      </c>
    </row>
    <row r="1125" spans="1:4" ht="15.75">
      <c r="A1125" s="1">
        <v>1985</v>
      </c>
      <c r="B1125">
        <v>2</v>
      </c>
      <c r="C1125">
        <v>25</v>
      </c>
      <c r="D1125">
        <v>15.568</v>
      </c>
    </row>
    <row r="1126" spans="1:4" ht="15.75">
      <c r="A1126" s="1">
        <v>1985</v>
      </c>
      <c r="B1126">
        <v>2</v>
      </c>
      <c r="C1126">
        <v>27</v>
      </c>
      <c r="D1126">
        <v>15.731999999999999</v>
      </c>
    </row>
    <row r="1127" spans="1:4" ht="15.75">
      <c r="A1127" s="1">
        <v>1985</v>
      </c>
      <c r="B1127">
        <v>3</v>
      </c>
      <c r="C1127">
        <v>1</v>
      </c>
      <c r="D1127">
        <v>15.791</v>
      </c>
    </row>
    <row r="1128" spans="1:4" ht="15.75">
      <c r="A1128" s="1">
        <v>1985</v>
      </c>
      <c r="B1128">
        <v>3</v>
      </c>
      <c r="C1128">
        <v>3</v>
      </c>
      <c r="D1128">
        <v>15.698</v>
      </c>
    </row>
    <row r="1129" spans="1:4" ht="15.75">
      <c r="A1129" s="1">
        <v>1985</v>
      </c>
      <c r="B1129">
        <v>3</v>
      </c>
      <c r="C1129">
        <v>5</v>
      </c>
      <c r="D1129">
        <v>15.706</v>
      </c>
    </row>
    <row r="1130" spans="1:4" ht="15.75">
      <c r="A1130" s="1">
        <v>1985</v>
      </c>
      <c r="B1130">
        <v>3</v>
      </c>
      <c r="C1130">
        <v>7</v>
      </c>
      <c r="D1130">
        <v>15.680999999999999</v>
      </c>
    </row>
    <row r="1131" spans="1:4" ht="15.75">
      <c r="A1131" s="1">
        <v>1985</v>
      </c>
      <c r="B1131">
        <v>3</v>
      </c>
      <c r="C1131">
        <v>9</v>
      </c>
      <c r="D1131">
        <v>15.587999999999999</v>
      </c>
    </row>
    <row r="1132" spans="1:4" ht="15.75">
      <c r="A1132" s="1">
        <v>1985</v>
      </c>
      <c r="B1132">
        <v>3</v>
      </c>
      <c r="C1132">
        <v>11</v>
      </c>
      <c r="D1132">
        <v>15.635</v>
      </c>
    </row>
    <row r="1133" spans="1:4" ht="15.75">
      <c r="A1133" s="1">
        <v>1985</v>
      </c>
      <c r="B1133">
        <v>3</v>
      </c>
      <c r="C1133">
        <v>13</v>
      </c>
      <c r="D1133">
        <v>15.914</v>
      </c>
    </row>
    <row r="1134" spans="1:4" ht="15.75">
      <c r="A1134" s="1">
        <v>1985</v>
      </c>
      <c r="B1134">
        <v>3</v>
      </c>
      <c r="C1134">
        <v>15</v>
      </c>
      <c r="D1134">
        <v>16.094000000000001</v>
      </c>
    </row>
    <row r="1135" spans="1:4" ht="15.75">
      <c r="A1135" s="1">
        <v>1985</v>
      </c>
      <c r="B1135">
        <v>3</v>
      </c>
      <c r="C1135">
        <v>17</v>
      </c>
      <c r="D1135">
        <v>16.163</v>
      </c>
    </row>
    <row r="1136" spans="1:4" ht="15.75">
      <c r="A1136" s="1">
        <v>1985</v>
      </c>
      <c r="B1136">
        <v>3</v>
      </c>
      <c r="C1136">
        <v>19</v>
      </c>
      <c r="D1136">
        <v>16.059000000000001</v>
      </c>
    </row>
    <row r="1137" spans="1:4" ht="15.75">
      <c r="A1137" s="1">
        <v>1985</v>
      </c>
      <c r="B1137">
        <v>3</v>
      </c>
      <c r="C1137">
        <v>21</v>
      </c>
      <c r="D1137">
        <v>16.044</v>
      </c>
    </row>
    <row r="1138" spans="1:4" ht="15.75">
      <c r="A1138" s="1">
        <v>1985</v>
      </c>
      <c r="B1138">
        <v>3</v>
      </c>
      <c r="C1138">
        <v>23</v>
      </c>
      <c r="D1138">
        <v>16.062999999999999</v>
      </c>
    </row>
    <row r="1139" spans="1:4" ht="15.75">
      <c r="A1139" s="1">
        <v>1985</v>
      </c>
      <c r="B1139">
        <v>3</v>
      </c>
      <c r="C1139">
        <v>25</v>
      </c>
      <c r="D1139">
        <v>16.027000000000001</v>
      </c>
    </row>
    <row r="1140" spans="1:4" ht="15.75">
      <c r="A1140" s="1">
        <v>1985</v>
      </c>
      <c r="B1140">
        <v>3</v>
      </c>
      <c r="C1140">
        <v>27</v>
      </c>
      <c r="D1140">
        <v>16.018999999999998</v>
      </c>
    </row>
    <row r="1141" spans="1:4" ht="15.75">
      <c r="A1141" s="1">
        <v>1985</v>
      </c>
      <c r="B1141">
        <v>3</v>
      </c>
      <c r="C1141">
        <v>29</v>
      </c>
      <c r="D1141">
        <v>15.959</v>
      </c>
    </row>
    <row r="1142" spans="1:4" ht="15.75">
      <c r="A1142" s="1">
        <v>1985</v>
      </c>
      <c r="B1142">
        <v>3</v>
      </c>
      <c r="C1142">
        <v>31</v>
      </c>
      <c r="D1142">
        <v>15.77</v>
      </c>
    </row>
    <row r="1143" spans="1:4" ht="15.75">
      <c r="A1143" s="1">
        <v>1985</v>
      </c>
      <c r="B1143">
        <v>4</v>
      </c>
      <c r="C1143">
        <v>2</v>
      </c>
      <c r="D1143">
        <v>15.58</v>
      </c>
    </row>
    <row r="1144" spans="1:4" ht="15.75">
      <c r="A1144" s="1">
        <v>1985</v>
      </c>
      <c r="B1144">
        <v>4</v>
      </c>
      <c r="C1144">
        <v>4</v>
      </c>
      <c r="D1144">
        <v>15.576000000000001</v>
      </c>
    </row>
    <row r="1145" spans="1:4" ht="15.75">
      <c r="A1145" s="1">
        <v>1985</v>
      </c>
      <c r="B1145">
        <v>4</v>
      </c>
      <c r="C1145">
        <v>6</v>
      </c>
      <c r="D1145">
        <v>15.529</v>
      </c>
    </row>
    <row r="1146" spans="1:4" ht="15.75">
      <c r="A1146" s="1">
        <v>1985</v>
      </c>
      <c r="B1146">
        <v>4</v>
      </c>
      <c r="C1146">
        <v>8</v>
      </c>
      <c r="D1146">
        <v>15.458</v>
      </c>
    </row>
    <row r="1147" spans="1:4" ht="15.75">
      <c r="A1147" s="1">
        <v>1985</v>
      </c>
      <c r="B1147">
        <v>4</v>
      </c>
      <c r="C1147">
        <v>10</v>
      </c>
      <c r="D1147">
        <v>15.445</v>
      </c>
    </row>
    <row r="1148" spans="1:4" ht="15.75">
      <c r="A1148" s="1">
        <v>1985</v>
      </c>
      <c r="B1148">
        <v>4</v>
      </c>
      <c r="C1148">
        <v>12</v>
      </c>
      <c r="D1148">
        <v>15.523999999999999</v>
      </c>
    </row>
    <row r="1149" spans="1:4" ht="15.75">
      <c r="A1149" s="1">
        <v>1985</v>
      </c>
      <c r="B1149">
        <v>4</v>
      </c>
      <c r="C1149">
        <v>14</v>
      </c>
      <c r="D1149">
        <v>15.432</v>
      </c>
    </row>
    <row r="1150" spans="1:4" ht="15.75">
      <c r="A1150" s="1">
        <v>1985</v>
      </c>
      <c r="B1150">
        <v>4</v>
      </c>
      <c r="C1150">
        <v>16</v>
      </c>
      <c r="D1150">
        <v>15.510999999999999</v>
      </c>
    </row>
    <row r="1151" spans="1:4" ht="15.75">
      <c r="A1151" s="1">
        <v>1985</v>
      </c>
      <c r="B1151">
        <v>4</v>
      </c>
      <c r="C1151">
        <v>18</v>
      </c>
      <c r="D1151">
        <v>15.452999999999999</v>
      </c>
    </row>
    <row r="1152" spans="1:4" ht="15.75">
      <c r="A1152" s="1">
        <v>1985</v>
      </c>
      <c r="B1152">
        <v>4</v>
      </c>
      <c r="C1152">
        <v>20</v>
      </c>
      <c r="D1152">
        <v>15.252000000000001</v>
      </c>
    </row>
    <row r="1153" spans="1:4" ht="15.75">
      <c r="A1153" s="1">
        <v>1985</v>
      </c>
      <c r="B1153">
        <v>4</v>
      </c>
      <c r="C1153">
        <v>22</v>
      </c>
      <c r="D1153">
        <v>15.226000000000001</v>
      </c>
    </row>
    <row r="1154" spans="1:4" ht="15.75">
      <c r="A1154" s="1">
        <v>1985</v>
      </c>
      <c r="B1154">
        <v>4</v>
      </c>
      <c r="C1154">
        <v>24</v>
      </c>
      <c r="D1154">
        <v>15.225</v>
      </c>
    </row>
    <row r="1155" spans="1:4" ht="15.75">
      <c r="A1155" s="1">
        <v>1985</v>
      </c>
      <c r="B1155">
        <v>4</v>
      </c>
      <c r="C1155">
        <v>26</v>
      </c>
      <c r="D1155">
        <v>15.109</v>
      </c>
    </row>
    <row r="1156" spans="1:4" ht="15.75">
      <c r="A1156" s="1">
        <v>1985</v>
      </c>
      <c r="B1156">
        <v>4</v>
      </c>
      <c r="C1156">
        <v>28</v>
      </c>
      <c r="D1156">
        <v>15.065</v>
      </c>
    </row>
    <row r="1157" spans="1:4" ht="15.75">
      <c r="A1157" s="1">
        <v>1985</v>
      </c>
      <c r="B1157">
        <v>4</v>
      </c>
      <c r="C1157">
        <v>30</v>
      </c>
      <c r="D1157">
        <v>14.955</v>
      </c>
    </row>
    <row r="1158" spans="1:4" ht="15.75">
      <c r="A1158" s="1">
        <v>1985</v>
      </c>
      <c r="B1158">
        <v>5</v>
      </c>
      <c r="C1158">
        <v>2</v>
      </c>
      <c r="D1158">
        <v>14.714</v>
      </c>
    </row>
    <row r="1159" spans="1:4" ht="15.75">
      <c r="A1159" s="1">
        <v>1985</v>
      </c>
      <c r="B1159">
        <v>5</v>
      </c>
      <c r="C1159">
        <v>4</v>
      </c>
      <c r="D1159">
        <v>14.654999999999999</v>
      </c>
    </row>
    <row r="1160" spans="1:4" ht="15.75">
      <c r="A1160" s="1">
        <v>1985</v>
      </c>
      <c r="B1160">
        <v>5</v>
      </c>
      <c r="C1160">
        <v>6</v>
      </c>
      <c r="D1160">
        <v>14.56</v>
      </c>
    </row>
    <row r="1161" spans="1:4" ht="15.75">
      <c r="A1161" s="1">
        <v>1985</v>
      </c>
      <c r="B1161">
        <v>5</v>
      </c>
      <c r="C1161">
        <v>8</v>
      </c>
      <c r="D1161">
        <v>14.394</v>
      </c>
    </row>
    <row r="1162" spans="1:4" ht="15.75">
      <c r="A1162" s="1">
        <v>1985</v>
      </c>
      <c r="B1162">
        <v>5</v>
      </c>
      <c r="C1162">
        <v>10</v>
      </c>
      <c r="D1162">
        <v>14.32</v>
      </c>
    </row>
    <row r="1163" spans="1:4" ht="15.75">
      <c r="A1163" s="1">
        <v>1985</v>
      </c>
      <c r="B1163">
        <v>5</v>
      </c>
      <c r="C1163">
        <v>12</v>
      </c>
      <c r="D1163">
        <v>14.292</v>
      </c>
    </row>
    <row r="1164" spans="1:4" ht="15.75">
      <c r="A1164" s="1">
        <v>1985</v>
      </c>
      <c r="B1164">
        <v>5</v>
      </c>
      <c r="C1164">
        <v>14</v>
      </c>
      <c r="D1164">
        <v>14.179</v>
      </c>
    </row>
    <row r="1165" spans="1:4" ht="15.75">
      <c r="A1165" s="1">
        <v>1985</v>
      </c>
      <c r="B1165">
        <v>5</v>
      </c>
      <c r="C1165">
        <v>16</v>
      </c>
      <c r="D1165">
        <v>14.077999999999999</v>
      </c>
    </row>
    <row r="1166" spans="1:4" ht="15.75">
      <c r="A1166" s="1">
        <v>1985</v>
      </c>
      <c r="B1166">
        <v>5</v>
      </c>
      <c r="C1166">
        <v>18</v>
      </c>
      <c r="D1166">
        <v>13.914</v>
      </c>
    </row>
    <row r="1167" spans="1:4" ht="15.75">
      <c r="A1167" s="1">
        <v>1985</v>
      </c>
      <c r="B1167">
        <v>5</v>
      </c>
      <c r="C1167">
        <v>20</v>
      </c>
      <c r="D1167">
        <v>13.896000000000001</v>
      </c>
    </row>
    <row r="1168" spans="1:4" ht="15.75">
      <c r="A1168" s="1">
        <v>1985</v>
      </c>
      <c r="B1168">
        <v>5</v>
      </c>
      <c r="C1168">
        <v>22</v>
      </c>
      <c r="D1168">
        <v>13.868</v>
      </c>
    </row>
    <row r="1169" spans="1:4" ht="15.75">
      <c r="A1169" s="1">
        <v>1985</v>
      </c>
      <c r="B1169">
        <v>5</v>
      </c>
      <c r="C1169">
        <v>24</v>
      </c>
      <c r="D1169">
        <v>13.705</v>
      </c>
    </row>
    <row r="1170" spans="1:4" ht="15.75">
      <c r="A1170" s="1">
        <v>1985</v>
      </c>
      <c r="B1170">
        <v>5</v>
      </c>
      <c r="C1170">
        <v>26</v>
      </c>
      <c r="D1170">
        <v>13.625</v>
      </c>
    </row>
    <row r="1171" spans="1:4" ht="15.75">
      <c r="A1171" s="1">
        <v>1985</v>
      </c>
      <c r="B1171">
        <v>5</v>
      </c>
      <c r="C1171">
        <v>28</v>
      </c>
      <c r="D1171">
        <v>13.58</v>
      </c>
    </row>
    <row r="1172" spans="1:4" ht="15.75">
      <c r="A1172" s="1">
        <v>1985</v>
      </c>
      <c r="B1172">
        <v>5</v>
      </c>
      <c r="C1172">
        <v>30</v>
      </c>
      <c r="D1172">
        <v>13.339</v>
      </c>
    </row>
    <row r="1173" spans="1:4" ht="15.75">
      <c r="A1173" s="1">
        <v>1985</v>
      </c>
      <c r="B1173">
        <v>6</v>
      </c>
      <c r="C1173">
        <v>1</v>
      </c>
      <c r="D1173">
        <v>13.063000000000001</v>
      </c>
    </row>
    <row r="1174" spans="1:4" ht="15.75">
      <c r="A1174" s="1">
        <v>1985</v>
      </c>
      <c r="B1174">
        <v>6</v>
      </c>
      <c r="C1174">
        <v>3</v>
      </c>
      <c r="D1174">
        <v>12.935</v>
      </c>
    </row>
    <row r="1175" spans="1:4" ht="15.75">
      <c r="A1175" s="1">
        <v>1985</v>
      </c>
      <c r="B1175">
        <v>6</v>
      </c>
      <c r="C1175">
        <v>5</v>
      </c>
      <c r="D1175">
        <v>12.782999999999999</v>
      </c>
    </row>
    <row r="1176" spans="1:4" ht="15.75">
      <c r="A1176" s="1">
        <v>1985</v>
      </c>
      <c r="B1176">
        <v>6</v>
      </c>
      <c r="C1176">
        <v>7</v>
      </c>
      <c r="D1176">
        <v>12.731</v>
      </c>
    </row>
    <row r="1177" spans="1:4" ht="15.75">
      <c r="A1177" s="1">
        <v>1985</v>
      </c>
      <c r="B1177">
        <v>6</v>
      </c>
      <c r="C1177">
        <v>9</v>
      </c>
      <c r="D1177">
        <v>12.673999999999999</v>
      </c>
    </row>
    <row r="1178" spans="1:4" ht="15.75">
      <c r="A1178" s="1">
        <v>1985</v>
      </c>
      <c r="B1178">
        <v>6</v>
      </c>
      <c r="C1178">
        <v>11</v>
      </c>
      <c r="D1178">
        <v>12.475</v>
      </c>
    </row>
    <row r="1179" spans="1:4" ht="15.75">
      <c r="A1179" s="1">
        <v>1985</v>
      </c>
      <c r="B1179">
        <v>6</v>
      </c>
      <c r="C1179">
        <v>13</v>
      </c>
      <c r="D1179">
        <v>12.303000000000001</v>
      </c>
    </row>
    <row r="1180" spans="1:4" ht="15.75">
      <c r="A1180" s="1">
        <v>1985</v>
      </c>
      <c r="B1180">
        <v>6</v>
      </c>
      <c r="C1180">
        <v>15</v>
      </c>
      <c r="D1180">
        <v>12.217000000000001</v>
      </c>
    </row>
    <row r="1181" spans="1:4" ht="15.75">
      <c r="A1181" s="1">
        <v>1985</v>
      </c>
      <c r="B1181">
        <v>6</v>
      </c>
      <c r="C1181">
        <v>17</v>
      </c>
      <c r="D1181">
        <v>12.109</v>
      </c>
    </row>
    <row r="1182" spans="1:4" ht="15.75">
      <c r="A1182" s="1">
        <v>1985</v>
      </c>
      <c r="B1182">
        <v>6</v>
      </c>
      <c r="C1182">
        <v>19</v>
      </c>
      <c r="D1182">
        <v>11.88</v>
      </c>
    </row>
    <row r="1183" spans="1:4" ht="15.75">
      <c r="A1183" s="1">
        <v>1985</v>
      </c>
      <c r="B1183">
        <v>6</v>
      </c>
      <c r="C1183">
        <v>21</v>
      </c>
      <c r="D1183">
        <v>11.81</v>
      </c>
    </row>
    <row r="1184" spans="1:4" ht="15.75">
      <c r="A1184" s="1">
        <v>1985</v>
      </c>
      <c r="B1184">
        <v>6</v>
      </c>
      <c r="C1184">
        <v>23</v>
      </c>
      <c r="D1184">
        <v>11.805</v>
      </c>
    </row>
    <row r="1185" spans="1:4" ht="15.75">
      <c r="A1185" s="1">
        <v>1985</v>
      </c>
      <c r="B1185">
        <v>6</v>
      </c>
      <c r="C1185">
        <v>25</v>
      </c>
      <c r="D1185">
        <v>11.611000000000001</v>
      </c>
    </row>
    <row r="1186" spans="1:4" ht="15.75">
      <c r="A1186" s="1">
        <v>1985</v>
      </c>
      <c r="B1186">
        <v>6</v>
      </c>
      <c r="C1186">
        <v>27</v>
      </c>
      <c r="D1186">
        <v>11.497999999999999</v>
      </c>
    </row>
    <row r="1187" spans="1:4" ht="15.75">
      <c r="A1187" s="1">
        <v>1985</v>
      </c>
      <c r="B1187">
        <v>6</v>
      </c>
      <c r="C1187">
        <v>29</v>
      </c>
      <c r="D1187">
        <v>11.393000000000001</v>
      </c>
    </row>
    <row r="1188" spans="1:4" ht="15.75">
      <c r="A1188" s="1">
        <v>1985</v>
      </c>
      <c r="B1188">
        <v>7</v>
      </c>
      <c r="C1188">
        <v>1</v>
      </c>
      <c r="D1188">
        <v>11.135</v>
      </c>
    </row>
    <row r="1189" spans="1:4" ht="15.75">
      <c r="A1189" s="1">
        <v>1985</v>
      </c>
      <c r="B1189">
        <v>7</v>
      </c>
      <c r="C1189">
        <v>3</v>
      </c>
      <c r="D1189">
        <v>10.926</v>
      </c>
    </row>
    <row r="1190" spans="1:4" ht="15.75">
      <c r="A1190" s="1">
        <v>1985</v>
      </c>
      <c r="B1190">
        <v>7</v>
      </c>
      <c r="C1190">
        <v>5</v>
      </c>
      <c r="D1190">
        <v>10.791</v>
      </c>
    </row>
    <row r="1191" spans="1:4" ht="15.75">
      <c r="A1191" s="1">
        <v>1985</v>
      </c>
      <c r="B1191">
        <v>7</v>
      </c>
      <c r="C1191">
        <v>7</v>
      </c>
      <c r="D1191">
        <v>10.651999999999999</v>
      </c>
    </row>
    <row r="1192" spans="1:4" ht="15.75">
      <c r="A1192" s="1">
        <v>1985</v>
      </c>
      <c r="B1192">
        <v>7</v>
      </c>
      <c r="C1192">
        <v>9</v>
      </c>
      <c r="D1192">
        <v>10.382</v>
      </c>
    </row>
    <row r="1193" spans="1:4" ht="15.75">
      <c r="A1193" s="1">
        <v>1985</v>
      </c>
      <c r="B1193">
        <v>7</v>
      </c>
      <c r="C1193">
        <v>11</v>
      </c>
      <c r="D1193">
        <v>10.398999999999999</v>
      </c>
    </row>
    <row r="1194" spans="1:4" ht="15.75">
      <c r="A1194" s="1">
        <v>1985</v>
      </c>
      <c r="B1194">
        <v>7</v>
      </c>
      <c r="C1194">
        <v>13</v>
      </c>
      <c r="D1194">
        <v>10.112</v>
      </c>
    </row>
    <row r="1195" spans="1:4" ht="15.75">
      <c r="A1195" s="1">
        <v>1985</v>
      </c>
      <c r="B1195">
        <v>7</v>
      </c>
      <c r="C1195">
        <v>15</v>
      </c>
      <c r="D1195">
        <v>9.8390000000000004</v>
      </c>
    </row>
    <row r="1196" spans="1:4" ht="15.75">
      <c r="A1196" s="1">
        <v>1985</v>
      </c>
      <c r="B1196">
        <v>7</v>
      </c>
      <c r="C1196">
        <v>17</v>
      </c>
      <c r="D1196">
        <v>9.702</v>
      </c>
    </row>
    <row r="1197" spans="1:4" ht="15.75">
      <c r="A1197" s="1">
        <v>1985</v>
      </c>
      <c r="B1197">
        <v>7</v>
      </c>
      <c r="C1197">
        <v>19</v>
      </c>
      <c r="D1197">
        <v>9.4410000000000007</v>
      </c>
    </row>
    <row r="1198" spans="1:4" ht="15.75">
      <c r="A1198" s="1">
        <v>1985</v>
      </c>
      <c r="B1198">
        <v>7</v>
      </c>
      <c r="C1198">
        <v>21</v>
      </c>
      <c r="D1198">
        <v>9.2129999999999992</v>
      </c>
    </row>
    <row r="1199" spans="1:4" ht="15.75">
      <c r="A1199" s="1">
        <v>1985</v>
      </c>
      <c r="B1199">
        <v>7</v>
      </c>
      <c r="C1199">
        <v>23</v>
      </c>
      <c r="D1199">
        <v>9.1140000000000008</v>
      </c>
    </row>
    <row r="1200" spans="1:4" ht="15.75">
      <c r="A1200" s="1">
        <v>1985</v>
      </c>
      <c r="B1200">
        <v>7</v>
      </c>
      <c r="C1200">
        <v>25</v>
      </c>
      <c r="D1200">
        <v>8.8510000000000009</v>
      </c>
    </row>
    <row r="1201" spans="1:4" ht="15.75">
      <c r="A1201" s="1">
        <v>1985</v>
      </c>
      <c r="B1201">
        <v>7</v>
      </c>
      <c r="C1201">
        <v>27</v>
      </c>
      <c r="D1201">
        <v>8.6560000000000006</v>
      </c>
    </row>
    <row r="1202" spans="1:4" ht="15.75">
      <c r="A1202" s="1">
        <v>1985</v>
      </c>
      <c r="B1202">
        <v>7</v>
      </c>
      <c r="C1202">
        <v>29</v>
      </c>
      <c r="D1202">
        <v>8.4</v>
      </c>
    </row>
    <row r="1203" spans="1:4" ht="15.75">
      <c r="A1203" s="1">
        <v>1985</v>
      </c>
      <c r="B1203">
        <v>7</v>
      </c>
      <c r="C1203">
        <v>31</v>
      </c>
      <c r="D1203">
        <v>8.3000000000000007</v>
      </c>
    </row>
    <row r="1204" spans="1:4" ht="15.75">
      <c r="A1204" s="1">
        <v>1985</v>
      </c>
      <c r="B1204">
        <v>8</v>
      </c>
      <c r="C1204">
        <v>2</v>
      </c>
      <c r="D1204">
        <v>8.1539999999999999</v>
      </c>
    </row>
    <row r="1205" spans="1:4" ht="15.75">
      <c r="A1205" s="1">
        <v>1985</v>
      </c>
      <c r="B1205">
        <v>8</v>
      </c>
      <c r="C1205">
        <v>4</v>
      </c>
      <c r="D1205">
        <v>8.0739999999999998</v>
      </c>
    </row>
    <row r="1206" spans="1:4" ht="15.75">
      <c r="A1206" s="1">
        <v>1985</v>
      </c>
      <c r="B1206">
        <v>8</v>
      </c>
      <c r="C1206">
        <v>6</v>
      </c>
      <c r="D1206">
        <v>7.9950000000000001</v>
      </c>
    </row>
    <row r="1207" spans="1:4" ht="15.75">
      <c r="A1207" s="1">
        <v>1985</v>
      </c>
      <c r="B1207">
        <v>8</v>
      </c>
      <c r="C1207">
        <v>8</v>
      </c>
      <c r="D1207">
        <v>7.7539999999999996</v>
      </c>
    </row>
    <row r="1208" spans="1:4" ht="15.75">
      <c r="A1208" s="1">
        <v>1985</v>
      </c>
      <c r="B1208">
        <v>8</v>
      </c>
      <c r="C1208">
        <v>10</v>
      </c>
      <c r="D1208">
        <v>7.6390000000000002</v>
      </c>
    </row>
    <row r="1209" spans="1:4" ht="15.75">
      <c r="A1209" s="1">
        <v>1985</v>
      </c>
      <c r="B1209">
        <v>8</v>
      </c>
      <c r="C1209">
        <v>12</v>
      </c>
      <c r="D1209">
        <v>7.5250000000000004</v>
      </c>
    </row>
    <row r="1210" spans="1:4" ht="15.75">
      <c r="A1210" s="1">
        <v>1985</v>
      </c>
      <c r="B1210">
        <v>8</v>
      </c>
      <c r="C1210">
        <v>14</v>
      </c>
      <c r="D1210">
        <v>7.4420000000000002</v>
      </c>
    </row>
    <row r="1211" spans="1:4" ht="15.75">
      <c r="A1211" s="1">
        <v>1985</v>
      </c>
      <c r="B1211">
        <v>8</v>
      </c>
      <c r="C1211">
        <v>16</v>
      </c>
      <c r="D1211">
        <v>7.3310000000000004</v>
      </c>
    </row>
    <row r="1212" spans="1:4" ht="15.75">
      <c r="A1212" s="1">
        <v>1985</v>
      </c>
      <c r="B1212">
        <v>8</v>
      </c>
      <c r="C1212">
        <v>18</v>
      </c>
      <c r="D1212">
        <v>7.2119999999999997</v>
      </c>
    </row>
    <row r="1213" spans="1:4" ht="15.75">
      <c r="A1213" s="1">
        <v>1985</v>
      </c>
      <c r="B1213">
        <v>8</v>
      </c>
      <c r="C1213">
        <v>20</v>
      </c>
      <c r="D1213">
        <v>7.19</v>
      </c>
    </row>
    <row r="1214" spans="1:4" ht="15.75">
      <c r="A1214" s="1">
        <v>1985</v>
      </c>
      <c r="B1214">
        <v>8</v>
      </c>
      <c r="C1214">
        <v>22</v>
      </c>
      <c r="D1214">
        <v>7.1390000000000002</v>
      </c>
    </row>
    <row r="1215" spans="1:4" ht="15.75">
      <c r="A1215" s="1">
        <v>1985</v>
      </c>
      <c r="B1215">
        <v>8</v>
      </c>
      <c r="C1215">
        <v>24</v>
      </c>
      <c r="D1215">
        <v>7.0119999999999996</v>
      </c>
    </row>
    <row r="1216" spans="1:4" ht="15.75">
      <c r="A1216" s="1">
        <v>1985</v>
      </c>
      <c r="B1216">
        <v>8</v>
      </c>
      <c r="C1216">
        <v>26</v>
      </c>
      <c r="D1216">
        <v>6.907</v>
      </c>
    </row>
    <row r="1217" spans="1:4" ht="15.75">
      <c r="A1217" s="1">
        <v>1985</v>
      </c>
      <c r="B1217">
        <v>8</v>
      </c>
      <c r="C1217">
        <v>28</v>
      </c>
      <c r="D1217">
        <v>6.8630000000000004</v>
      </c>
    </row>
    <row r="1218" spans="1:4" ht="15.75">
      <c r="A1218" s="1">
        <v>1985</v>
      </c>
      <c r="B1218">
        <v>8</v>
      </c>
      <c r="C1218">
        <v>30</v>
      </c>
      <c r="D1218">
        <v>6.7930000000000001</v>
      </c>
    </row>
    <row r="1219" spans="1:4" ht="15.75">
      <c r="A1219" s="1">
        <v>1985</v>
      </c>
      <c r="B1219">
        <v>9</v>
      </c>
      <c r="C1219">
        <v>1</v>
      </c>
      <c r="D1219">
        <v>6.7240000000000002</v>
      </c>
    </row>
    <row r="1220" spans="1:4" ht="15.75">
      <c r="A1220" s="1">
        <v>1985</v>
      </c>
      <c r="B1220">
        <v>9</v>
      </c>
      <c r="C1220">
        <v>3</v>
      </c>
      <c r="D1220">
        <v>6.61</v>
      </c>
    </row>
    <row r="1221" spans="1:4" ht="15.75">
      <c r="A1221" s="1">
        <v>1985</v>
      </c>
      <c r="B1221">
        <v>9</v>
      </c>
      <c r="C1221">
        <v>5</v>
      </c>
      <c r="D1221">
        <v>6.5049999999999999</v>
      </c>
    </row>
    <row r="1222" spans="1:4" ht="15.75">
      <c r="A1222" s="1">
        <v>1985</v>
      </c>
      <c r="B1222">
        <v>9</v>
      </c>
      <c r="C1222">
        <v>7</v>
      </c>
      <c r="D1222">
        <v>6.4960000000000004</v>
      </c>
    </row>
    <row r="1223" spans="1:4" ht="15.75">
      <c r="A1223" s="1">
        <v>1985</v>
      </c>
      <c r="B1223">
        <v>9</v>
      </c>
      <c r="C1223">
        <v>9</v>
      </c>
      <c r="D1223">
        <v>6.4859999999999998</v>
      </c>
    </row>
    <row r="1224" spans="1:4" ht="15.75">
      <c r="A1224" s="1">
        <v>1985</v>
      </c>
      <c r="B1224">
        <v>9</v>
      </c>
      <c r="C1224">
        <v>11</v>
      </c>
      <c r="D1224">
        <v>6.4950000000000001</v>
      </c>
    </row>
    <row r="1225" spans="1:4" ht="15.75">
      <c r="A1225" s="1">
        <v>1985</v>
      </c>
      <c r="B1225">
        <v>9</v>
      </c>
      <c r="C1225">
        <v>13</v>
      </c>
      <c r="D1225">
        <v>6.5579999999999998</v>
      </c>
    </row>
    <row r="1226" spans="1:4" ht="15.75">
      <c r="A1226" s="1">
        <v>1985</v>
      </c>
      <c r="B1226">
        <v>9</v>
      </c>
      <c r="C1226">
        <v>15</v>
      </c>
      <c r="D1226">
        <v>6.5679999999999996</v>
      </c>
    </row>
    <row r="1227" spans="1:4" ht="15.75">
      <c r="A1227" s="1">
        <v>1985</v>
      </c>
      <c r="B1227">
        <v>9</v>
      </c>
      <c r="C1227">
        <v>17</v>
      </c>
      <c r="D1227">
        <v>6.657</v>
      </c>
    </row>
    <row r="1228" spans="1:4" ht="15.75">
      <c r="A1228" s="1">
        <v>1985</v>
      </c>
      <c r="B1228">
        <v>9</v>
      </c>
      <c r="C1228">
        <v>19</v>
      </c>
      <c r="D1228">
        <v>6.7249999999999996</v>
      </c>
    </row>
    <row r="1229" spans="1:4" ht="15.75">
      <c r="A1229" s="1">
        <v>1985</v>
      </c>
      <c r="B1229">
        <v>9</v>
      </c>
      <c r="C1229">
        <v>21</v>
      </c>
      <c r="D1229">
        <v>6.7450000000000001</v>
      </c>
    </row>
    <row r="1230" spans="1:4" ht="15.75">
      <c r="A1230" s="1">
        <v>1985</v>
      </c>
      <c r="B1230">
        <v>9</v>
      </c>
      <c r="C1230">
        <v>23</v>
      </c>
      <c r="D1230">
        <v>6.7990000000000004</v>
      </c>
    </row>
    <row r="1231" spans="1:4" ht="15.75">
      <c r="A1231" s="1">
        <v>1985</v>
      </c>
      <c r="B1231">
        <v>9</v>
      </c>
      <c r="C1231">
        <v>25</v>
      </c>
      <c r="D1231">
        <v>6.9930000000000003</v>
      </c>
    </row>
    <row r="1232" spans="1:4" ht="15.75">
      <c r="A1232" s="1">
        <v>1985</v>
      </c>
      <c r="B1232">
        <v>9</v>
      </c>
      <c r="C1232">
        <v>27</v>
      </c>
      <c r="D1232">
        <v>6.992</v>
      </c>
    </row>
    <row r="1233" spans="1:4" ht="15.75">
      <c r="A1233" s="1">
        <v>1985</v>
      </c>
      <c r="B1233">
        <v>9</v>
      </c>
      <c r="C1233">
        <v>29</v>
      </c>
      <c r="D1233">
        <v>7.1120000000000001</v>
      </c>
    </row>
    <row r="1234" spans="1:4" ht="15.75">
      <c r="A1234" s="1">
        <v>1985</v>
      </c>
      <c r="B1234">
        <v>10</v>
      </c>
      <c r="C1234">
        <v>1</v>
      </c>
      <c r="D1234">
        <v>7.3650000000000002</v>
      </c>
    </row>
    <row r="1235" spans="1:4" ht="15.75">
      <c r="A1235" s="1">
        <v>1985</v>
      </c>
      <c r="B1235">
        <v>10</v>
      </c>
      <c r="C1235">
        <v>3</v>
      </c>
      <c r="D1235">
        <v>7.585</v>
      </c>
    </row>
    <row r="1236" spans="1:4" ht="15.75">
      <c r="A1236" s="1">
        <v>1985</v>
      </c>
      <c r="B1236">
        <v>10</v>
      </c>
      <c r="C1236">
        <v>5</v>
      </c>
      <c r="D1236">
        <v>7.6420000000000003</v>
      </c>
    </row>
    <row r="1237" spans="1:4" ht="15.75">
      <c r="A1237" s="1">
        <v>1985</v>
      </c>
      <c r="B1237">
        <v>10</v>
      </c>
      <c r="C1237">
        <v>7</v>
      </c>
      <c r="D1237">
        <v>7.9850000000000003</v>
      </c>
    </row>
    <row r="1238" spans="1:4" ht="15.75">
      <c r="A1238" s="1">
        <v>1985</v>
      </c>
      <c r="B1238">
        <v>10</v>
      </c>
      <c r="C1238">
        <v>9</v>
      </c>
      <c r="D1238">
        <v>8.0129999999999999</v>
      </c>
    </row>
    <row r="1239" spans="1:4" ht="15.75">
      <c r="A1239" s="1">
        <v>1985</v>
      </c>
      <c r="B1239">
        <v>10</v>
      </c>
      <c r="C1239">
        <v>11</v>
      </c>
      <c r="D1239">
        <v>8.1289999999999996</v>
      </c>
    </row>
    <row r="1240" spans="1:4" ht="15.75">
      <c r="A1240" s="1">
        <v>1985</v>
      </c>
      <c r="B1240">
        <v>10</v>
      </c>
      <c r="C1240">
        <v>13</v>
      </c>
      <c r="D1240">
        <v>8.4420000000000002</v>
      </c>
    </row>
    <row r="1241" spans="1:4" ht="15.75">
      <c r="A1241" s="1">
        <v>1985</v>
      </c>
      <c r="B1241">
        <v>10</v>
      </c>
      <c r="C1241">
        <v>15</v>
      </c>
      <c r="D1241">
        <v>8.5619999999999994</v>
      </c>
    </row>
    <row r="1242" spans="1:4" ht="15.75">
      <c r="A1242" s="1">
        <v>1985</v>
      </c>
      <c r="B1242">
        <v>10</v>
      </c>
      <c r="C1242">
        <v>17</v>
      </c>
      <c r="D1242">
        <v>8.7080000000000002</v>
      </c>
    </row>
    <row r="1243" spans="1:4" ht="15.75">
      <c r="A1243" s="1">
        <v>1985</v>
      </c>
      <c r="B1243">
        <v>10</v>
      </c>
      <c r="C1243">
        <v>19</v>
      </c>
      <c r="D1243">
        <v>8.6989999999999998</v>
      </c>
    </row>
    <row r="1244" spans="1:4" ht="15.75">
      <c r="A1244" s="1">
        <v>1985</v>
      </c>
      <c r="B1244">
        <v>10</v>
      </c>
      <c r="C1244">
        <v>21</v>
      </c>
      <c r="D1244">
        <v>8.7829999999999995</v>
      </c>
    </row>
    <row r="1245" spans="1:4" ht="15.75">
      <c r="A1245" s="1">
        <v>1985</v>
      </c>
      <c r="B1245">
        <v>10</v>
      </c>
      <c r="C1245">
        <v>23</v>
      </c>
      <c r="D1245">
        <v>8.9589999999999996</v>
      </c>
    </row>
    <row r="1246" spans="1:4" ht="15.75">
      <c r="A1246" s="1">
        <v>1985</v>
      </c>
      <c r="B1246">
        <v>10</v>
      </c>
      <c r="C1246">
        <v>25</v>
      </c>
      <c r="D1246">
        <v>9.1159999999999997</v>
      </c>
    </row>
    <row r="1247" spans="1:4" ht="15.75">
      <c r="A1247" s="1">
        <v>1985</v>
      </c>
      <c r="B1247">
        <v>10</v>
      </c>
      <c r="C1247">
        <v>27</v>
      </c>
      <c r="D1247">
        <v>9.33</v>
      </c>
    </row>
    <row r="1248" spans="1:4" ht="15.75">
      <c r="A1248" s="1">
        <v>1985</v>
      </c>
      <c r="B1248">
        <v>10</v>
      </c>
      <c r="C1248">
        <v>29</v>
      </c>
      <c r="D1248">
        <v>9.5660000000000007</v>
      </c>
    </row>
    <row r="1249" spans="1:4" ht="15.75">
      <c r="A1249" s="1">
        <v>1985</v>
      </c>
      <c r="B1249">
        <v>10</v>
      </c>
      <c r="C1249">
        <v>31</v>
      </c>
      <c r="D1249">
        <v>9.8510000000000009</v>
      </c>
    </row>
    <row r="1250" spans="1:4" ht="15.75">
      <c r="A1250" s="1">
        <v>1985</v>
      </c>
      <c r="B1250">
        <v>11</v>
      </c>
      <c r="C1250">
        <v>2</v>
      </c>
      <c r="D1250">
        <v>10.218999999999999</v>
      </c>
    </row>
    <row r="1251" spans="1:4" ht="15.75">
      <c r="A1251" s="1">
        <v>1985</v>
      </c>
      <c r="B1251">
        <v>11</v>
      </c>
      <c r="C1251">
        <v>4</v>
      </c>
      <c r="D1251">
        <v>10.238</v>
      </c>
    </row>
    <row r="1252" spans="1:4" ht="15.75">
      <c r="A1252" s="1">
        <v>1985</v>
      </c>
      <c r="B1252">
        <v>11</v>
      </c>
      <c r="C1252">
        <v>6</v>
      </c>
      <c r="D1252">
        <v>10.37</v>
      </c>
    </row>
    <row r="1253" spans="1:4" ht="15.75">
      <c r="A1253" s="1">
        <v>1985</v>
      </c>
      <c r="B1253">
        <v>11</v>
      </c>
      <c r="C1253">
        <v>8</v>
      </c>
      <c r="D1253">
        <v>10.471</v>
      </c>
    </row>
    <row r="1254" spans="1:4" ht="15.75">
      <c r="A1254" s="1">
        <v>1985</v>
      </c>
      <c r="B1254">
        <v>11</v>
      </c>
      <c r="C1254">
        <v>10</v>
      </c>
      <c r="D1254">
        <v>10.47</v>
      </c>
    </row>
    <row r="1255" spans="1:4" ht="15.75">
      <c r="A1255" s="1">
        <v>1985</v>
      </c>
      <c r="B1255">
        <v>11</v>
      </c>
      <c r="C1255">
        <v>12</v>
      </c>
      <c r="D1255">
        <v>10.77</v>
      </c>
    </row>
    <row r="1256" spans="1:4" ht="15.75">
      <c r="A1256" s="1">
        <v>1985</v>
      </c>
      <c r="B1256">
        <v>11</v>
      </c>
      <c r="C1256">
        <v>14</v>
      </c>
      <c r="D1256">
        <v>10.992000000000001</v>
      </c>
    </row>
    <row r="1257" spans="1:4" ht="15.75">
      <c r="A1257" s="1">
        <v>1985</v>
      </c>
      <c r="B1257">
        <v>11</v>
      </c>
      <c r="C1257">
        <v>16</v>
      </c>
      <c r="D1257">
        <v>11.09</v>
      </c>
    </row>
    <row r="1258" spans="1:4" ht="15.75">
      <c r="A1258" s="1">
        <v>1985</v>
      </c>
      <c r="B1258">
        <v>11</v>
      </c>
      <c r="C1258">
        <v>18</v>
      </c>
      <c r="D1258">
        <v>11.041</v>
      </c>
    </row>
    <row r="1259" spans="1:4" ht="15.75">
      <c r="A1259" s="1">
        <v>1985</v>
      </c>
      <c r="B1259">
        <v>11</v>
      </c>
      <c r="C1259">
        <v>20</v>
      </c>
      <c r="D1259">
        <v>11.255000000000001</v>
      </c>
    </row>
    <row r="1260" spans="1:4" ht="15.75">
      <c r="A1260" s="1">
        <v>1985</v>
      </c>
      <c r="B1260">
        <v>11</v>
      </c>
      <c r="C1260">
        <v>22</v>
      </c>
      <c r="D1260">
        <v>11.442</v>
      </c>
    </row>
    <row r="1261" spans="1:4" ht="15.75">
      <c r="A1261" s="1">
        <v>1985</v>
      </c>
      <c r="B1261">
        <v>11</v>
      </c>
      <c r="C1261">
        <v>24</v>
      </c>
      <c r="D1261">
        <v>11.597</v>
      </c>
    </row>
    <row r="1262" spans="1:4" ht="15.75">
      <c r="A1262" s="1">
        <v>1985</v>
      </c>
      <c r="B1262">
        <v>11</v>
      </c>
      <c r="C1262">
        <v>26</v>
      </c>
      <c r="D1262">
        <v>11.723000000000001</v>
      </c>
    </row>
    <row r="1263" spans="1:4" ht="15.75">
      <c r="A1263" s="1">
        <v>1985</v>
      </c>
      <c r="B1263">
        <v>11</v>
      </c>
      <c r="C1263">
        <v>28</v>
      </c>
      <c r="D1263">
        <v>11.771000000000001</v>
      </c>
    </row>
    <row r="1264" spans="1:4" ht="15.75">
      <c r="A1264" s="1">
        <v>1985</v>
      </c>
      <c r="B1264">
        <v>11</v>
      </c>
      <c r="C1264">
        <v>30</v>
      </c>
      <c r="D1264">
        <v>11.932</v>
      </c>
    </row>
    <row r="1265" spans="1:4" ht="15.75">
      <c r="A1265" s="1">
        <v>1985</v>
      </c>
      <c r="B1265">
        <v>12</v>
      </c>
      <c r="C1265">
        <v>2</v>
      </c>
      <c r="D1265">
        <v>12.305</v>
      </c>
    </row>
    <row r="1266" spans="1:4" ht="15.75">
      <c r="A1266" s="1">
        <v>1985</v>
      </c>
      <c r="B1266">
        <v>12</v>
      </c>
      <c r="C1266">
        <v>4</v>
      </c>
      <c r="D1266">
        <v>12.314</v>
      </c>
    </row>
    <row r="1267" spans="1:4" ht="15.75">
      <c r="A1267" s="1">
        <v>1985</v>
      </c>
      <c r="B1267">
        <v>12</v>
      </c>
      <c r="C1267">
        <v>6</v>
      </c>
      <c r="D1267">
        <v>12.468999999999999</v>
      </c>
    </row>
    <row r="1268" spans="1:4" ht="15.75">
      <c r="A1268" s="1">
        <v>1985</v>
      </c>
      <c r="B1268">
        <v>12</v>
      </c>
      <c r="C1268">
        <v>8</v>
      </c>
      <c r="D1268">
        <v>12.619</v>
      </c>
    </row>
    <row r="1269" spans="1:4" ht="15.75">
      <c r="A1269" s="1">
        <v>1985</v>
      </c>
      <c r="B1269">
        <v>12</v>
      </c>
      <c r="C1269">
        <v>10</v>
      </c>
      <c r="D1269">
        <v>12.734</v>
      </c>
    </row>
    <row r="1270" spans="1:4" ht="15.75">
      <c r="A1270" s="1">
        <v>1985</v>
      </c>
      <c r="B1270">
        <v>12</v>
      </c>
      <c r="C1270">
        <v>12</v>
      </c>
      <c r="D1270">
        <v>12.771000000000001</v>
      </c>
    </row>
    <row r="1271" spans="1:4" ht="15.75">
      <c r="A1271" s="1">
        <v>1985</v>
      </c>
      <c r="B1271">
        <v>12</v>
      </c>
      <c r="C1271">
        <v>14</v>
      </c>
      <c r="D1271">
        <v>12.818</v>
      </c>
    </row>
    <row r="1272" spans="1:4" ht="15.75">
      <c r="A1272" s="1">
        <v>1985</v>
      </c>
      <c r="B1272">
        <v>12</v>
      </c>
      <c r="C1272">
        <v>16</v>
      </c>
      <c r="D1272">
        <v>13.065</v>
      </c>
    </row>
    <row r="1273" spans="1:4" ht="15.75">
      <c r="A1273" s="1">
        <v>1985</v>
      </c>
      <c r="B1273">
        <v>12</v>
      </c>
      <c r="C1273">
        <v>18</v>
      </c>
      <c r="D1273">
        <v>13.263</v>
      </c>
    </row>
    <row r="1274" spans="1:4" ht="15.75">
      <c r="A1274" s="1">
        <v>1985</v>
      </c>
      <c r="B1274">
        <v>12</v>
      </c>
      <c r="C1274">
        <v>20</v>
      </c>
      <c r="D1274">
        <v>13.271000000000001</v>
      </c>
    </row>
    <row r="1275" spans="1:4" ht="15.75">
      <c r="A1275" s="1">
        <v>1985</v>
      </c>
      <c r="B1275">
        <v>12</v>
      </c>
      <c r="C1275">
        <v>22</v>
      </c>
      <c r="D1275">
        <v>13.45</v>
      </c>
    </row>
    <row r="1276" spans="1:4" ht="15.75">
      <c r="A1276" s="1">
        <v>1985</v>
      </c>
      <c r="B1276">
        <v>12</v>
      </c>
      <c r="C1276">
        <v>24</v>
      </c>
      <c r="D1276">
        <v>13.641999999999999</v>
      </c>
    </row>
    <row r="1277" spans="1:4" ht="15.75">
      <c r="A1277" s="1">
        <v>1985</v>
      </c>
      <c r="B1277">
        <v>12</v>
      </c>
      <c r="C1277">
        <v>26</v>
      </c>
      <c r="D1277">
        <v>13.756</v>
      </c>
    </row>
    <row r="1278" spans="1:4" ht="15.75">
      <c r="A1278" s="1">
        <v>1985</v>
      </c>
      <c r="B1278">
        <v>12</v>
      </c>
      <c r="C1278">
        <v>28</v>
      </c>
      <c r="D1278">
        <v>13.571</v>
      </c>
    </row>
    <row r="1279" spans="1:4" ht="15.75">
      <c r="A1279" s="1">
        <v>1985</v>
      </c>
      <c r="B1279">
        <v>12</v>
      </c>
      <c r="C1279">
        <v>30</v>
      </c>
      <c r="D1279">
        <v>13.701000000000001</v>
      </c>
    </row>
    <row r="1280" spans="1:4" ht="15.75">
      <c r="A1280" s="1">
        <v>1986</v>
      </c>
      <c r="B1280">
        <v>1</v>
      </c>
      <c r="C1280">
        <v>1</v>
      </c>
      <c r="D1280">
        <v>14.036</v>
      </c>
    </row>
    <row r="1281" spans="1:4" ht="15.75">
      <c r="A1281" s="1">
        <v>1986</v>
      </c>
      <c r="B1281">
        <v>1</v>
      </c>
      <c r="C1281">
        <v>3</v>
      </c>
      <c r="D1281">
        <v>14.292</v>
      </c>
    </row>
    <row r="1282" spans="1:4" ht="15.75">
      <c r="A1282" s="1">
        <v>1986</v>
      </c>
      <c r="B1282">
        <v>1</v>
      </c>
      <c r="C1282">
        <v>5</v>
      </c>
      <c r="D1282">
        <v>14.489000000000001</v>
      </c>
    </row>
    <row r="1283" spans="1:4" ht="15.75">
      <c r="A1283" s="1">
        <v>1986</v>
      </c>
      <c r="B1283">
        <v>1</v>
      </c>
      <c r="C1283">
        <v>7</v>
      </c>
      <c r="D1283">
        <v>14.532999999999999</v>
      </c>
    </row>
    <row r="1284" spans="1:4" ht="15.75">
      <c r="A1284" s="1">
        <v>1986</v>
      </c>
      <c r="B1284">
        <v>1</v>
      </c>
      <c r="C1284">
        <v>9</v>
      </c>
      <c r="D1284">
        <v>14.628</v>
      </c>
    </row>
    <row r="1285" spans="1:4" ht="15.75">
      <c r="A1285" s="1">
        <v>1986</v>
      </c>
      <c r="B1285">
        <v>1</v>
      </c>
      <c r="C1285">
        <v>11</v>
      </c>
      <c r="D1285">
        <v>14.795</v>
      </c>
    </row>
    <row r="1286" spans="1:4" ht="15.75">
      <c r="A1286" s="1">
        <v>1986</v>
      </c>
      <c r="B1286">
        <v>1</v>
      </c>
      <c r="C1286">
        <v>13</v>
      </c>
      <c r="D1286">
        <v>14.901</v>
      </c>
    </row>
    <row r="1287" spans="1:4" ht="15.75">
      <c r="A1287" s="1">
        <v>1986</v>
      </c>
      <c r="B1287">
        <v>1</v>
      </c>
      <c r="C1287">
        <v>15</v>
      </c>
      <c r="D1287">
        <v>14.991</v>
      </c>
    </row>
    <row r="1288" spans="1:4" ht="15.75">
      <c r="A1288" s="1">
        <v>1986</v>
      </c>
      <c r="B1288">
        <v>1</v>
      </c>
      <c r="C1288">
        <v>17</v>
      </c>
      <c r="D1288">
        <v>14.981</v>
      </c>
    </row>
    <row r="1289" spans="1:4" ht="15.75">
      <c r="A1289" s="1">
        <v>1986</v>
      </c>
      <c r="B1289">
        <v>1</v>
      </c>
      <c r="C1289">
        <v>19</v>
      </c>
      <c r="D1289">
        <v>15.159000000000001</v>
      </c>
    </row>
    <row r="1290" spans="1:4" ht="15.75">
      <c r="A1290" s="1">
        <v>1986</v>
      </c>
      <c r="B1290">
        <v>1</v>
      </c>
      <c r="C1290">
        <v>21</v>
      </c>
      <c r="D1290">
        <v>15.252000000000001</v>
      </c>
    </row>
    <row r="1291" spans="1:4" ht="15.75">
      <c r="A1291" s="1">
        <v>1986</v>
      </c>
      <c r="B1291">
        <v>1</v>
      </c>
      <c r="C1291">
        <v>23</v>
      </c>
      <c r="D1291">
        <v>15.214</v>
      </c>
    </row>
    <row r="1292" spans="1:4" ht="15.75">
      <c r="A1292" s="1">
        <v>1986</v>
      </c>
      <c r="B1292">
        <v>1</v>
      </c>
      <c r="C1292">
        <v>25</v>
      </c>
      <c r="D1292">
        <v>15.321999999999999</v>
      </c>
    </row>
    <row r="1293" spans="1:4" ht="15.75">
      <c r="A1293" s="1">
        <v>1986</v>
      </c>
      <c r="B1293">
        <v>1</v>
      </c>
      <c r="C1293">
        <v>27</v>
      </c>
      <c r="D1293">
        <v>15.241</v>
      </c>
    </row>
    <row r="1294" spans="1:4" ht="15.75">
      <c r="A1294" s="1">
        <v>1986</v>
      </c>
      <c r="B1294">
        <v>1</v>
      </c>
      <c r="C1294">
        <v>29</v>
      </c>
      <c r="D1294">
        <v>15.194000000000001</v>
      </c>
    </row>
    <row r="1295" spans="1:4" ht="15.75">
      <c r="A1295" s="1">
        <v>1986</v>
      </c>
      <c r="B1295">
        <v>1</v>
      </c>
      <c r="C1295">
        <v>31</v>
      </c>
      <c r="D1295">
        <v>15.206</v>
      </c>
    </row>
    <row r="1296" spans="1:4" ht="15.75">
      <c r="A1296" s="1">
        <v>1986</v>
      </c>
      <c r="B1296">
        <v>2</v>
      </c>
      <c r="C1296">
        <v>2</v>
      </c>
      <c r="D1296">
        <v>15.347</v>
      </c>
    </row>
    <row r="1297" spans="1:4" ht="15.75">
      <c r="A1297" s="1">
        <v>1986</v>
      </c>
      <c r="B1297">
        <v>2</v>
      </c>
      <c r="C1297">
        <v>4</v>
      </c>
      <c r="D1297">
        <v>15.446999999999999</v>
      </c>
    </row>
    <row r="1298" spans="1:4" ht="15.75">
      <c r="A1298" s="1">
        <v>1986</v>
      </c>
      <c r="B1298">
        <v>2</v>
      </c>
      <c r="C1298">
        <v>6</v>
      </c>
      <c r="D1298">
        <v>15.561999999999999</v>
      </c>
    </row>
    <row r="1299" spans="1:4" ht="15.75">
      <c r="A1299" s="1">
        <v>1986</v>
      </c>
      <c r="B1299">
        <v>2</v>
      </c>
      <c r="C1299">
        <v>8</v>
      </c>
      <c r="D1299">
        <v>15.724</v>
      </c>
    </row>
    <row r="1300" spans="1:4" ht="15.75">
      <c r="A1300" s="1">
        <v>1986</v>
      </c>
      <c r="B1300">
        <v>2</v>
      </c>
      <c r="C1300">
        <v>10</v>
      </c>
      <c r="D1300">
        <v>15.802</v>
      </c>
    </row>
    <row r="1301" spans="1:4" ht="15.75">
      <c r="A1301" s="1">
        <v>1986</v>
      </c>
      <c r="B1301">
        <v>2</v>
      </c>
      <c r="C1301">
        <v>12</v>
      </c>
      <c r="D1301">
        <v>15.862</v>
      </c>
    </row>
    <row r="1302" spans="1:4" ht="15.75">
      <c r="A1302" s="1">
        <v>1986</v>
      </c>
      <c r="B1302">
        <v>2</v>
      </c>
      <c r="C1302">
        <v>14</v>
      </c>
      <c r="D1302">
        <v>15.724</v>
      </c>
    </row>
    <row r="1303" spans="1:4" ht="15.75">
      <c r="A1303" s="1">
        <v>1986</v>
      </c>
      <c r="B1303">
        <v>2</v>
      </c>
      <c r="C1303">
        <v>16</v>
      </c>
      <c r="D1303">
        <v>15.853</v>
      </c>
    </row>
    <row r="1304" spans="1:4" ht="15.75">
      <c r="A1304" s="1">
        <v>1986</v>
      </c>
      <c r="B1304">
        <v>2</v>
      </c>
      <c r="C1304">
        <v>18</v>
      </c>
      <c r="D1304">
        <v>15.949</v>
      </c>
    </row>
    <row r="1305" spans="1:4" ht="15.75">
      <c r="A1305" s="1">
        <v>1986</v>
      </c>
      <c r="B1305">
        <v>2</v>
      </c>
      <c r="C1305">
        <v>20</v>
      </c>
      <c r="D1305">
        <v>15.913</v>
      </c>
    </row>
    <row r="1306" spans="1:4" ht="15.75">
      <c r="A1306" s="1">
        <v>1986</v>
      </c>
      <c r="B1306">
        <v>2</v>
      </c>
      <c r="C1306">
        <v>22</v>
      </c>
      <c r="D1306">
        <v>15.965999999999999</v>
      </c>
    </row>
    <row r="1307" spans="1:4" ht="15.75">
      <c r="A1307" s="1">
        <v>1986</v>
      </c>
      <c r="B1307">
        <v>2</v>
      </c>
      <c r="C1307">
        <v>24</v>
      </c>
      <c r="D1307">
        <v>16.007999999999999</v>
      </c>
    </row>
    <row r="1308" spans="1:4" ht="15.75">
      <c r="A1308" s="1">
        <v>1986</v>
      </c>
      <c r="B1308">
        <v>2</v>
      </c>
      <c r="C1308">
        <v>26</v>
      </c>
      <c r="D1308">
        <v>15.933999999999999</v>
      </c>
    </row>
    <row r="1309" spans="1:4" ht="15.75">
      <c r="A1309" s="1">
        <v>1986</v>
      </c>
      <c r="B1309">
        <v>2</v>
      </c>
      <c r="C1309">
        <v>28</v>
      </c>
      <c r="D1309">
        <v>15.99</v>
      </c>
    </row>
    <row r="1310" spans="1:4" ht="15.75">
      <c r="A1310" s="1">
        <v>1986</v>
      </c>
      <c r="B1310">
        <v>3</v>
      </c>
      <c r="C1310">
        <v>2</v>
      </c>
      <c r="D1310">
        <v>16.02</v>
      </c>
    </row>
    <row r="1311" spans="1:4" ht="15.75">
      <c r="A1311" s="1">
        <v>1986</v>
      </c>
      <c r="B1311">
        <v>3</v>
      </c>
      <c r="C1311">
        <v>4</v>
      </c>
      <c r="D1311">
        <v>16.023</v>
      </c>
    </row>
    <row r="1312" spans="1:4" ht="15.75">
      <c r="A1312" s="1">
        <v>1986</v>
      </c>
      <c r="B1312">
        <v>3</v>
      </c>
      <c r="C1312">
        <v>6</v>
      </c>
      <c r="D1312">
        <v>16.030999999999999</v>
      </c>
    </row>
    <row r="1313" spans="1:4" ht="15.75">
      <c r="A1313" s="1">
        <v>1986</v>
      </c>
      <c r="B1313">
        <v>3</v>
      </c>
      <c r="C1313">
        <v>8</v>
      </c>
      <c r="D1313">
        <v>16.084</v>
      </c>
    </row>
    <row r="1314" spans="1:4" ht="15.75">
      <c r="A1314" s="1">
        <v>1986</v>
      </c>
      <c r="B1314">
        <v>3</v>
      </c>
      <c r="C1314">
        <v>10</v>
      </c>
      <c r="D1314">
        <v>16.158000000000001</v>
      </c>
    </row>
    <row r="1315" spans="1:4" ht="15.75">
      <c r="A1315" s="1">
        <v>1986</v>
      </c>
      <c r="B1315">
        <v>3</v>
      </c>
      <c r="C1315">
        <v>12</v>
      </c>
      <c r="D1315">
        <v>16.14</v>
      </c>
    </row>
    <row r="1316" spans="1:4" ht="15.75">
      <c r="A1316" s="1">
        <v>1986</v>
      </c>
      <c r="B1316">
        <v>3</v>
      </c>
      <c r="C1316">
        <v>14</v>
      </c>
      <c r="D1316">
        <v>16.018000000000001</v>
      </c>
    </row>
    <row r="1317" spans="1:4" ht="15.75">
      <c r="A1317" s="1">
        <v>1986</v>
      </c>
      <c r="B1317">
        <v>3</v>
      </c>
      <c r="C1317">
        <v>16</v>
      </c>
      <c r="D1317">
        <v>16.02</v>
      </c>
    </row>
    <row r="1318" spans="1:4" ht="15.75">
      <c r="A1318" s="1">
        <v>1986</v>
      </c>
      <c r="B1318">
        <v>3</v>
      </c>
      <c r="C1318">
        <v>18</v>
      </c>
      <c r="D1318">
        <v>15.941000000000001</v>
      </c>
    </row>
    <row r="1319" spans="1:4" ht="15.75">
      <c r="A1319" s="1">
        <v>1986</v>
      </c>
      <c r="B1319">
        <v>3</v>
      </c>
      <c r="C1319">
        <v>20</v>
      </c>
      <c r="D1319">
        <v>15.791</v>
      </c>
    </row>
    <row r="1320" spans="1:4" ht="15.75">
      <c r="A1320" s="1">
        <v>1986</v>
      </c>
      <c r="B1320">
        <v>3</v>
      </c>
      <c r="C1320">
        <v>22</v>
      </c>
      <c r="D1320">
        <v>15.772</v>
      </c>
    </row>
    <row r="1321" spans="1:4" ht="15.75">
      <c r="A1321" s="1">
        <v>1986</v>
      </c>
      <c r="B1321">
        <v>3</v>
      </c>
      <c r="C1321">
        <v>24</v>
      </c>
      <c r="D1321">
        <v>15.74</v>
      </c>
    </row>
    <row r="1322" spans="1:4" ht="15.75">
      <c r="A1322" s="1">
        <v>1986</v>
      </c>
      <c r="B1322">
        <v>3</v>
      </c>
      <c r="C1322">
        <v>26</v>
      </c>
      <c r="D1322">
        <v>15.669</v>
      </c>
    </row>
    <row r="1323" spans="1:4" ht="15.75">
      <c r="A1323" s="1">
        <v>1986</v>
      </c>
      <c r="B1323">
        <v>3</v>
      </c>
      <c r="C1323">
        <v>28</v>
      </c>
      <c r="D1323">
        <v>15.589</v>
      </c>
    </row>
    <row r="1324" spans="1:4" ht="15.75">
      <c r="A1324" s="1">
        <v>1986</v>
      </c>
      <c r="B1324">
        <v>3</v>
      </c>
      <c r="C1324">
        <v>30</v>
      </c>
      <c r="D1324">
        <v>15.643000000000001</v>
      </c>
    </row>
    <row r="1325" spans="1:4" ht="15.75">
      <c r="A1325" s="1">
        <v>1986</v>
      </c>
      <c r="B1325">
        <v>4</v>
      </c>
      <c r="C1325">
        <v>1</v>
      </c>
      <c r="D1325">
        <v>15.635999999999999</v>
      </c>
    </row>
    <row r="1326" spans="1:4" ht="15.75">
      <c r="A1326" s="1">
        <v>1986</v>
      </c>
      <c r="B1326">
        <v>4</v>
      </c>
      <c r="C1326">
        <v>3</v>
      </c>
      <c r="D1326">
        <v>15.629</v>
      </c>
    </row>
    <row r="1327" spans="1:4" ht="15.75">
      <c r="A1327" s="1">
        <v>1986</v>
      </c>
      <c r="B1327">
        <v>4</v>
      </c>
      <c r="C1327">
        <v>5</v>
      </c>
      <c r="D1327">
        <v>15.427</v>
      </c>
    </row>
    <row r="1328" spans="1:4" ht="15.75">
      <c r="A1328" s="1">
        <v>1986</v>
      </c>
      <c r="B1328">
        <v>4</v>
      </c>
      <c r="C1328">
        <v>7</v>
      </c>
      <c r="D1328">
        <v>15.302</v>
      </c>
    </row>
    <row r="1329" spans="1:4" ht="15.75">
      <c r="A1329" s="1">
        <v>1986</v>
      </c>
      <c r="B1329">
        <v>4</v>
      </c>
      <c r="C1329">
        <v>9</v>
      </c>
      <c r="D1329">
        <v>15.292</v>
      </c>
    </row>
    <row r="1330" spans="1:4" ht="15.75">
      <c r="A1330" s="1">
        <v>1986</v>
      </c>
      <c r="B1330">
        <v>4</v>
      </c>
      <c r="C1330">
        <v>11</v>
      </c>
      <c r="D1330">
        <v>15.182</v>
      </c>
    </row>
    <row r="1331" spans="1:4" ht="15.75">
      <c r="A1331" s="1">
        <v>1986</v>
      </c>
      <c r="B1331">
        <v>4</v>
      </c>
      <c r="C1331">
        <v>13</v>
      </c>
      <c r="D1331">
        <v>15.13</v>
      </c>
    </row>
    <row r="1332" spans="1:4" ht="15.75">
      <c r="A1332" s="1">
        <v>1986</v>
      </c>
      <c r="B1332">
        <v>4</v>
      </c>
      <c r="C1332">
        <v>15</v>
      </c>
      <c r="D1332">
        <v>15.019</v>
      </c>
    </row>
    <row r="1333" spans="1:4" ht="15.75">
      <c r="A1333" s="1">
        <v>1986</v>
      </c>
      <c r="B1333">
        <v>4</v>
      </c>
      <c r="C1333">
        <v>17</v>
      </c>
      <c r="D1333">
        <v>15.007999999999999</v>
      </c>
    </row>
    <row r="1334" spans="1:4" ht="15.75">
      <c r="A1334" s="1">
        <v>1986</v>
      </c>
      <c r="B1334">
        <v>4</v>
      </c>
      <c r="C1334">
        <v>19</v>
      </c>
      <c r="D1334">
        <v>14.872</v>
      </c>
    </row>
    <row r="1335" spans="1:4" ht="15.75">
      <c r="A1335" s="1">
        <v>1986</v>
      </c>
      <c r="B1335">
        <v>4</v>
      </c>
      <c r="C1335">
        <v>21</v>
      </c>
      <c r="D1335">
        <v>14.858000000000001</v>
      </c>
    </row>
    <row r="1336" spans="1:4" ht="15.75">
      <c r="A1336" s="1">
        <v>1986</v>
      </c>
      <c r="B1336">
        <v>4</v>
      </c>
      <c r="C1336">
        <v>23</v>
      </c>
      <c r="D1336">
        <v>14.702999999999999</v>
      </c>
    </row>
    <row r="1337" spans="1:4" ht="15.75">
      <c r="A1337" s="1">
        <v>1986</v>
      </c>
      <c r="B1337">
        <v>4</v>
      </c>
      <c r="C1337">
        <v>25</v>
      </c>
      <c r="D1337">
        <v>14.680999999999999</v>
      </c>
    </row>
    <row r="1338" spans="1:4" ht="15.75">
      <c r="A1338" s="1">
        <v>1986</v>
      </c>
      <c r="B1338">
        <v>4</v>
      </c>
      <c r="C1338">
        <v>27</v>
      </c>
      <c r="D1338">
        <v>14.629</v>
      </c>
    </row>
    <row r="1339" spans="1:4" ht="15.75">
      <c r="A1339" s="1">
        <v>1986</v>
      </c>
      <c r="B1339">
        <v>4</v>
      </c>
      <c r="C1339">
        <v>29</v>
      </c>
      <c r="D1339">
        <v>14.513999999999999</v>
      </c>
    </row>
    <row r="1340" spans="1:4" ht="15.75">
      <c r="A1340" s="1">
        <v>1986</v>
      </c>
      <c r="B1340">
        <v>5</v>
      </c>
      <c r="C1340">
        <v>1</v>
      </c>
      <c r="D1340">
        <v>14.275</v>
      </c>
    </row>
    <row r="1341" spans="1:4" ht="15.75">
      <c r="A1341" s="1">
        <v>1986</v>
      </c>
      <c r="B1341">
        <v>5</v>
      </c>
      <c r="C1341">
        <v>3</v>
      </c>
      <c r="D1341">
        <v>14.12</v>
      </c>
    </row>
    <row r="1342" spans="1:4" ht="15.75">
      <c r="A1342" s="1">
        <v>1986</v>
      </c>
      <c r="B1342">
        <v>5</v>
      </c>
      <c r="C1342">
        <v>5</v>
      </c>
      <c r="D1342">
        <v>13.925000000000001</v>
      </c>
    </row>
    <row r="1343" spans="1:4" ht="15.75">
      <c r="A1343" s="1">
        <v>1986</v>
      </c>
      <c r="B1343">
        <v>5</v>
      </c>
      <c r="C1343">
        <v>7</v>
      </c>
      <c r="D1343">
        <v>13.81</v>
      </c>
    </row>
    <row r="1344" spans="1:4" ht="15.75">
      <c r="A1344" s="1">
        <v>1986</v>
      </c>
      <c r="B1344">
        <v>5</v>
      </c>
      <c r="C1344">
        <v>9</v>
      </c>
      <c r="D1344">
        <v>13.606</v>
      </c>
    </row>
    <row r="1345" spans="1:4" ht="15.75">
      <c r="A1345" s="1">
        <v>1986</v>
      </c>
      <c r="B1345">
        <v>5</v>
      </c>
      <c r="C1345">
        <v>11</v>
      </c>
      <c r="D1345">
        <v>13.497999999999999</v>
      </c>
    </row>
    <row r="1346" spans="1:4" ht="15.75">
      <c r="A1346" s="1">
        <v>1986</v>
      </c>
      <c r="B1346">
        <v>5</v>
      </c>
      <c r="C1346">
        <v>13</v>
      </c>
      <c r="D1346">
        <v>13.423999999999999</v>
      </c>
    </row>
    <row r="1347" spans="1:4" ht="15.75">
      <c r="A1347" s="1">
        <v>1986</v>
      </c>
      <c r="B1347">
        <v>5</v>
      </c>
      <c r="C1347">
        <v>15</v>
      </c>
      <c r="D1347">
        <v>13.337</v>
      </c>
    </row>
    <row r="1348" spans="1:4" ht="15.75">
      <c r="A1348" s="1">
        <v>1986</v>
      </c>
      <c r="B1348">
        <v>5</v>
      </c>
      <c r="C1348">
        <v>17</v>
      </c>
      <c r="D1348">
        <v>13.263999999999999</v>
      </c>
    </row>
    <row r="1349" spans="1:4" ht="15.75">
      <c r="A1349" s="1">
        <v>1986</v>
      </c>
      <c r="B1349">
        <v>5</v>
      </c>
      <c r="C1349">
        <v>19</v>
      </c>
      <c r="D1349">
        <v>13.215</v>
      </c>
    </row>
    <row r="1350" spans="1:4" ht="15.75">
      <c r="A1350" s="1">
        <v>1986</v>
      </c>
      <c r="B1350">
        <v>5</v>
      </c>
      <c r="C1350">
        <v>21</v>
      </c>
      <c r="D1350">
        <v>13.21</v>
      </c>
    </row>
    <row r="1351" spans="1:4" ht="15.75">
      <c r="A1351" s="1">
        <v>1986</v>
      </c>
      <c r="B1351">
        <v>5</v>
      </c>
      <c r="C1351">
        <v>23</v>
      </c>
      <c r="D1351">
        <v>13.083</v>
      </c>
    </row>
    <row r="1352" spans="1:4" ht="15.75">
      <c r="A1352" s="1">
        <v>1986</v>
      </c>
      <c r="B1352">
        <v>5</v>
      </c>
      <c r="C1352">
        <v>25</v>
      </c>
      <c r="D1352">
        <v>13</v>
      </c>
    </row>
    <row r="1353" spans="1:4" ht="15.75">
      <c r="A1353" s="1">
        <v>1986</v>
      </c>
      <c r="B1353">
        <v>5</v>
      </c>
      <c r="C1353">
        <v>27</v>
      </c>
      <c r="D1353">
        <v>12.83</v>
      </c>
    </row>
    <row r="1354" spans="1:4" ht="15.75">
      <c r="A1354" s="1">
        <v>1986</v>
      </c>
      <c r="B1354">
        <v>5</v>
      </c>
      <c r="C1354">
        <v>29</v>
      </c>
      <c r="D1354">
        <v>12.781000000000001</v>
      </c>
    </row>
    <row r="1355" spans="1:4" ht="15.75">
      <c r="A1355" s="1">
        <v>1986</v>
      </c>
      <c r="B1355">
        <v>5</v>
      </c>
      <c r="C1355">
        <v>31</v>
      </c>
      <c r="D1355">
        <v>12.75</v>
      </c>
    </row>
    <row r="1356" spans="1:4" ht="15.75">
      <c r="A1356" s="1">
        <v>1986</v>
      </c>
      <c r="B1356">
        <v>6</v>
      </c>
      <c r="C1356">
        <v>2</v>
      </c>
      <c r="D1356">
        <v>12.567</v>
      </c>
    </row>
    <row r="1357" spans="1:4" ht="15.75">
      <c r="A1357" s="1">
        <v>1986</v>
      </c>
      <c r="B1357">
        <v>6</v>
      </c>
      <c r="C1357">
        <v>4</v>
      </c>
      <c r="D1357">
        <v>12.412000000000001</v>
      </c>
    </row>
    <row r="1358" spans="1:4" ht="15.75">
      <c r="A1358" s="1">
        <v>1986</v>
      </c>
      <c r="B1358">
        <v>6</v>
      </c>
      <c r="C1358">
        <v>6</v>
      </c>
      <c r="D1358">
        <v>12.26</v>
      </c>
    </row>
    <row r="1359" spans="1:4" ht="15.75">
      <c r="A1359" s="1">
        <v>1986</v>
      </c>
      <c r="B1359">
        <v>6</v>
      </c>
      <c r="C1359">
        <v>8</v>
      </c>
      <c r="D1359">
        <v>12.13</v>
      </c>
    </row>
    <row r="1360" spans="1:4" ht="15.75">
      <c r="A1360" s="1">
        <v>1986</v>
      </c>
      <c r="B1360">
        <v>6</v>
      </c>
      <c r="C1360">
        <v>10</v>
      </c>
      <c r="D1360">
        <v>12.191000000000001</v>
      </c>
    </row>
    <row r="1361" spans="1:4" ht="15.75">
      <c r="A1361" s="1">
        <v>1986</v>
      </c>
      <c r="B1361">
        <v>6</v>
      </c>
      <c r="C1361">
        <v>12</v>
      </c>
      <c r="D1361">
        <v>12.157999999999999</v>
      </c>
    </row>
    <row r="1362" spans="1:4" ht="15.75">
      <c r="A1362" s="1">
        <v>1986</v>
      </c>
      <c r="B1362">
        <v>6</v>
      </c>
      <c r="C1362">
        <v>14</v>
      </c>
      <c r="D1362">
        <v>11.999000000000001</v>
      </c>
    </row>
    <row r="1363" spans="1:4" ht="15.75">
      <c r="A1363" s="1">
        <v>1986</v>
      </c>
      <c r="B1363">
        <v>6</v>
      </c>
      <c r="C1363">
        <v>16</v>
      </c>
      <c r="D1363">
        <v>11.920999999999999</v>
      </c>
    </row>
    <row r="1364" spans="1:4" ht="15.75">
      <c r="A1364" s="1">
        <v>1986</v>
      </c>
      <c r="B1364">
        <v>6</v>
      </c>
      <c r="C1364">
        <v>18</v>
      </c>
      <c r="D1364">
        <v>12.019</v>
      </c>
    </row>
    <row r="1365" spans="1:4" ht="15.75">
      <c r="A1365" s="1">
        <v>1986</v>
      </c>
      <c r="B1365">
        <v>6</v>
      </c>
      <c r="C1365">
        <v>20</v>
      </c>
      <c r="D1365">
        <v>11.861000000000001</v>
      </c>
    </row>
    <row r="1366" spans="1:4" ht="15.75">
      <c r="A1366" s="1">
        <v>1986</v>
      </c>
      <c r="B1366">
        <v>6</v>
      </c>
      <c r="C1366">
        <v>22</v>
      </c>
      <c r="D1366">
        <v>11.837</v>
      </c>
    </row>
    <row r="1367" spans="1:4" ht="15.75">
      <c r="A1367" s="1">
        <v>1986</v>
      </c>
      <c r="B1367">
        <v>6</v>
      </c>
      <c r="C1367">
        <v>24</v>
      </c>
      <c r="D1367">
        <v>11.792999999999999</v>
      </c>
    </row>
    <row r="1368" spans="1:4" ht="15.75">
      <c r="A1368" s="1">
        <v>1986</v>
      </c>
      <c r="B1368">
        <v>6</v>
      </c>
      <c r="C1368">
        <v>26</v>
      </c>
      <c r="D1368">
        <v>11.637</v>
      </c>
    </row>
    <row r="1369" spans="1:4" ht="15.75">
      <c r="A1369" s="1">
        <v>1986</v>
      </c>
      <c r="B1369">
        <v>6</v>
      </c>
      <c r="C1369">
        <v>28</v>
      </c>
      <c r="D1369">
        <v>11.547000000000001</v>
      </c>
    </row>
    <row r="1370" spans="1:4" ht="15.75">
      <c r="A1370" s="1">
        <v>1986</v>
      </c>
      <c r="B1370">
        <v>6</v>
      </c>
      <c r="C1370">
        <v>30</v>
      </c>
      <c r="D1370">
        <v>11.353999999999999</v>
      </c>
    </row>
    <row r="1371" spans="1:4" ht="15.75">
      <c r="A1371" s="1">
        <v>1986</v>
      </c>
      <c r="B1371">
        <v>7</v>
      </c>
      <c r="C1371">
        <v>2</v>
      </c>
      <c r="D1371">
        <v>11.147</v>
      </c>
    </row>
    <row r="1372" spans="1:4" ht="15.75">
      <c r="A1372" s="1">
        <v>1986</v>
      </c>
      <c r="B1372">
        <v>7</v>
      </c>
      <c r="C1372">
        <v>4</v>
      </c>
      <c r="D1372">
        <v>11.162000000000001</v>
      </c>
    </row>
    <row r="1373" spans="1:4" ht="15.75">
      <c r="A1373" s="1">
        <v>1986</v>
      </c>
      <c r="B1373">
        <v>7</v>
      </c>
      <c r="C1373">
        <v>6</v>
      </c>
      <c r="D1373">
        <v>11.031000000000001</v>
      </c>
    </row>
    <row r="1374" spans="1:4" ht="15.75">
      <c r="A1374" s="1">
        <v>1986</v>
      </c>
      <c r="B1374">
        <v>7</v>
      </c>
      <c r="C1374">
        <v>8</v>
      </c>
      <c r="D1374">
        <v>10.879</v>
      </c>
    </row>
    <row r="1375" spans="1:4" ht="15.75">
      <c r="A1375" s="1">
        <v>1986</v>
      </c>
      <c r="B1375">
        <v>7</v>
      </c>
      <c r="C1375">
        <v>10</v>
      </c>
      <c r="D1375">
        <v>10.723000000000001</v>
      </c>
    </row>
    <row r="1376" spans="1:4" ht="15.75">
      <c r="A1376" s="1">
        <v>1986</v>
      </c>
      <c r="B1376">
        <v>7</v>
      </c>
      <c r="C1376">
        <v>12</v>
      </c>
      <c r="D1376">
        <v>10.57</v>
      </c>
    </row>
    <row r="1377" spans="1:4" ht="15.75">
      <c r="A1377" s="1">
        <v>1986</v>
      </c>
      <c r="B1377">
        <v>7</v>
      </c>
      <c r="C1377">
        <v>14</v>
      </c>
      <c r="D1377">
        <v>10.451000000000001</v>
      </c>
    </row>
    <row r="1378" spans="1:4" ht="15.75">
      <c r="A1378" s="1">
        <v>1986</v>
      </c>
      <c r="B1378">
        <v>7</v>
      </c>
      <c r="C1378">
        <v>16</v>
      </c>
      <c r="D1378">
        <v>10.211</v>
      </c>
    </row>
    <row r="1379" spans="1:4" ht="15.75">
      <c r="A1379" s="1">
        <v>1986</v>
      </c>
      <c r="B1379">
        <v>7</v>
      </c>
      <c r="C1379">
        <v>18</v>
      </c>
      <c r="D1379">
        <v>10.01</v>
      </c>
    </row>
    <row r="1380" spans="1:4" ht="15.75">
      <c r="A1380" s="1">
        <v>1986</v>
      </c>
      <c r="B1380">
        <v>7</v>
      </c>
      <c r="C1380">
        <v>20</v>
      </c>
      <c r="D1380">
        <v>9.7590000000000003</v>
      </c>
    </row>
    <row r="1381" spans="1:4" ht="15.75">
      <c r="A1381" s="1">
        <v>1986</v>
      </c>
      <c r="B1381">
        <v>7</v>
      </c>
      <c r="C1381">
        <v>22</v>
      </c>
      <c r="D1381">
        <v>9.5739999999999998</v>
      </c>
    </row>
    <row r="1382" spans="1:4" ht="15.75">
      <c r="A1382" s="1">
        <v>1986</v>
      </c>
      <c r="B1382">
        <v>7</v>
      </c>
      <c r="C1382">
        <v>24</v>
      </c>
      <c r="D1382">
        <v>9.3230000000000004</v>
      </c>
    </row>
    <row r="1383" spans="1:4" ht="15.75">
      <c r="A1383" s="1">
        <v>1986</v>
      </c>
      <c r="B1383">
        <v>7</v>
      </c>
      <c r="C1383">
        <v>26</v>
      </c>
      <c r="D1383">
        <v>9.2560000000000002</v>
      </c>
    </row>
    <row r="1384" spans="1:4" ht="15.75">
      <c r="A1384" s="1">
        <v>1986</v>
      </c>
      <c r="B1384">
        <v>7</v>
      </c>
      <c r="C1384">
        <v>28</v>
      </c>
      <c r="D1384">
        <v>9.1110000000000007</v>
      </c>
    </row>
    <row r="1385" spans="1:4" ht="15.75">
      <c r="A1385" s="1">
        <v>1986</v>
      </c>
      <c r="B1385">
        <v>7</v>
      </c>
      <c r="C1385">
        <v>30</v>
      </c>
      <c r="D1385">
        <v>8.9760000000000009</v>
      </c>
    </row>
    <row r="1386" spans="1:4" ht="15.75">
      <c r="A1386" s="1">
        <v>1986</v>
      </c>
      <c r="B1386">
        <v>8</v>
      </c>
      <c r="C1386">
        <v>1</v>
      </c>
      <c r="D1386">
        <v>8.7620000000000005</v>
      </c>
    </row>
    <row r="1387" spans="1:4" ht="15.75">
      <c r="A1387" s="1">
        <v>1986</v>
      </c>
      <c r="B1387">
        <v>8</v>
      </c>
      <c r="C1387">
        <v>3</v>
      </c>
      <c r="D1387">
        <v>8.6489999999999991</v>
      </c>
    </row>
    <row r="1388" spans="1:4" ht="15.75">
      <c r="A1388" s="1">
        <v>1986</v>
      </c>
      <c r="B1388">
        <v>8</v>
      </c>
      <c r="C1388">
        <v>5</v>
      </c>
      <c r="D1388">
        <v>8.51</v>
      </c>
    </row>
    <row r="1389" spans="1:4" ht="15.75">
      <c r="A1389" s="1">
        <v>1986</v>
      </c>
      <c r="B1389">
        <v>8</v>
      </c>
      <c r="C1389">
        <v>7</v>
      </c>
      <c r="D1389">
        <v>8.3710000000000004</v>
      </c>
    </row>
    <row r="1390" spans="1:4" ht="15.75">
      <c r="A1390" s="1">
        <v>1986</v>
      </c>
      <c r="B1390">
        <v>8</v>
      </c>
      <c r="C1390">
        <v>9</v>
      </c>
      <c r="D1390">
        <v>8.1999999999999993</v>
      </c>
    </row>
    <row r="1391" spans="1:4" ht="15.75">
      <c r="A1391" s="1">
        <v>1986</v>
      </c>
      <c r="B1391">
        <v>8</v>
      </c>
      <c r="C1391">
        <v>11</v>
      </c>
      <c r="D1391">
        <v>8.0419999999999998</v>
      </c>
    </row>
    <row r="1392" spans="1:4" ht="15.75">
      <c r="A1392" s="1">
        <v>1986</v>
      </c>
      <c r="B1392">
        <v>8</v>
      </c>
      <c r="C1392">
        <v>13</v>
      </c>
      <c r="D1392">
        <v>7.9340000000000002</v>
      </c>
    </row>
    <row r="1393" spans="1:4" ht="15.75">
      <c r="A1393" s="1">
        <v>1986</v>
      </c>
      <c r="B1393">
        <v>8</v>
      </c>
      <c r="C1393">
        <v>15</v>
      </c>
      <c r="D1393">
        <v>7.9119999999999999</v>
      </c>
    </row>
    <row r="1394" spans="1:4" ht="15.75">
      <c r="A1394" s="1">
        <v>1986</v>
      </c>
      <c r="B1394">
        <v>8</v>
      </c>
      <c r="C1394">
        <v>17</v>
      </c>
      <c r="D1394">
        <v>7.9080000000000004</v>
      </c>
    </row>
    <row r="1395" spans="1:4" ht="15.75">
      <c r="A1395" s="1">
        <v>1986</v>
      </c>
      <c r="B1395">
        <v>8</v>
      </c>
      <c r="C1395">
        <v>19</v>
      </c>
      <c r="D1395">
        <v>7.7990000000000004</v>
      </c>
    </row>
    <row r="1396" spans="1:4" ht="15.75">
      <c r="A1396" s="1">
        <v>1986</v>
      </c>
      <c r="B1396">
        <v>8</v>
      </c>
      <c r="C1396">
        <v>21</v>
      </c>
      <c r="D1396">
        <v>7.7060000000000004</v>
      </c>
    </row>
    <row r="1397" spans="1:4" ht="15.75">
      <c r="A1397" s="1">
        <v>1986</v>
      </c>
      <c r="B1397">
        <v>8</v>
      </c>
      <c r="C1397">
        <v>23</v>
      </c>
      <c r="D1397">
        <v>7.7220000000000004</v>
      </c>
    </row>
    <row r="1398" spans="1:4" ht="15.75">
      <c r="A1398" s="1">
        <v>1986</v>
      </c>
      <c r="B1398">
        <v>8</v>
      </c>
      <c r="C1398">
        <v>25</v>
      </c>
      <c r="D1398">
        <v>7.6609999999999996</v>
      </c>
    </row>
    <row r="1399" spans="1:4" ht="15.75">
      <c r="A1399" s="1">
        <v>1986</v>
      </c>
      <c r="B1399">
        <v>8</v>
      </c>
      <c r="C1399">
        <v>27</v>
      </c>
      <c r="D1399">
        <v>7.577</v>
      </c>
    </row>
    <row r="1400" spans="1:4" ht="15.75">
      <c r="A1400" s="1">
        <v>1986</v>
      </c>
      <c r="B1400">
        <v>8</v>
      </c>
      <c r="C1400">
        <v>29</v>
      </c>
      <c r="D1400">
        <v>7.4980000000000002</v>
      </c>
    </row>
    <row r="1401" spans="1:4" ht="15.75">
      <c r="A1401" s="1">
        <v>1986</v>
      </c>
      <c r="B1401">
        <v>8</v>
      </c>
      <c r="C1401">
        <v>31</v>
      </c>
      <c r="D1401">
        <v>7.42</v>
      </c>
    </row>
    <row r="1402" spans="1:4" ht="15.75">
      <c r="A1402" s="1">
        <v>1986</v>
      </c>
      <c r="B1402">
        <v>9</v>
      </c>
      <c r="C1402">
        <v>2</v>
      </c>
      <c r="D1402">
        <v>7.2290000000000001</v>
      </c>
    </row>
    <row r="1403" spans="1:4" ht="15.75">
      <c r="A1403" s="1">
        <v>1986</v>
      </c>
      <c r="B1403">
        <v>9</v>
      </c>
      <c r="C1403">
        <v>4</v>
      </c>
      <c r="D1403">
        <v>7.21</v>
      </c>
    </row>
    <row r="1404" spans="1:4" ht="15.75">
      <c r="A1404" s="1">
        <v>1986</v>
      </c>
      <c r="B1404">
        <v>9</v>
      </c>
      <c r="C1404">
        <v>6</v>
      </c>
      <c r="D1404">
        <v>7.1219999999999999</v>
      </c>
    </row>
    <row r="1405" spans="1:4" ht="15.75">
      <c r="A1405" s="1">
        <v>1986</v>
      </c>
      <c r="B1405">
        <v>9</v>
      </c>
      <c r="C1405">
        <v>8</v>
      </c>
      <c r="D1405">
        <v>7.1920000000000002</v>
      </c>
    </row>
    <row r="1406" spans="1:4" ht="15.75">
      <c r="A1406" s="1">
        <v>1986</v>
      </c>
      <c r="B1406">
        <v>9</v>
      </c>
      <c r="C1406">
        <v>10</v>
      </c>
      <c r="D1406">
        <v>7.1870000000000003</v>
      </c>
    </row>
    <row r="1407" spans="1:4" ht="15.75">
      <c r="A1407" s="1">
        <v>1986</v>
      </c>
      <c r="B1407">
        <v>9</v>
      </c>
      <c r="C1407">
        <v>12</v>
      </c>
      <c r="D1407">
        <v>7.2140000000000004</v>
      </c>
    </row>
    <row r="1408" spans="1:4" ht="15.75">
      <c r="A1408" s="1">
        <v>1986</v>
      </c>
      <c r="B1408">
        <v>9</v>
      </c>
      <c r="C1408">
        <v>14</v>
      </c>
      <c r="D1408">
        <v>7.3</v>
      </c>
    </row>
    <row r="1409" spans="1:4" ht="15.75">
      <c r="A1409" s="1">
        <v>1986</v>
      </c>
      <c r="B1409">
        <v>9</v>
      </c>
      <c r="C1409">
        <v>16</v>
      </c>
      <c r="D1409">
        <v>7.3280000000000003</v>
      </c>
    </row>
    <row r="1410" spans="1:4" ht="15.75">
      <c r="A1410" s="1">
        <v>1986</v>
      </c>
      <c r="B1410">
        <v>9</v>
      </c>
      <c r="C1410">
        <v>18</v>
      </c>
      <c r="D1410">
        <v>7.3970000000000002</v>
      </c>
    </row>
    <row r="1411" spans="1:4" ht="15.75">
      <c r="A1411" s="1">
        <v>1986</v>
      </c>
      <c r="B1411">
        <v>9</v>
      </c>
      <c r="C1411">
        <v>20</v>
      </c>
      <c r="D1411">
        <v>7.4429999999999996</v>
      </c>
    </row>
    <row r="1412" spans="1:4" ht="15.75">
      <c r="A1412" s="1">
        <v>1986</v>
      </c>
      <c r="B1412">
        <v>9</v>
      </c>
      <c r="C1412">
        <v>22</v>
      </c>
      <c r="D1412">
        <v>7.5369999999999999</v>
      </c>
    </row>
    <row r="1413" spans="1:4" ht="15.75">
      <c r="A1413" s="1">
        <v>1986</v>
      </c>
      <c r="B1413">
        <v>9</v>
      </c>
      <c r="C1413">
        <v>24</v>
      </c>
      <c r="D1413">
        <v>7.5289999999999999</v>
      </c>
    </row>
    <row r="1414" spans="1:4" ht="15.75">
      <c r="A1414" s="1">
        <v>1986</v>
      </c>
      <c r="B1414">
        <v>9</v>
      </c>
      <c r="C1414">
        <v>26</v>
      </c>
      <c r="D1414">
        <v>7.7240000000000002</v>
      </c>
    </row>
    <row r="1415" spans="1:4" ht="15.75">
      <c r="A1415" s="1">
        <v>1986</v>
      </c>
      <c r="B1415">
        <v>9</v>
      </c>
      <c r="C1415">
        <v>28</v>
      </c>
      <c r="D1415">
        <v>7.7729999999999997</v>
      </c>
    </row>
    <row r="1416" spans="1:4" ht="15.75">
      <c r="A1416" s="1">
        <v>1986</v>
      </c>
      <c r="B1416">
        <v>9</v>
      </c>
      <c r="C1416">
        <v>30</v>
      </c>
      <c r="D1416">
        <v>7.9740000000000002</v>
      </c>
    </row>
    <row r="1417" spans="1:4" ht="15.75">
      <c r="A1417" s="1">
        <v>1986</v>
      </c>
      <c r="B1417">
        <v>10</v>
      </c>
      <c r="C1417">
        <v>2</v>
      </c>
      <c r="D1417">
        <v>8.3379999999999992</v>
      </c>
    </row>
    <row r="1418" spans="1:4" ht="15.75">
      <c r="A1418" s="1">
        <v>1986</v>
      </c>
      <c r="B1418">
        <v>10</v>
      </c>
      <c r="C1418">
        <v>4</v>
      </c>
      <c r="D1418">
        <v>8.6590000000000007</v>
      </c>
    </row>
    <row r="1419" spans="1:4" ht="15.75">
      <c r="A1419" s="1">
        <v>1986</v>
      </c>
      <c r="B1419">
        <v>10</v>
      </c>
      <c r="C1419">
        <v>6</v>
      </c>
      <c r="D1419">
        <v>8.827</v>
      </c>
    </row>
    <row r="1420" spans="1:4" ht="15.75">
      <c r="A1420" s="1">
        <v>1986</v>
      </c>
      <c r="B1420">
        <v>10</v>
      </c>
      <c r="C1420">
        <v>8</v>
      </c>
      <c r="D1420">
        <v>9.0250000000000004</v>
      </c>
    </row>
    <row r="1421" spans="1:4" ht="15.75">
      <c r="A1421" s="1">
        <v>1986</v>
      </c>
      <c r="B1421">
        <v>10</v>
      </c>
      <c r="C1421">
        <v>10</v>
      </c>
      <c r="D1421">
        <v>9.1199999999999992</v>
      </c>
    </row>
    <row r="1422" spans="1:4" ht="15.75">
      <c r="A1422" s="1">
        <v>1986</v>
      </c>
      <c r="B1422">
        <v>10</v>
      </c>
      <c r="C1422">
        <v>12</v>
      </c>
      <c r="D1422">
        <v>9.2579999999999991</v>
      </c>
    </row>
    <row r="1423" spans="1:4" ht="15.75">
      <c r="A1423" s="1">
        <v>1986</v>
      </c>
      <c r="B1423">
        <v>10</v>
      </c>
      <c r="C1423">
        <v>14</v>
      </c>
      <c r="D1423">
        <v>9.4</v>
      </c>
    </row>
    <row r="1424" spans="1:4" ht="15.75">
      <c r="A1424" s="1">
        <v>1986</v>
      </c>
      <c r="B1424">
        <v>10</v>
      </c>
      <c r="C1424">
        <v>16</v>
      </c>
      <c r="D1424">
        <v>9.5280000000000005</v>
      </c>
    </row>
    <row r="1425" spans="1:4" ht="15.75">
      <c r="A1425" s="1">
        <v>1986</v>
      </c>
      <c r="B1425">
        <v>10</v>
      </c>
      <c r="C1425">
        <v>18</v>
      </c>
      <c r="D1425">
        <v>9.7249999999999996</v>
      </c>
    </row>
    <row r="1426" spans="1:4" ht="15.75">
      <c r="A1426" s="1">
        <v>1986</v>
      </c>
      <c r="B1426">
        <v>10</v>
      </c>
      <c r="C1426">
        <v>20</v>
      </c>
      <c r="D1426">
        <v>9.8970000000000002</v>
      </c>
    </row>
    <row r="1427" spans="1:4" ht="15.75">
      <c r="A1427" s="1">
        <v>1986</v>
      </c>
      <c r="B1427">
        <v>10</v>
      </c>
      <c r="C1427">
        <v>22</v>
      </c>
      <c r="D1427">
        <v>9.9860000000000007</v>
      </c>
    </row>
    <row r="1428" spans="1:4" ht="15.75">
      <c r="A1428" s="1">
        <v>1986</v>
      </c>
      <c r="B1428">
        <v>10</v>
      </c>
      <c r="C1428">
        <v>24</v>
      </c>
      <c r="D1428">
        <v>10.005000000000001</v>
      </c>
    </row>
    <row r="1429" spans="1:4" ht="15.75">
      <c r="A1429" s="1">
        <v>1986</v>
      </c>
      <c r="B1429">
        <v>10</v>
      </c>
      <c r="C1429">
        <v>26</v>
      </c>
      <c r="D1429">
        <v>10.023999999999999</v>
      </c>
    </row>
    <row r="1430" spans="1:4" ht="15.75">
      <c r="A1430" s="1">
        <v>1986</v>
      </c>
      <c r="B1430">
        <v>10</v>
      </c>
      <c r="C1430">
        <v>28</v>
      </c>
      <c r="D1430">
        <v>10.130000000000001</v>
      </c>
    </row>
    <row r="1431" spans="1:4" ht="15.75">
      <c r="A1431" s="1">
        <v>1986</v>
      </c>
      <c r="B1431">
        <v>10</v>
      </c>
      <c r="C1431">
        <v>30</v>
      </c>
      <c r="D1431">
        <v>10.313000000000001</v>
      </c>
    </row>
    <row r="1432" spans="1:4" ht="15.75">
      <c r="A1432" s="1">
        <v>1986</v>
      </c>
      <c r="B1432">
        <v>11</v>
      </c>
      <c r="C1432">
        <v>1</v>
      </c>
      <c r="D1432">
        <v>10.473000000000001</v>
      </c>
    </row>
    <row r="1433" spans="1:4" ht="15.75">
      <c r="A1433" s="1">
        <v>1986</v>
      </c>
      <c r="B1433">
        <v>11</v>
      </c>
      <c r="C1433">
        <v>3</v>
      </c>
      <c r="D1433">
        <v>10.504</v>
      </c>
    </row>
    <row r="1434" spans="1:4" ht="15.75">
      <c r="A1434" s="1">
        <v>1986</v>
      </c>
      <c r="B1434">
        <v>11</v>
      </c>
      <c r="C1434">
        <v>5</v>
      </c>
      <c r="D1434">
        <v>10.638999999999999</v>
      </c>
    </row>
    <row r="1435" spans="1:4" ht="15.75">
      <c r="A1435" s="1">
        <v>1986</v>
      </c>
      <c r="B1435">
        <v>11</v>
      </c>
      <c r="C1435">
        <v>7</v>
      </c>
      <c r="D1435">
        <v>10.88</v>
      </c>
    </row>
    <row r="1436" spans="1:4" ht="15.75">
      <c r="A1436" s="1">
        <v>1986</v>
      </c>
      <c r="B1436">
        <v>11</v>
      </c>
      <c r="C1436">
        <v>9</v>
      </c>
      <c r="D1436">
        <v>11.035</v>
      </c>
    </row>
    <row r="1437" spans="1:4" ht="15.75">
      <c r="A1437" s="1">
        <v>1986</v>
      </c>
      <c r="B1437">
        <v>11</v>
      </c>
      <c r="C1437">
        <v>11</v>
      </c>
      <c r="D1437">
        <v>11.093</v>
      </c>
    </row>
    <row r="1438" spans="1:4" ht="15.75">
      <c r="A1438" s="1">
        <v>1986</v>
      </c>
      <c r="B1438">
        <v>11</v>
      </c>
      <c r="C1438">
        <v>13</v>
      </c>
      <c r="D1438">
        <v>11.484</v>
      </c>
    </row>
    <row r="1439" spans="1:4" ht="15.75">
      <c r="A1439" s="1">
        <v>1986</v>
      </c>
      <c r="B1439">
        <v>11</v>
      </c>
      <c r="C1439">
        <v>15</v>
      </c>
      <c r="D1439">
        <v>11.741</v>
      </c>
    </row>
    <row r="1440" spans="1:4" ht="15.75">
      <c r="A1440" s="1">
        <v>1986</v>
      </c>
      <c r="B1440">
        <v>11</v>
      </c>
      <c r="C1440">
        <v>17</v>
      </c>
      <c r="D1440">
        <v>11.734999999999999</v>
      </c>
    </row>
    <row r="1441" spans="1:4" ht="15.75">
      <c r="A1441" s="1">
        <v>1986</v>
      </c>
      <c r="B1441">
        <v>11</v>
      </c>
      <c r="C1441">
        <v>19</v>
      </c>
      <c r="D1441">
        <v>11.795999999999999</v>
      </c>
    </row>
    <row r="1442" spans="1:4" ht="15.75">
      <c r="A1442" s="1">
        <v>1986</v>
      </c>
      <c r="B1442">
        <v>11</v>
      </c>
      <c r="C1442">
        <v>21</v>
      </c>
      <c r="D1442">
        <v>11.832000000000001</v>
      </c>
    </row>
    <row r="1443" spans="1:4" ht="15.75">
      <c r="A1443" s="1">
        <v>1986</v>
      </c>
      <c r="B1443">
        <v>11</v>
      </c>
      <c r="C1443">
        <v>23</v>
      </c>
      <c r="D1443">
        <v>11.959</v>
      </c>
    </row>
    <row r="1444" spans="1:4" ht="15.75">
      <c r="A1444" s="1">
        <v>1986</v>
      </c>
      <c r="B1444">
        <v>11</v>
      </c>
      <c r="C1444">
        <v>25</v>
      </c>
      <c r="D1444">
        <v>12.153</v>
      </c>
    </row>
    <row r="1445" spans="1:4" ht="15.75">
      <c r="A1445" s="1">
        <v>1986</v>
      </c>
      <c r="B1445">
        <v>11</v>
      </c>
      <c r="C1445">
        <v>27</v>
      </c>
      <c r="D1445">
        <v>12.228</v>
      </c>
    </row>
    <row r="1446" spans="1:4" ht="15.75">
      <c r="A1446" s="1">
        <v>1986</v>
      </c>
      <c r="B1446">
        <v>11</v>
      </c>
      <c r="C1446">
        <v>29</v>
      </c>
      <c r="D1446">
        <v>12.268000000000001</v>
      </c>
    </row>
    <row r="1447" spans="1:4" ht="15.75">
      <c r="A1447" s="1">
        <v>1986</v>
      </c>
      <c r="B1447">
        <v>12</v>
      </c>
      <c r="C1447">
        <v>1</v>
      </c>
      <c r="D1447">
        <v>12.590999999999999</v>
      </c>
    </row>
    <row r="1448" spans="1:4" ht="15.75">
      <c r="A1448" s="1">
        <v>1986</v>
      </c>
      <c r="B1448">
        <v>12</v>
      </c>
      <c r="C1448">
        <v>3</v>
      </c>
      <c r="D1448">
        <v>12.648999999999999</v>
      </c>
    </row>
    <row r="1449" spans="1:4" ht="15.75">
      <c r="A1449" s="1">
        <v>1986</v>
      </c>
      <c r="B1449">
        <v>12</v>
      </c>
      <c r="C1449">
        <v>5</v>
      </c>
      <c r="D1449">
        <v>12.717000000000001</v>
      </c>
    </row>
    <row r="1450" spans="1:4" ht="15.75">
      <c r="A1450" s="1">
        <v>1986</v>
      </c>
      <c r="B1450">
        <v>12</v>
      </c>
      <c r="C1450">
        <v>7</v>
      </c>
      <c r="D1450">
        <v>12.775</v>
      </c>
    </row>
    <row r="1451" spans="1:4" ht="15.75">
      <c r="A1451" s="1">
        <v>1986</v>
      </c>
      <c r="B1451">
        <v>12</v>
      </c>
      <c r="C1451">
        <v>9</v>
      </c>
      <c r="D1451">
        <v>12.821999999999999</v>
      </c>
    </row>
    <row r="1452" spans="1:4" ht="15.75">
      <c r="A1452" s="1">
        <v>1986</v>
      </c>
      <c r="B1452">
        <v>12</v>
      </c>
      <c r="C1452">
        <v>11</v>
      </c>
      <c r="D1452">
        <v>12.88</v>
      </c>
    </row>
    <row r="1453" spans="1:4" ht="15.75">
      <c r="A1453" s="1">
        <v>1986</v>
      </c>
      <c r="B1453">
        <v>12</v>
      </c>
      <c r="C1453">
        <v>13</v>
      </c>
      <c r="D1453">
        <v>12.903</v>
      </c>
    </row>
    <row r="1454" spans="1:4" ht="15.75">
      <c r="A1454" s="1">
        <v>1986</v>
      </c>
      <c r="B1454">
        <v>12</v>
      </c>
      <c r="C1454">
        <v>15</v>
      </c>
      <c r="D1454">
        <v>13.03</v>
      </c>
    </row>
    <row r="1455" spans="1:4" ht="15.75">
      <c r="A1455" s="1">
        <v>1986</v>
      </c>
      <c r="B1455">
        <v>12</v>
      </c>
      <c r="C1455">
        <v>17</v>
      </c>
      <c r="D1455">
        <v>13.17</v>
      </c>
    </row>
    <row r="1456" spans="1:4" ht="15.75">
      <c r="A1456" s="1">
        <v>1986</v>
      </c>
      <c r="B1456">
        <v>12</v>
      </c>
      <c r="C1456">
        <v>19</v>
      </c>
      <c r="D1456">
        <v>13.372999999999999</v>
      </c>
    </row>
    <row r="1457" spans="1:4" ht="15.75">
      <c r="A1457" s="1">
        <v>1986</v>
      </c>
      <c r="B1457">
        <v>12</v>
      </c>
      <c r="C1457">
        <v>21</v>
      </c>
      <c r="D1457">
        <v>13.542</v>
      </c>
    </row>
    <row r="1458" spans="1:4" ht="15.75">
      <c r="A1458" s="1">
        <v>1986</v>
      </c>
      <c r="B1458">
        <v>12</v>
      </c>
      <c r="C1458">
        <v>23</v>
      </c>
      <c r="D1458">
        <v>13.69</v>
      </c>
    </row>
    <row r="1459" spans="1:4" ht="15.75">
      <c r="A1459" s="1">
        <v>1986</v>
      </c>
      <c r="B1459">
        <v>12</v>
      </c>
      <c r="C1459">
        <v>25</v>
      </c>
      <c r="D1459">
        <v>13.71</v>
      </c>
    </row>
    <row r="1460" spans="1:4" ht="15.75">
      <c r="A1460" s="1">
        <v>1986</v>
      </c>
      <c r="B1460">
        <v>12</v>
      </c>
      <c r="C1460">
        <v>27</v>
      </c>
      <c r="D1460">
        <v>13.766</v>
      </c>
    </row>
    <row r="1461" spans="1:4" ht="15.75">
      <c r="A1461" s="1">
        <v>1986</v>
      </c>
      <c r="B1461">
        <v>12</v>
      </c>
      <c r="C1461">
        <v>29</v>
      </c>
      <c r="D1461">
        <v>13.936999999999999</v>
      </c>
    </row>
    <row r="1462" spans="1:4" ht="15.75">
      <c r="A1462" s="1">
        <v>1986</v>
      </c>
      <c r="B1462">
        <v>12</v>
      </c>
      <c r="C1462">
        <v>31</v>
      </c>
      <c r="D1462">
        <v>14.089</v>
      </c>
    </row>
    <row r="1463" spans="1:4" ht="15.75">
      <c r="A1463" s="1">
        <v>1987</v>
      </c>
      <c r="B1463">
        <v>1</v>
      </c>
      <c r="C1463">
        <v>2</v>
      </c>
      <c r="D1463">
        <v>14.305</v>
      </c>
    </row>
    <row r="1464" spans="1:4" ht="15.75">
      <c r="A1464" s="1">
        <v>1987</v>
      </c>
      <c r="B1464">
        <v>1</v>
      </c>
      <c r="C1464">
        <v>4</v>
      </c>
      <c r="D1464">
        <v>14.417</v>
      </c>
    </row>
    <row r="1465" spans="1:4" ht="15.75">
      <c r="A1465" s="1">
        <v>1987</v>
      </c>
      <c r="B1465">
        <v>1</v>
      </c>
      <c r="C1465">
        <v>6</v>
      </c>
      <c r="D1465">
        <v>14.515000000000001</v>
      </c>
    </row>
    <row r="1466" spans="1:4" ht="15.75">
      <c r="A1466" s="1">
        <v>1987</v>
      </c>
      <c r="B1466">
        <v>1</v>
      </c>
      <c r="C1466">
        <v>8</v>
      </c>
      <c r="D1466">
        <v>14.688000000000001</v>
      </c>
    </row>
    <row r="1467" spans="1:4" ht="15.75">
      <c r="A1467" s="1">
        <v>1987</v>
      </c>
      <c r="B1467">
        <v>1</v>
      </c>
      <c r="C1467">
        <v>10</v>
      </c>
      <c r="D1467">
        <v>14.692</v>
      </c>
    </row>
    <row r="1468" spans="1:4" ht="15.75">
      <c r="A1468" s="1">
        <v>1987</v>
      </c>
      <c r="B1468">
        <v>1</v>
      </c>
      <c r="C1468">
        <v>12</v>
      </c>
      <c r="D1468">
        <v>14.771000000000001</v>
      </c>
    </row>
    <row r="1469" spans="1:4" ht="15.75">
      <c r="A1469" s="1">
        <v>1987</v>
      </c>
      <c r="B1469">
        <v>1</v>
      </c>
      <c r="C1469">
        <v>14</v>
      </c>
      <c r="D1469">
        <v>14.731999999999999</v>
      </c>
    </row>
    <row r="1470" spans="1:4" ht="15.75">
      <c r="A1470" s="1">
        <v>1987</v>
      </c>
      <c r="B1470">
        <v>1</v>
      </c>
      <c r="C1470">
        <v>16</v>
      </c>
      <c r="D1470">
        <v>14.797000000000001</v>
      </c>
    </row>
    <row r="1471" spans="1:4" ht="15.75">
      <c r="A1471" s="1">
        <v>1987</v>
      </c>
      <c r="B1471">
        <v>1</v>
      </c>
      <c r="C1471">
        <v>18</v>
      </c>
      <c r="D1471">
        <v>14.943</v>
      </c>
    </row>
    <row r="1472" spans="1:4" ht="15.75">
      <c r="A1472" s="1">
        <v>1987</v>
      </c>
      <c r="B1472">
        <v>1</v>
      </c>
      <c r="C1472">
        <v>20</v>
      </c>
      <c r="D1472">
        <v>15.015000000000001</v>
      </c>
    </row>
    <row r="1473" spans="1:4" ht="15.75">
      <c r="A1473" s="1">
        <v>1987</v>
      </c>
      <c r="B1473">
        <v>1</v>
      </c>
      <c r="C1473">
        <v>22</v>
      </c>
      <c r="D1473">
        <v>15.298999999999999</v>
      </c>
    </row>
    <row r="1474" spans="1:4" ht="15.75">
      <c r="A1474" s="1">
        <v>1987</v>
      </c>
      <c r="B1474">
        <v>1</v>
      </c>
      <c r="C1474">
        <v>24</v>
      </c>
      <c r="D1474">
        <v>15.413</v>
      </c>
    </row>
    <row r="1475" spans="1:4" ht="15.75">
      <c r="A1475" s="1">
        <v>1987</v>
      </c>
      <c r="B1475">
        <v>1</v>
      </c>
      <c r="C1475">
        <v>26</v>
      </c>
      <c r="D1475">
        <v>15.55</v>
      </c>
    </row>
    <row r="1476" spans="1:4" ht="15.75">
      <c r="A1476" s="1">
        <v>1987</v>
      </c>
      <c r="B1476">
        <v>1</v>
      </c>
      <c r="C1476">
        <v>28</v>
      </c>
      <c r="D1476">
        <v>15.621</v>
      </c>
    </row>
    <row r="1477" spans="1:4" ht="15.75">
      <c r="A1477" s="1">
        <v>1987</v>
      </c>
      <c r="B1477">
        <v>1</v>
      </c>
      <c r="C1477">
        <v>30</v>
      </c>
      <c r="D1477">
        <v>15.787000000000001</v>
      </c>
    </row>
    <row r="1478" spans="1:4" ht="15.75">
      <c r="A1478" s="1">
        <v>1987</v>
      </c>
      <c r="B1478">
        <v>2</v>
      </c>
      <c r="C1478">
        <v>1</v>
      </c>
      <c r="D1478">
        <v>15.843</v>
      </c>
    </row>
    <row r="1479" spans="1:4" ht="15.75">
      <c r="A1479" s="1">
        <v>1987</v>
      </c>
      <c r="B1479">
        <v>2</v>
      </c>
      <c r="C1479">
        <v>3</v>
      </c>
      <c r="D1479">
        <v>15.922000000000001</v>
      </c>
    </row>
    <row r="1480" spans="1:4" ht="15.75">
      <c r="A1480" s="1">
        <v>1987</v>
      </c>
      <c r="B1480">
        <v>2</v>
      </c>
      <c r="C1480">
        <v>5</v>
      </c>
      <c r="D1480">
        <v>15.877000000000001</v>
      </c>
    </row>
    <row r="1481" spans="1:4" ht="15.75">
      <c r="A1481" s="1">
        <v>1987</v>
      </c>
      <c r="B1481">
        <v>2</v>
      </c>
      <c r="C1481">
        <v>7</v>
      </c>
      <c r="D1481">
        <v>15.94</v>
      </c>
    </row>
    <row r="1482" spans="1:4" ht="15.75">
      <c r="A1482" s="1">
        <v>1987</v>
      </c>
      <c r="B1482">
        <v>2</v>
      </c>
      <c r="C1482">
        <v>9</v>
      </c>
      <c r="D1482">
        <v>15.933999999999999</v>
      </c>
    </row>
    <row r="1483" spans="1:4" ht="15.75">
      <c r="A1483" s="1">
        <v>1987</v>
      </c>
      <c r="B1483">
        <v>2</v>
      </c>
      <c r="C1483">
        <v>11</v>
      </c>
      <c r="D1483">
        <v>15.919</v>
      </c>
    </row>
    <row r="1484" spans="1:4" ht="15.75">
      <c r="A1484" s="1">
        <v>1987</v>
      </c>
      <c r="B1484">
        <v>2</v>
      </c>
      <c r="C1484">
        <v>13</v>
      </c>
      <c r="D1484">
        <v>15.989000000000001</v>
      </c>
    </row>
    <row r="1485" spans="1:4" ht="15.75">
      <c r="A1485" s="1">
        <v>1987</v>
      </c>
      <c r="B1485">
        <v>2</v>
      </c>
      <c r="C1485">
        <v>15</v>
      </c>
      <c r="D1485">
        <v>15.977</v>
      </c>
    </row>
    <row r="1486" spans="1:4" ht="15.75">
      <c r="A1486" s="1">
        <v>1987</v>
      </c>
      <c r="B1486">
        <v>2</v>
      </c>
      <c r="C1486">
        <v>17</v>
      </c>
      <c r="D1486">
        <v>16.169</v>
      </c>
    </row>
    <row r="1487" spans="1:4" ht="15.75">
      <c r="A1487" s="1">
        <v>1987</v>
      </c>
      <c r="B1487">
        <v>2</v>
      </c>
      <c r="C1487">
        <v>19</v>
      </c>
      <c r="D1487">
        <v>16.135999999999999</v>
      </c>
    </row>
    <row r="1488" spans="1:4" ht="15.75">
      <c r="A1488" s="1">
        <v>1987</v>
      </c>
      <c r="B1488">
        <v>2</v>
      </c>
      <c r="C1488">
        <v>21</v>
      </c>
      <c r="D1488">
        <v>16.292999999999999</v>
      </c>
    </row>
    <row r="1489" spans="1:4" ht="15.75">
      <c r="A1489" s="1">
        <v>1987</v>
      </c>
      <c r="B1489">
        <v>2</v>
      </c>
      <c r="C1489">
        <v>23</v>
      </c>
      <c r="D1489">
        <v>16.274999999999999</v>
      </c>
    </row>
    <row r="1490" spans="1:4" ht="15.75">
      <c r="A1490" s="1">
        <v>1987</v>
      </c>
      <c r="B1490">
        <v>2</v>
      </c>
      <c r="C1490">
        <v>25</v>
      </c>
      <c r="D1490">
        <v>16.276</v>
      </c>
    </row>
    <row r="1491" spans="1:4" ht="15.75">
      <c r="A1491" s="1">
        <v>1987</v>
      </c>
      <c r="B1491">
        <v>2</v>
      </c>
      <c r="C1491">
        <v>27</v>
      </c>
      <c r="D1491">
        <v>16.265000000000001</v>
      </c>
    </row>
    <row r="1492" spans="1:4" ht="15.75">
      <c r="A1492" s="1">
        <v>1987</v>
      </c>
      <c r="B1492">
        <v>3</v>
      </c>
      <c r="C1492">
        <v>1</v>
      </c>
      <c r="D1492">
        <v>16.059000000000001</v>
      </c>
    </row>
    <row r="1493" spans="1:4" ht="15.75">
      <c r="A1493" s="1">
        <v>1987</v>
      </c>
      <c r="B1493">
        <v>3</v>
      </c>
      <c r="C1493">
        <v>3</v>
      </c>
      <c r="D1493">
        <v>15.874000000000001</v>
      </c>
    </row>
    <row r="1494" spans="1:4" ht="15.75">
      <c r="A1494" s="1">
        <v>1987</v>
      </c>
      <c r="B1494">
        <v>3</v>
      </c>
      <c r="C1494">
        <v>5</v>
      </c>
      <c r="D1494">
        <v>15.936</v>
      </c>
    </row>
    <row r="1495" spans="1:4" ht="15.75">
      <c r="A1495" s="1">
        <v>1987</v>
      </c>
      <c r="B1495">
        <v>3</v>
      </c>
      <c r="C1495">
        <v>7</v>
      </c>
      <c r="D1495">
        <v>15.78</v>
      </c>
    </row>
    <row r="1496" spans="1:4" ht="15.75">
      <c r="A1496" s="1">
        <v>1987</v>
      </c>
      <c r="B1496">
        <v>3</v>
      </c>
      <c r="C1496">
        <v>9</v>
      </c>
      <c r="D1496">
        <v>15.712999999999999</v>
      </c>
    </row>
    <row r="1497" spans="1:4" ht="15.75">
      <c r="A1497" s="1">
        <v>1987</v>
      </c>
      <c r="B1497">
        <v>3</v>
      </c>
      <c r="C1497">
        <v>11</v>
      </c>
      <c r="D1497">
        <v>15.778</v>
      </c>
    </row>
    <row r="1498" spans="1:4" ht="15.75">
      <c r="A1498" s="1">
        <v>1987</v>
      </c>
      <c r="B1498">
        <v>3</v>
      </c>
      <c r="C1498">
        <v>13</v>
      </c>
      <c r="D1498">
        <v>15.843999999999999</v>
      </c>
    </row>
    <row r="1499" spans="1:4" ht="15.75">
      <c r="A1499" s="1">
        <v>1987</v>
      </c>
      <c r="B1499">
        <v>3</v>
      </c>
      <c r="C1499">
        <v>15</v>
      </c>
      <c r="D1499">
        <v>15.914999999999999</v>
      </c>
    </row>
    <row r="1500" spans="1:4" ht="15.75">
      <c r="A1500" s="1">
        <v>1987</v>
      </c>
      <c r="B1500">
        <v>3</v>
      </c>
      <c r="C1500">
        <v>17</v>
      </c>
      <c r="D1500">
        <v>15.894</v>
      </c>
    </row>
    <row r="1501" spans="1:4" ht="15.75">
      <c r="A1501" s="1">
        <v>1987</v>
      </c>
      <c r="B1501">
        <v>3</v>
      </c>
      <c r="C1501">
        <v>19</v>
      </c>
      <c r="D1501">
        <v>15.766999999999999</v>
      </c>
    </row>
    <row r="1502" spans="1:4" ht="15.75">
      <c r="A1502" s="1">
        <v>1987</v>
      </c>
      <c r="B1502">
        <v>3</v>
      </c>
      <c r="C1502">
        <v>21</v>
      </c>
      <c r="D1502">
        <v>15.805999999999999</v>
      </c>
    </row>
    <row r="1503" spans="1:4" ht="15.75">
      <c r="A1503" s="1">
        <v>1987</v>
      </c>
      <c r="B1503">
        <v>3</v>
      </c>
      <c r="C1503">
        <v>23</v>
      </c>
      <c r="D1503">
        <v>15.778</v>
      </c>
    </row>
    <row r="1504" spans="1:4" ht="15.75">
      <c r="A1504" s="1">
        <v>1987</v>
      </c>
      <c r="B1504">
        <v>3</v>
      </c>
      <c r="C1504">
        <v>25</v>
      </c>
      <c r="D1504">
        <v>15.708</v>
      </c>
    </row>
    <row r="1505" spans="1:4" ht="15.75">
      <c r="A1505" s="1">
        <v>1987</v>
      </c>
      <c r="B1505">
        <v>3</v>
      </c>
      <c r="C1505">
        <v>27</v>
      </c>
      <c r="D1505">
        <v>15.754</v>
      </c>
    </row>
    <row r="1506" spans="1:4" ht="15.75">
      <c r="A1506" s="1">
        <v>1987</v>
      </c>
      <c r="B1506">
        <v>3</v>
      </c>
      <c r="C1506">
        <v>29</v>
      </c>
      <c r="D1506">
        <v>15.804</v>
      </c>
    </row>
    <row r="1507" spans="1:4" ht="15.75">
      <c r="A1507" s="1">
        <v>1987</v>
      </c>
      <c r="B1507">
        <v>3</v>
      </c>
      <c r="C1507">
        <v>31</v>
      </c>
      <c r="D1507">
        <v>15.736000000000001</v>
      </c>
    </row>
    <row r="1508" spans="1:4" ht="15.75">
      <c r="A1508" s="1">
        <v>1987</v>
      </c>
      <c r="B1508">
        <v>4</v>
      </c>
      <c r="C1508">
        <v>2</v>
      </c>
      <c r="D1508">
        <v>15.64</v>
      </c>
    </row>
    <row r="1509" spans="1:4" ht="15.75">
      <c r="A1509" s="1">
        <v>1987</v>
      </c>
      <c r="B1509">
        <v>4</v>
      </c>
      <c r="C1509">
        <v>4</v>
      </c>
      <c r="D1509">
        <v>15.506</v>
      </c>
    </row>
    <row r="1510" spans="1:4" ht="15.75">
      <c r="A1510" s="1">
        <v>1987</v>
      </c>
      <c r="B1510">
        <v>4</v>
      </c>
      <c r="C1510">
        <v>6</v>
      </c>
      <c r="D1510">
        <v>15.539</v>
      </c>
    </row>
    <row r="1511" spans="1:4" ht="15.75">
      <c r="A1511" s="1">
        <v>1987</v>
      </c>
      <c r="B1511">
        <v>4</v>
      </c>
      <c r="C1511">
        <v>8</v>
      </c>
      <c r="D1511">
        <v>15.541</v>
      </c>
    </row>
    <row r="1512" spans="1:4" ht="15.75">
      <c r="A1512" s="1">
        <v>1987</v>
      </c>
      <c r="B1512">
        <v>4</v>
      </c>
      <c r="C1512">
        <v>10</v>
      </c>
      <c r="D1512">
        <v>15.573</v>
      </c>
    </row>
    <row r="1513" spans="1:4" ht="15.75">
      <c r="A1513" s="1">
        <v>1987</v>
      </c>
      <c r="B1513">
        <v>4</v>
      </c>
      <c r="C1513">
        <v>12</v>
      </c>
      <c r="D1513">
        <v>15.423999999999999</v>
      </c>
    </row>
    <row r="1514" spans="1:4" ht="15.75">
      <c r="A1514" s="1">
        <v>1987</v>
      </c>
      <c r="B1514">
        <v>4</v>
      </c>
      <c r="C1514">
        <v>14</v>
      </c>
      <c r="D1514">
        <v>15.387</v>
      </c>
    </row>
    <row r="1515" spans="1:4" ht="15.75">
      <c r="A1515" s="1">
        <v>1987</v>
      </c>
      <c r="B1515">
        <v>4</v>
      </c>
      <c r="C1515">
        <v>16</v>
      </c>
      <c r="D1515">
        <v>15.414</v>
      </c>
    </row>
    <row r="1516" spans="1:4" ht="15.75">
      <c r="A1516" s="1">
        <v>1987</v>
      </c>
      <c r="B1516">
        <v>4</v>
      </c>
      <c r="C1516">
        <v>18</v>
      </c>
      <c r="D1516">
        <v>15.247</v>
      </c>
    </row>
    <row r="1517" spans="1:4" ht="15.75">
      <c r="A1517" s="1">
        <v>1987</v>
      </c>
      <c r="B1517">
        <v>4</v>
      </c>
      <c r="C1517">
        <v>20</v>
      </c>
      <c r="D1517">
        <v>15.177</v>
      </c>
    </row>
    <row r="1518" spans="1:4" ht="15.75">
      <c r="A1518" s="1">
        <v>1987</v>
      </c>
      <c r="B1518">
        <v>4</v>
      </c>
      <c r="C1518">
        <v>22</v>
      </c>
      <c r="D1518">
        <v>15.021000000000001</v>
      </c>
    </row>
    <row r="1519" spans="1:4" ht="15.75">
      <c r="A1519" s="1">
        <v>1987</v>
      </c>
      <c r="B1519">
        <v>4</v>
      </c>
      <c r="C1519">
        <v>24</v>
      </c>
      <c r="D1519">
        <v>14.896000000000001</v>
      </c>
    </row>
    <row r="1520" spans="1:4" ht="15.75">
      <c r="A1520" s="1">
        <v>1987</v>
      </c>
      <c r="B1520">
        <v>4</v>
      </c>
      <c r="C1520">
        <v>26</v>
      </c>
      <c r="D1520">
        <v>14.762</v>
      </c>
    </row>
    <row r="1521" spans="1:4" ht="15.75">
      <c r="A1521" s="1">
        <v>1987</v>
      </c>
      <c r="B1521">
        <v>4</v>
      </c>
      <c r="C1521">
        <v>28</v>
      </c>
      <c r="D1521">
        <v>14.629</v>
      </c>
    </row>
    <row r="1522" spans="1:4" ht="15.75">
      <c r="A1522" s="1">
        <v>1987</v>
      </c>
      <c r="B1522">
        <v>4</v>
      </c>
      <c r="C1522">
        <v>30</v>
      </c>
      <c r="D1522">
        <v>14.553000000000001</v>
      </c>
    </row>
    <row r="1523" spans="1:4" ht="15.75">
      <c r="A1523" s="1">
        <v>1987</v>
      </c>
      <c r="B1523">
        <v>5</v>
      </c>
      <c r="C1523">
        <v>2</v>
      </c>
      <c r="D1523">
        <v>14.295999999999999</v>
      </c>
    </row>
    <row r="1524" spans="1:4" ht="15.75">
      <c r="A1524" s="1">
        <v>1987</v>
      </c>
      <c r="B1524">
        <v>5</v>
      </c>
      <c r="C1524">
        <v>4</v>
      </c>
      <c r="D1524">
        <v>14.241</v>
      </c>
    </row>
    <row r="1525" spans="1:4" ht="15.75">
      <c r="A1525" s="1">
        <v>1987</v>
      </c>
      <c r="B1525">
        <v>5</v>
      </c>
      <c r="C1525">
        <v>6</v>
      </c>
      <c r="D1525">
        <v>14.118</v>
      </c>
    </row>
    <row r="1526" spans="1:4" ht="15.75">
      <c r="A1526" s="1">
        <v>1987</v>
      </c>
      <c r="B1526">
        <v>5</v>
      </c>
      <c r="C1526">
        <v>8</v>
      </c>
      <c r="D1526">
        <v>13.996</v>
      </c>
    </row>
    <row r="1527" spans="1:4" ht="15.75">
      <c r="A1527" s="1">
        <v>1987</v>
      </c>
      <c r="B1527">
        <v>5</v>
      </c>
      <c r="C1527">
        <v>10</v>
      </c>
      <c r="D1527">
        <v>13.936</v>
      </c>
    </row>
    <row r="1528" spans="1:4" ht="15.75">
      <c r="A1528" s="1">
        <v>1987</v>
      </c>
      <c r="B1528">
        <v>5</v>
      </c>
      <c r="C1528">
        <v>12</v>
      </c>
      <c r="D1528">
        <v>13.888</v>
      </c>
    </row>
    <row r="1529" spans="1:4" ht="15.75">
      <c r="A1529" s="1">
        <v>1987</v>
      </c>
      <c r="B1529">
        <v>5</v>
      </c>
      <c r="C1529">
        <v>14</v>
      </c>
      <c r="D1529">
        <v>13.805999999999999</v>
      </c>
    </row>
    <row r="1530" spans="1:4" ht="15.75">
      <c r="A1530" s="1">
        <v>1987</v>
      </c>
      <c r="B1530">
        <v>5</v>
      </c>
      <c r="C1530">
        <v>16</v>
      </c>
      <c r="D1530">
        <v>13.734999999999999</v>
      </c>
    </row>
    <row r="1531" spans="1:4" ht="15.75">
      <c r="A1531" s="1">
        <v>1987</v>
      </c>
      <c r="B1531">
        <v>5</v>
      </c>
      <c r="C1531">
        <v>18</v>
      </c>
      <c r="D1531">
        <v>13.72</v>
      </c>
    </row>
    <row r="1532" spans="1:4" ht="15.75">
      <c r="A1532" s="1">
        <v>1987</v>
      </c>
      <c r="B1532">
        <v>5</v>
      </c>
      <c r="C1532">
        <v>20</v>
      </c>
      <c r="D1532">
        <v>13.596</v>
      </c>
    </row>
    <row r="1533" spans="1:4" ht="15.75">
      <c r="A1533" s="1">
        <v>1987</v>
      </c>
      <c r="B1533">
        <v>5</v>
      </c>
      <c r="C1533">
        <v>22</v>
      </c>
      <c r="D1533">
        <v>13.42</v>
      </c>
    </row>
    <row r="1534" spans="1:4" ht="15.75">
      <c r="A1534" s="1">
        <v>1987</v>
      </c>
      <c r="B1534">
        <v>5</v>
      </c>
      <c r="C1534">
        <v>24</v>
      </c>
      <c r="D1534">
        <v>13.423999999999999</v>
      </c>
    </row>
    <row r="1535" spans="1:4" ht="15.75">
      <c r="A1535" s="1">
        <v>1987</v>
      </c>
      <c r="B1535">
        <v>5</v>
      </c>
      <c r="C1535">
        <v>26</v>
      </c>
      <c r="D1535">
        <v>13.441000000000001</v>
      </c>
    </row>
    <row r="1536" spans="1:4" ht="15.75">
      <c r="A1536" s="1">
        <v>1987</v>
      </c>
      <c r="B1536">
        <v>5</v>
      </c>
      <c r="C1536">
        <v>28</v>
      </c>
      <c r="D1536">
        <v>13.346</v>
      </c>
    </row>
    <row r="1537" spans="1:4" ht="15.75">
      <c r="A1537" s="1">
        <v>1987</v>
      </c>
      <c r="B1537">
        <v>5</v>
      </c>
      <c r="C1537">
        <v>30</v>
      </c>
      <c r="D1537">
        <v>13.242000000000001</v>
      </c>
    </row>
    <row r="1538" spans="1:4" ht="15.75">
      <c r="A1538" s="1">
        <v>1987</v>
      </c>
      <c r="B1538">
        <v>6</v>
      </c>
      <c r="C1538">
        <v>1</v>
      </c>
      <c r="D1538">
        <v>13.042</v>
      </c>
    </row>
    <row r="1539" spans="1:4" ht="15.75">
      <c r="A1539" s="1">
        <v>1987</v>
      </c>
      <c r="B1539">
        <v>6</v>
      </c>
      <c r="C1539">
        <v>3</v>
      </c>
      <c r="D1539">
        <v>12.994999999999999</v>
      </c>
    </row>
    <row r="1540" spans="1:4" ht="15.75">
      <c r="A1540" s="1">
        <v>1987</v>
      </c>
      <c r="B1540">
        <v>6</v>
      </c>
      <c r="C1540">
        <v>5</v>
      </c>
      <c r="D1540">
        <v>12.866</v>
      </c>
    </row>
    <row r="1541" spans="1:4" ht="15.75">
      <c r="A1541" s="1">
        <v>1987</v>
      </c>
      <c r="B1541">
        <v>6</v>
      </c>
      <c r="C1541">
        <v>7</v>
      </c>
      <c r="D1541">
        <v>12.739000000000001</v>
      </c>
    </row>
    <row r="1542" spans="1:4" ht="15.75">
      <c r="A1542" s="1">
        <v>1987</v>
      </c>
      <c r="B1542">
        <v>6</v>
      </c>
      <c r="C1542">
        <v>9</v>
      </c>
      <c r="D1542">
        <v>12.677</v>
      </c>
    </row>
    <row r="1543" spans="1:4" ht="15.75">
      <c r="A1543" s="1">
        <v>1987</v>
      </c>
      <c r="B1543">
        <v>6</v>
      </c>
      <c r="C1543">
        <v>11</v>
      </c>
      <c r="D1543">
        <v>12.657999999999999</v>
      </c>
    </row>
    <row r="1544" spans="1:4" ht="15.75">
      <c r="A1544" s="1">
        <v>1987</v>
      </c>
      <c r="B1544">
        <v>6</v>
      </c>
      <c r="C1544">
        <v>13</v>
      </c>
      <c r="D1544">
        <v>12.553000000000001</v>
      </c>
    </row>
    <row r="1545" spans="1:4" ht="15.75">
      <c r="A1545" s="1">
        <v>1987</v>
      </c>
      <c r="B1545">
        <v>6</v>
      </c>
      <c r="C1545">
        <v>15</v>
      </c>
      <c r="D1545">
        <v>12.481999999999999</v>
      </c>
    </row>
    <row r="1546" spans="1:4" ht="15.75">
      <c r="A1546" s="1">
        <v>1987</v>
      </c>
      <c r="B1546">
        <v>6</v>
      </c>
      <c r="C1546">
        <v>17</v>
      </c>
      <c r="D1546">
        <v>12.474</v>
      </c>
    </row>
    <row r="1547" spans="1:4" ht="15.75">
      <c r="A1547" s="1">
        <v>1987</v>
      </c>
      <c r="B1547">
        <v>6</v>
      </c>
      <c r="C1547">
        <v>19</v>
      </c>
      <c r="D1547">
        <v>12.396000000000001</v>
      </c>
    </row>
    <row r="1548" spans="1:4" ht="15.75">
      <c r="A1548" s="1">
        <v>1987</v>
      </c>
      <c r="B1548">
        <v>6</v>
      </c>
      <c r="C1548">
        <v>21</v>
      </c>
      <c r="D1548">
        <v>12.288</v>
      </c>
    </row>
    <row r="1549" spans="1:4" ht="15.75">
      <c r="A1549" s="1">
        <v>1987</v>
      </c>
      <c r="B1549">
        <v>6</v>
      </c>
      <c r="C1549">
        <v>23</v>
      </c>
      <c r="D1549">
        <v>12.217000000000001</v>
      </c>
    </row>
    <row r="1550" spans="1:4" ht="15.75">
      <c r="A1550" s="1">
        <v>1987</v>
      </c>
      <c r="B1550">
        <v>6</v>
      </c>
      <c r="C1550">
        <v>25</v>
      </c>
      <c r="D1550">
        <v>12.067</v>
      </c>
    </row>
    <row r="1551" spans="1:4" ht="15.75">
      <c r="A1551" s="1">
        <v>1987</v>
      </c>
      <c r="B1551">
        <v>6</v>
      </c>
      <c r="C1551">
        <v>27</v>
      </c>
      <c r="D1551">
        <v>11.956</v>
      </c>
    </row>
    <row r="1552" spans="1:4" ht="15.75">
      <c r="A1552" s="1">
        <v>1987</v>
      </c>
      <c r="B1552">
        <v>6</v>
      </c>
      <c r="C1552">
        <v>29</v>
      </c>
      <c r="D1552">
        <v>11.875</v>
      </c>
    </row>
    <row r="1553" spans="1:4" ht="15.75">
      <c r="A1553" s="1">
        <v>1987</v>
      </c>
      <c r="B1553">
        <v>7</v>
      </c>
      <c r="C1553">
        <v>1</v>
      </c>
      <c r="D1553">
        <v>11.423</v>
      </c>
    </row>
    <row r="1554" spans="1:4" ht="15.75">
      <c r="A1554" s="1">
        <v>1987</v>
      </c>
      <c r="B1554">
        <v>7</v>
      </c>
      <c r="C1554">
        <v>3</v>
      </c>
      <c r="D1554">
        <v>11.329000000000001</v>
      </c>
    </row>
    <row r="1555" spans="1:4" ht="15.75">
      <c r="A1555" s="1">
        <v>1987</v>
      </c>
      <c r="B1555">
        <v>7</v>
      </c>
      <c r="C1555">
        <v>5</v>
      </c>
      <c r="D1555">
        <v>11.231999999999999</v>
      </c>
    </row>
    <row r="1556" spans="1:4" ht="15.75">
      <c r="A1556" s="1">
        <v>1987</v>
      </c>
      <c r="B1556">
        <v>7</v>
      </c>
      <c r="C1556">
        <v>7</v>
      </c>
      <c r="D1556">
        <v>11.125999999999999</v>
      </c>
    </row>
    <row r="1557" spans="1:4" ht="15.75">
      <c r="A1557" s="1">
        <v>1987</v>
      </c>
      <c r="B1557">
        <v>7</v>
      </c>
      <c r="C1557">
        <v>9</v>
      </c>
      <c r="D1557">
        <v>10.826000000000001</v>
      </c>
    </row>
    <row r="1558" spans="1:4" ht="15.75">
      <c r="A1558" s="1">
        <v>1987</v>
      </c>
      <c r="B1558">
        <v>7</v>
      </c>
      <c r="C1558">
        <v>10</v>
      </c>
      <c r="D1558">
        <v>10.776999999999999</v>
      </c>
    </row>
    <row r="1559" spans="1:4" ht="15.75">
      <c r="A1559" s="1">
        <v>1987</v>
      </c>
      <c r="B1559">
        <v>7</v>
      </c>
      <c r="C1559">
        <v>11</v>
      </c>
      <c r="D1559">
        <v>10.71</v>
      </c>
    </row>
    <row r="1560" spans="1:4" ht="15.75">
      <c r="A1560" s="1">
        <v>1987</v>
      </c>
      <c r="B1560">
        <v>7</v>
      </c>
      <c r="C1560">
        <v>12</v>
      </c>
      <c r="D1560">
        <v>10.602</v>
      </c>
    </row>
    <row r="1561" spans="1:4" ht="15.75">
      <c r="A1561" s="1">
        <v>1987</v>
      </c>
      <c r="B1561">
        <v>7</v>
      </c>
      <c r="C1561">
        <v>13</v>
      </c>
      <c r="D1561">
        <v>10.596</v>
      </c>
    </row>
    <row r="1562" spans="1:4" ht="15.75">
      <c r="A1562" s="1">
        <v>1987</v>
      </c>
      <c r="B1562">
        <v>7</v>
      </c>
      <c r="C1562">
        <v>14</v>
      </c>
      <c r="D1562">
        <v>10.513</v>
      </c>
    </row>
    <row r="1563" spans="1:4" ht="15.75">
      <c r="A1563" s="1">
        <v>1987</v>
      </c>
      <c r="B1563">
        <v>7</v>
      </c>
      <c r="C1563">
        <v>15</v>
      </c>
      <c r="D1563">
        <v>10.456</v>
      </c>
    </row>
    <row r="1564" spans="1:4" ht="15.75">
      <c r="A1564" s="1">
        <v>1987</v>
      </c>
      <c r="B1564">
        <v>7</v>
      </c>
      <c r="C1564">
        <v>16</v>
      </c>
      <c r="D1564">
        <v>10.441000000000001</v>
      </c>
    </row>
    <row r="1565" spans="1:4" ht="15.75">
      <c r="A1565" s="1">
        <v>1987</v>
      </c>
      <c r="B1565">
        <v>7</v>
      </c>
      <c r="C1565">
        <v>17</v>
      </c>
      <c r="D1565">
        <v>10.278</v>
      </c>
    </row>
    <row r="1566" spans="1:4" ht="15.75">
      <c r="A1566" s="1">
        <v>1987</v>
      </c>
      <c r="B1566">
        <v>7</v>
      </c>
      <c r="C1566">
        <v>18</v>
      </c>
      <c r="D1566">
        <v>10.074999999999999</v>
      </c>
    </row>
    <row r="1567" spans="1:4" ht="15.75">
      <c r="A1567" s="1">
        <v>1987</v>
      </c>
      <c r="B1567">
        <v>7</v>
      </c>
      <c r="C1567">
        <v>19</v>
      </c>
      <c r="D1567">
        <v>10.007</v>
      </c>
    </row>
    <row r="1568" spans="1:4" ht="15.75">
      <c r="A1568" s="1">
        <v>1987</v>
      </c>
      <c r="B1568">
        <v>7</v>
      </c>
      <c r="C1568">
        <v>20</v>
      </c>
      <c r="D1568">
        <v>9.9710000000000001</v>
      </c>
    </row>
    <row r="1569" spans="1:4" ht="15.75">
      <c r="A1569" s="1">
        <v>1987</v>
      </c>
      <c r="B1569">
        <v>7</v>
      </c>
      <c r="C1569">
        <v>21</v>
      </c>
      <c r="D1569">
        <v>9.9160000000000004</v>
      </c>
    </row>
    <row r="1570" spans="1:4" ht="15.75">
      <c r="A1570" s="1">
        <v>1987</v>
      </c>
      <c r="B1570">
        <v>7</v>
      </c>
      <c r="C1570">
        <v>22</v>
      </c>
      <c r="D1570">
        <v>9.85</v>
      </c>
    </row>
    <row r="1571" spans="1:4" ht="15.75">
      <c r="A1571" s="1">
        <v>1987</v>
      </c>
      <c r="B1571">
        <v>7</v>
      </c>
      <c r="C1571">
        <v>23</v>
      </c>
      <c r="D1571">
        <v>9.7249999999999996</v>
      </c>
    </row>
    <row r="1572" spans="1:4" ht="15.75">
      <c r="A1572" s="1">
        <v>1987</v>
      </c>
      <c r="B1572">
        <v>7</v>
      </c>
      <c r="C1572">
        <v>24</v>
      </c>
      <c r="D1572">
        <v>9.6530000000000005</v>
      </c>
    </row>
    <row r="1573" spans="1:4" ht="15.75">
      <c r="A1573" s="1">
        <v>1987</v>
      </c>
      <c r="B1573">
        <v>7</v>
      </c>
      <c r="C1573">
        <v>25</v>
      </c>
      <c r="D1573">
        <v>9.58</v>
      </c>
    </row>
    <row r="1574" spans="1:4" ht="15.75">
      <c r="A1574" s="1">
        <v>1987</v>
      </c>
      <c r="B1574">
        <v>7</v>
      </c>
      <c r="C1574">
        <v>26</v>
      </c>
      <c r="D1574">
        <v>9.4529999999999994</v>
      </c>
    </row>
    <row r="1575" spans="1:4" ht="15.75">
      <c r="A1575" s="1">
        <v>1987</v>
      </c>
      <c r="B1575">
        <v>7</v>
      </c>
      <c r="C1575">
        <v>27</v>
      </c>
      <c r="D1575">
        <v>9.3670000000000009</v>
      </c>
    </row>
    <row r="1576" spans="1:4" ht="15.75">
      <c r="A1576" s="1">
        <v>1987</v>
      </c>
      <c r="B1576">
        <v>7</v>
      </c>
      <c r="C1576">
        <v>28</v>
      </c>
      <c r="D1576">
        <v>9.2680000000000007</v>
      </c>
    </row>
    <row r="1577" spans="1:4" ht="15.75">
      <c r="A1577" s="1">
        <v>1987</v>
      </c>
      <c r="B1577">
        <v>7</v>
      </c>
      <c r="C1577">
        <v>29</v>
      </c>
      <c r="D1577">
        <v>9.2420000000000009</v>
      </c>
    </row>
    <row r="1578" spans="1:4" ht="15.75">
      <c r="A1578" s="1">
        <v>1987</v>
      </c>
      <c r="B1578">
        <v>7</v>
      </c>
      <c r="C1578">
        <v>30</v>
      </c>
      <c r="D1578">
        <v>9.06</v>
      </c>
    </row>
    <row r="1579" spans="1:4" ht="15.75">
      <c r="A1579" s="1">
        <v>1987</v>
      </c>
      <c r="B1579">
        <v>7</v>
      </c>
      <c r="C1579">
        <v>31</v>
      </c>
      <c r="D1579">
        <v>8.9380000000000006</v>
      </c>
    </row>
    <row r="1580" spans="1:4" ht="15.75">
      <c r="A1580" s="1">
        <v>1987</v>
      </c>
      <c r="B1580">
        <v>8</v>
      </c>
      <c r="C1580">
        <v>1</v>
      </c>
      <c r="D1580">
        <v>8.8170000000000002</v>
      </c>
    </row>
    <row r="1581" spans="1:4" ht="15.75">
      <c r="A1581" s="1">
        <v>1987</v>
      </c>
      <c r="B1581">
        <v>8</v>
      </c>
      <c r="C1581">
        <v>2</v>
      </c>
      <c r="D1581">
        <v>8.798</v>
      </c>
    </row>
    <row r="1582" spans="1:4" ht="15.75">
      <c r="A1582" s="1">
        <v>1987</v>
      </c>
      <c r="B1582">
        <v>8</v>
      </c>
      <c r="C1582">
        <v>3</v>
      </c>
      <c r="D1582">
        <v>8.5429999999999993</v>
      </c>
    </row>
    <row r="1583" spans="1:4" ht="15.75">
      <c r="A1583" s="1">
        <v>1987</v>
      </c>
      <c r="B1583">
        <v>8</v>
      </c>
      <c r="C1583">
        <v>4</v>
      </c>
      <c r="D1583">
        <v>8.4359999999999999</v>
      </c>
    </row>
    <row r="1584" spans="1:4" ht="15.75">
      <c r="A1584" s="1">
        <v>1987</v>
      </c>
      <c r="B1584">
        <v>8</v>
      </c>
      <c r="C1584">
        <v>5</v>
      </c>
      <c r="D1584">
        <v>8.3539999999999992</v>
      </c>
    </row>
    <row r="1585" spans="1:4" ht="15.75">
      <c r="A1585" s="1">
        <v>1987</v>
      </c>
      <c r="B1585">
        <v>8</v>
      </c>
      <c r="C1585">
        <v>6</v>
      </c>
      <c r="D1585">
        <v>8.2769999999999992</v>
      </c>
    </row>
    <row r="1586" spans="1:4" ht="15.75">
      <c r="A1586" s="1">
        <v>1987</v>
      </c>
      <c r="B1586">
        <v>8</v>
      </c>
      <c r="C1586">
        <v>7</v>
      </c>
      <c r="D1586">
        <v>8.2129999999999992</v>
      </c>
    </row>
    <row r="1587" spans="1:4" ht="15.75">
      <c r="A1587" s="1">
        <v>1987</v>
      </c>
      <c r="B1587">
        <v>8</v>
      </c>
      <c r="C1587">
        <v>8</v>
      </c>
      <c r="D1587">
        <v>8.1389999999999993</v>
      </c>
    </row>
    <row r="1588" spans="1:4" ht="15.75">
      <c r="A1588" s="1">
        <v>1987</v>
      </c>
      <c r="B1588">
        <v>8</v>
      </c>
      <c r="C1588">
        <v>9</v>
      </c>
      <c r="D1588">
        <v>8.0779999999999994</v>
      </c>
    </row>
    <row r="1589" spans="1:4" ht="15.75">
      <c r="A1589" s="1">
        <v>1987</v>
      </c>
      <c r="B1589">
        <v>8</v>
      </c>
      <c r="C1589">
        <v>10</v>
      </c>
      <c r="D1589">
        <v>8.048</v>
      </c>
    </row>
    <row r="1590" spans="1:4" ht="15.75">
      <c r="A1590" s="1">
        <v>1987</v>
      </c>
      <c r="B1590">
        <v>8</v>
      </c>
      <c r="C1590">
        <v>11</v>
      </c>
      <c r="D1590">
        <v>7.9850000000000003</v>
      </c>
    </row>
    <row r="1591" spans="1:4" ht="15.75">
      <c r="A1591" s="1">
        <v>1987</v>
      </c>
      <c r="B1591">
        <v>8</v>
      </c>
      <c r="C1591">
        <v>12</v>
      </c>
      <c r="D1591">
        <v>7.8890000000000002</v>
      </c>
    </row>
    <row r="1592" spans="1:4" ht="15.75">
      <c r="A1592" s="1">
        <v>1987</v>
      </c>
      <c r="B1592">
        <v>8</v>
      </c>
      <c r="C1592">
        <v>13</v>
      </c>
      <c r="D1592">
        <v>7.7759999999999998</v>
      </c>
    </row>
    <row r="1593" spans="1:4" ht="15.75">
      <c r="A1593" s="1">
        <v>1987</v>
      </c>
      <c r="B1593">
        <v>8</v>
      </c>
      <c r="C1593">
        <v>14</v>
      </c>
      <c r="D1593">
        <v>7.6230000000000002</v>
      </c>
    </row>
    <row r="1594" spans="1:4" ht="15.75">
      <c r="A1594" s="1">
        <v>1987</v>
      </c>
      <c r="B1594">
        <v>8</v>
      </c>
      <c r="C1594">
        <v>15</v>
      </c>
      <c r="D1594">
        <v>7.625</v>
      </c>
    </row>
    <row r="1595" spans="1:4" ht="15.75">
      <c r="A1595" s="1">
        <v>1987</v>
      </c>
      <c r="B1595">
        <v>8</v>
      </c>
      <c r="C1595">
        <v>16</v>
      </c>
      <c r="D1595">
        <v>7.5860000000000003</v>
      </c>
    </row>
    <row r="1596" spans="1:4" ht="15.75">
      <c r="A1596" s="1">
        <v>1987</v>
      </c>
      <c r="B1596">
        <v>8</v>
      </c>
      <c r="C1596">
        <v>17</v>
      </c>
      <c r="D1596">
        <v>7.5049999999999999</v>
      </c>
    </row>
    <row r="1597" spans="1:4" ht="15.75">
      <c r="A1597" s="1">
        <v>1987</v>
      </c>
      <c r="B1597">
        <v>8</v>
      </c>
      <c r="C1597">
        <v>18</v>
      </c>
      <c r="D1597">
        <v>7.4480000000000004</v>
      </c>
    </row>
    <row r="1598" spans="1:4" ht="15.75">
      <c r="A1598" s="1">
        <v>1987</v>
      </c>
      <c r="B1598">
        <v>8</v>
      </c>
      <c r="C1598">
        <v>19</v>
      </c>
      <c r="D1598">
        <v>7.32</v>
      </c>
    </row>
    <row r="1599" spans="1:4" ht="15.75">
      <c r="A1599" s="1">
        <v>1987</v>
      </c>
      <c r="B1599">
        <v>8</v>
      </c>
      <c r="C1599">
        <v>20</v>
      </c>
      <c r="D1599">
        <v>7.2450000000000001</v>
      </c>
    </row>
    <row r="1600" spans="1:4" ht="15.75">
      <c r="A1600" s="1">
        <v>1987</v>
      </c>
      <c r="B1600">
        <v>8</v>
      </c>
      <c r="C1600">
        <v>21</v>
      </c>
      <c r="D1600">
        <v>7.21</v>
      </c>
    </row>
    <row r="1601" spans="1:4" ht="15.75">
      <c r="A1601" s="1">
        <v>1987</v>
      </c>
      <c r="B1601">
        <v>8</v>
      </c>
      <c r="C1601">
        <v>22</v>
      </c>
      <c r="D1601">
        <v>7.21</v>
      </c>
    </row>
    <row r="1602" spans="1:4" ht="15.75">
      <c r="A1602" s="1">
        <v>1987</v>
      </c>
      <c r="B1602">
        <v>8</v>
      </c>
      <c r="C1602">
        <v>23</v>
      </c>
      <c r="D1602">
        <v>7.2649999999999997</v>
      </c>
    </row>
    <row r="1603" spans="1:4" ht="15.75">
      <c r="A1603" s="1">
        <v>1987</v>
      </c>
      <c r="B1603">
        <v>8</v>
      </c>
      <c r="C1603">
        <v>24</v>
      </c>
      <c r="D1603">
        <v>7.2160000000000002</v>
      </c>
    </row>
    <row r="1604" spans="1:4" ht="15.75">
      <c r="A1604" s="1">
        <v>1987</v>
      </c>
      <c r="B1604">
        <v>8</v>
      </c>
      <c r="C1604">
        <v>25</v>
      </c>
      <c r="D1604">
        <v>7.157</v>
      </c>
    </row>
    <row r="1605" spans="1:4" ht="15.75">
      <c r="A1605" s="1">
        <v>1987</v>
      </c>
      <c r="B1605">
        <v>8</v>
      </c>
      <c r="C1605">
        <v>26</v>
      </c>
      <c r="D1605">
        <v>7.1449999999999996</v>
      </c>
    </row>
    <row r="1606" spans="1:4" ht="15.75">
      <c r="A1606" s="1">
        <v>1987</v>
      </c>
      <c r="B1606">
        <v>8</v>
      </c>
      <c r="C1606">
        <v>27</v>
      </c>
      <c r="D1606">
        <v>7.0789999999999997</v>
      </c>
    </row>
    <row r="1607" spans="1:4" ht="15.75">
      <c r="A1607" s="1">
        <v>1987</v>
      </c>
      <c r="B1607">
        <v>8</v>
      </c>
      <c r="C1607">
        <v>28</v>
      </c>
      <c r="D1607">
        <v>7.1230000000000002</v>
      </c>
    </row>
    <row r="1608" spans="1:4" ht="15.75">
      <c r="A1608" s="1">
        <v>1987</v>
      </c>
      <c r="B1608">
        <v>8</v>
      </c>
      <c r="C1608">
        <v>29</v>
      </c>
      <c r="D1608">
        <v>7.0410000000000004</v>
      </c>
    </row>
    <row r="1609" spans="1:4" ht="15.75">
      <c r="A1609" s="1">
        <v>1987</v>
      </c>
      <c r="B1609">
        <v>8</v>
      </c>
      <c r="C1609">
        <v>30</v>
      </c>
      <c r="D1609">
        <v>7.0190000000000001</v>
      </c>
    </row>
    <row r="1610" spans="1:4" ht="15.75">
      <c r="A1610" s="1">
        <v>1987</v>
      </c>
      <c r="B1610">
        <v>8</v>
      </c>
      <c r="C1610">
        <v>31</v>
      </c>
      <c r="D1610">
        <v>7.0720000000000001</v>
      </c>
    </row>
    <row r="1611" spans="1:4" ht="15.75">
      <c r="A1611" s="1">
        <v>1987</v>
      </c>
      <c r="B1611">
        <v>9</v>
      </c>
      <c r="C1611">
        <v>1</v>
      </c>
      <c r="D1611">
        <v>6.9669999999999996</v>
      </c>
    </row>
    <row r="1612" spans="1:4" ht="15.75">
      <c r="A1612" s="1">
        <v>1987</v>
      </c>
      <c r="B1612">
        <v>9</v>
      </c>
      <c r="C1612">
        <v>2</v>
      </c>
      <c r="D1612">
        <v>6.89</v>
      </c>
    </row>
    <row r="1613" spans="1:4" ht="15.75">
      <c r="A1613" s="1">
        <v>1987</v>
      </c>
      <c r="B1613">
        <v>9</v>
      </c>
      <c r="C1613">
        <v>3</v>
      </c>
      <c r="D1613">
        <v>6.9089999999999998</v>
      </c>
    </row>
    <row r="1614" spans="1:4" ht="15.75">
      <c r="A1614" s="1">
        <v>1987</v>
      </c>
      <c r="B1614">
        <v>9</v>
      </c>
      <c r="C1614">
        <v>4</v>
      </c>
      <c r="D1614">
        <v>7.008</v>
      </c>
    </row>
    <row r="1615" spans="1:4" ht="15.75">
      <c r="A1615" s="1">
        <v>1987</v>
      </c>
      <c r="B1615">
        <v>9</v>
      </c>
      <c r="C1615">
        <v>5</v>
      </c>
      <c r="D1615">
        <v>7.0410000000000004</v>
      </c>
    </row>
    <row r="1616" spans="1:4" ht="15.75">
      <c r="A1616" s="1">
        <v>1987</v>
      </c>
      <c r="B1616">
        <v>9</v>
      </c>
      <c r="C1616">
        <v>6</v>
      </c>
      <c r="D1616">
        <v>7.0590000000000002</v>
      </c>
    </row>
    <row r="1617" spans="1:4" ht="15.75">
      <c r="A1617" s="1">
        <v>1987</v>
      </c>
      <c r="B1617">
        <v>9</v>
      </c>
      <c r="C1617">
        <v>7</v>
      </c>
      <c r="D1617">
        <v>7.0869999999999997</v>
      </c>
    </row>
    <row r="1618" spans="1:4" ht="15.75">
      <c r="A1618" s="1">
        <v>1987</v>
      </c>
      <c r="B1618">
        <v>9</v>
      </c>
      <c r="C1618">
        <v>8</v>
      </c>
      <c r="D1618">
        <v>7.0410000000000004</v>
      </c>
    </row>
    <row r="1619" spans="1:4" ht="15.75">
      <c r="A1619" s="1">
        <v>1987</v>
      </c>
      <c r="B1619">
        <v>9</v>
      </c>
      <c r="C1619">
        <v>9</v>
      </c>
      <c r="D1619">
        <v>7.1449999999999996</v>
      </c>
    </row>
    <row r="1620" spans="1:4" ht="15.75">
      <c r="A1620" s="1">
        <v>1987</v>
      </c>
      <c r="B1620">
        <v>9</v>
      </c>
      <c r="C1620">
        <v>10</v>
      </c>
      <c r="D1620">
        <v>7.1059999999999999</v>
      </c>
    </row>
    <row r="1621" spans="1:4" ht="15.75">
      <c r="A1621" s="1">
        <v>1987</v>
      </c>
      <c r="B1621">
        <v>9</v>
      </c>
      <c r="C1621">
        <v>11</v>
      </c>
      <c r="D1621">
        <v>7.1210000000000004</v>
      </c>
    </row>
    <row r="1622" spans="1:4" ht="15.75">
      <c r="A1622" s="1">
        <v>1987</v>
      </c>
      <c r="B1622">
        <v>9</v>
      </c>
      <c r="C1622">
        <v>12</v>
      </c>
      <c r="D1622">
        <v>7.1269999999999998</v>
      </c>
    </row>
    <row r="1623" spans="1:4" ht="15.75">
      <c r="A1623" s="1">
        <v>1987</v>
      </c>
      <c r="B1623">
        <v>9</v>
      </c>
      <c r="C1623">
        <v>13</v>
      </c>
      <c r="D1623">
        <v>7.1740000000000004</v>
      </c>
    </row>
    <row r="1624" spans="1:4" ht="15.75">
      <c r="A1624" s="1">
        <v>1987</v>
      </c>
      <c r="B1624">
        <v>9</v>
      </c>
      <c r="C1624">
        <v>14</v>
      </c>
      <c r="D1624">
        <v>7.19</v>
      </c>
    </row>
    <row r="1625" spans="1:4" ht="15.75">
      <c r="A1625" s="1">
        <v>1987</v>
      </c>
      <c r="B1625">
        <v>9</v>
      </c>
      <c r="C1625">
        <v>15</v>
      </c>
      <c r="D1625">
        <v>7.1769999999999996</v>
      </c>
    </row>
    <row r="1626" spans="1:4" ht="15.75">
      <c r="A1626" s="1">
        <v>1987</v>
      </c>
      <c r="B1626">
        <v>9</v>
      </c>
      <c r="C1626">
        <v>16</v>
      </c>
      <c r="D1626">
        <v>7.117</v>
      </c>
    </row>
    <row r="1627" spans="1:4" ht="15.75">
      <c r="A1627" s="1">
        <v>1987</v>
      </c>
      <c r="B1627">
        <v>9</v>
      </c>
      <c r="C1627">
        <v>17</v>
      </c>
      <c r="D1627">
        <v>7.2229999999999999</v>
      </c>
    </row>
    <row r="1628" spans="1:4" ht="15.75">
      <c r="A1628" s="1">
        <v>1987</v>
      </c>
      <c r="B1628">
        <v>9</v>
      </c>
      <c r="C1628">
        <v>18</v>
      </c>
      <c r="D1628">
        <v>7.2050000000000001</v>
      </c>
    </row>
    <row r="1629" spans="1:4" ht="15.75">
      <c r="A1629" s="1">
        <v>1987</v>
      </c>
      <c r="B1629">
        <v>9</v>
      </c>
      <c r="C1629">
        <v>19</v>
      </c>
      <c r="D1629">
        <v>7.2329999999999997</v>
      </c>
    </row>
    <row r="1630" spans="1:4" ht="15.75">
      <c r="A1630" s="1">
        <v>1987</v>
      </c>
      <c r="B1630">
        <v>9</v>
      </c>
      <c r="C1630">
        <v>20</v>
      </c>
      <c r="D1630">
        <v>7.3529999999999998</v>
      </c>
    </row>
    <row r="1631" spans="1:4" ht="15.75">
      <c r="A1631" s="1">
        <v>1987</v>
      </c>
      <c r="B1631">
        <v>9</v>
      </c>
      <c r="C1631">
        <v>21</v>
      </c>
      <c r="D1631">
        <v>7.3970000000000002</v>
      </c>
    </row>
    <row r="1632" spans="1:4" ht="15.75">
      <c r="A1632" s="1">
        <v>1987</v>
      </c>
      <c r="B1632">
        <v>9</v>
      </c>
      <c r="C1632">
        <v>22</v>
      </c>
      <c r="D1632">
        <v>7.4589999999999996</v>
      </c>
    </row>
    <row r="1633" spans="1:4" ht="15.75">
      <c r="A1633" s="1">
        <v>1987</v>
      </c>
      <c r="B1633">
        <v>9</v>
      </c>
      <c r="C1633">
        <v>23</v>
      </c>
      <c r="D1633">
        <v>7.51</v>
      </c>
    </row>
    <row r="1634" spans="1:4" ht="15.75">
      <c r="A1634" s="1">
        <v>1987</v>
      </c>
      <c r="B1634">
        <v>9</v>
      </c>
      <c r="C1634">
        <v>24</v>
      </c>
      <c r="D1634">
        <v>7.5709999999999997</v>
      </c>
    </row>
    <row r="1635" spans="1:4" ht="15.75">
      <c r="A1635" s="1">
        <v>1987</v>
      </c>
      <c r="B1635">
        <v>9</v>
      </c>
      <c r="C1635">
        <v>25</v>
      </c>
      <c r="D1635">
        <v>7.6479999999999997</v>
      </c>
    </row>
    <row r="1636" spans="1:4" ht="15.75">
      <c r="A1636" s="1">
        <v>1987</v>
      </c>
      <c r="B1636">
        <v>9</v>
      </c>
      <c r="C1636">
        <v>26</v>
      </c>
      <c r="D1636">
        <v>7.665</v>
      </c>
    </row>
    <row r="1637" spans="1:4" ht="15.75">
      <c r="A1637" s="1">
        <v>1987</v>
      </c>
      <c r="B1637">
        <v>9</v>
      </c>
      <c r="C1637">
        <v>27</v>
      </c>
      <c r="D1637">
        <v>7.6529999999999996</v>
      </c>
    </row>
    <row r="1638" spans="1:4" ht="15.75">
      <c r="A1638" s="1">
        <v>1987</v>
      </c>
      <c r="B1638">
        <v>9</v>
      </c>
      <c r="C1638">
        <v>28</v>
      </c>
      <c r="D1638">
        <v>7.694</v>
      </c>
    </row>
    <row r="1639" spans="1:4" ht="15.75">
      <c r="A1639" s="1">
        <v>1987</v>
      </c>
      <c r="B1639">
        <v>9</v>
      </c>
      <c r="C1639">
        <v>29</v>
      </c>
      <c r="D1639">
        <v>7.7569999999999997</v>
      </c>
    </row>
    <row r="1640" spans="1:4" ht="15.75">
      <c r="A1640" s="1">
        <v>1987</v>
      </c>
      <c r="B1640">
        <v>9</v>
      </c>
      <c r="C1640">
        <v>30</v>
      </c>
      <c r="D1640">
        <v>7.8339999999999996</v>
      </c>
    </row>
    <row r="1641" spans="1:4" ht="15.75">
      <c r="A1641" s="1">
        <v>1987</v>
      </c>
      <c r="B1641">
        <v>10</v>
      </c>
      <c r="C1641">
        <v>1</v>
      </c>
      <c r="D1641">
        <v>8.0389999999999997</v>
      </c>
    </row>
    <row r="1642" spans="1:4" ht="15.75">
      <c r="A1642" s="1">
        <v>1987</v>
      </c>
      <c r="B1642">
        <v>10</v>
      </c>
      <c r="C1642">
        <v>2</v>
      </c>
      <c r="D1642">
        <v>8.2210000000000001</v>
      </c>
    </row>
    <row r="1643" spans="1:4" ht="15.75">
      <c r="A1643" s="1">
        <v>1987</v>
      </c>
      <c r="B1643">
        <v>10</v>
      </c>
      <c r="C1643">
        <v>3</v>
      </c>
      <c r="D1643">
        <v>8.3109999999999999</v>
      </c>
    </row>
    <row r="1644" spans="1:4" ht="15.75">
      <c r="A1644" s="1">
        <v>1987</v>
      </c>
      <c r="B1644">
        <v>10</v>
      </c>
      <c r="C1644">
        <v>4</v>
      </c>
      <c r="D1644">
        <v>8.5079999999999991</v>
      </c>
    </row>
    <row r="1645" spans="1:4" ht="15.75">
      <c r="A1645" s="1">
        <v>1987</v>
      </c>
      <c r="B1645">
        <v>10</v>
      </c>
      <c r="C1645">
        <v>5</v>
      </c>
      <c r="D1645">
        <v>8.4860000000000007</v>
      </c>
    </row>
    <row r="1646" spans="1:4" ht="15.75">
      <c r="A1646" s="1">
        <v>1987</v>
      </c>
      <c r="B1646">
        <v>10</v>
      </c>
      <c r="C1646">
        <v>6</v>
      </c>
      <c r="D1646">
        <v>8.5869999999999997</v>
      </c>
    </row>
    <row r="1647" spans="1:4" ht="15.75">
      <c r="A1647" s="1">
        <v>1987</v>
      </c>
      <c r="B1647">
        <v>10</v>
      </c>
      <c r="C1647">
        <v>7</v>
      </c>
      <c r="D1647">
        <v>8.6349999999999998</v>
      </c>
    </row>
    <row r="1648" spans="1:4" ht="15.75">
      <c r="A1648" s="1">
        <v>1987</v>
      </c>
      <c r="B1648">
        <v>10</v>
      </c>
      <c r="C1648">
        <v>8</v>
      </c>
      <c r="D1648">
        <v>8.6750000000000007</v>
      </c>
    </row>
    <row r="1649" spans="1:4" ht="15.75">
      <c r="A1649" s="1">
        <v>1987</v>
      </c>
      <c r="B1649">
        <v>10</v>
      </c>
      <c r="C1649">
        <v>9</v>
      </c>
      <c r="D1649">
        <v>8.6910000000000007</v>
      </c>
    </row>
    <row r="1650" spans="1:4" ht="15.75">
      <c r="A1650" s="1">
        <v>1987</v>
      </c>
      <c r="B1650">
        <v>10</v>
      </c>
      <c r="C1650">
        <v>10</v>
      </c>
      <c r="D1650">
        <v>8.8510000000000009</v>
      </c>
    </row>
    <row r="1651" spans="1:4" ht="15.75">
      <c r="A1651" s="1">
        <v>1987</v>
      </c>
      <c r="B1651">
        <v>10</v>
      </c>
      <c r="C1651">
        <v>11</v>
      </c>
      <c r="D1651">
        <v>8.8740000000000006</v>
      </c>
    </row>
    <row r="1652" spans="1:4" ht="15.75">
      <c r="A1652" s="1">
        <v>1987</v>
      </c>
      <c r="B1652">
        <v>10</v>
      </c>
      <c r="C1652">
        <v>12</v>
      </c>
      <c r="D1652">
        <v>8.8369999999999997</v>
      </c>
    </row>
    <row r="1653" spans="1:4" ht="15.75">
      <c r="A1653" s="1">
        <v>1987</v>
      </c>
      <c r="B1653">
        <v>10</v>
      </c>
      <c r="C1653">
        <v>13</v>
      </c>
      <c r="D1653">
        <v>8.984</v>
      </c>
    </row>
    <row r="1654" spans="1:4" ht="15.75">
      <c r="A1654" s="1">
        <v>1987</v>
      </c>
      <c r="B1654">
        <v>10</v>
      </c>
      <c r="C1654">
        <v>14</v>
      </c>
      <c r="D1654">
        <v>9.0879999999999992</v>
      </c>
    </row>
    <row r="1655" spans="1:4" ht="15.75">
      <c r="A1655" s="1">
        <v>1987</v>
      </c>
      <c r="B1655">
        <v>10</v>
      </c>
      <c r="C1655">
        <v>15</v>
      </c>
      <c r="D1655">
        <v>8.9960000000000004</v>
      </c>
    </row>
    <row r="1656" spans="1:4" ht="15.75">
      <c r="A1656" s="1">
        <v>1987</v>
      </c>
      <c r="B1656">
        <v>10</v>
      </c>
      <c r="C1656">
        <v>16</v>
      </c>
      <c r="D1656">
        <v>8.9969999999999999</v>
      </c>
    </row>
    <row r="1657" spans="1:4" ht="15.75">
      <c r="A1657" s="1">
        <v>1987</v>
      </c>
      <c r="B1657">
        <v>10</v>
      </c>
      <c r="C1657">
        <v>17</v>
      </c>
      <c r="D1657">
        <v>9.0399999999999991</v>
      </c>
    </row>
    <row r="1658" spans="1:4" ht="15.75">
      <c r="A1658" s="1">
        <v>1987</v>
      </c>
      <c r="B1658">
        <v>10</v>
      </c>
      <c r="C1658">
        <v>18</v>
      </c>
      <c r="D1658">
        <v>9.0459999999999994</v>
      </c>
    </row>
    <row r="1659" spans="1:4" ht="15.75">
      <c r="A1659" s="1">
        <v>1987</v>
      </c>
      <c r="B1659">
        <v>10</v>
      </c>
      <c r="C1659">
        <v>19</v>
      </c>
      <c r="D1659">
        <v>9.141</v>
      </c>
    </row>
    <row r="1660" spans="1:4" ht="15.75">
      <c r="A1660" s="1">
        <v>1987</v>
      </c>
      <c r="B1660">
        <v>10</v>
      </c>
      <c r="C1660">
        <v>20</v>
      </c>
      <c r="D1660">
        <v>9.2279999999999998</v>
      </c>
    </row>
    <row r="1661" spans="1:4" ht="15.75">
      <c r="A1661" s="1">
        <v>1987</v>
      </c>
      <c r="B1661">
        <v>10</v>
      </c>
      <c r="C1661">
        <v>21</v>
      </c>
      <c r="D1661">
        <v>9.3219999999999992</v>
      </c>
    </row>
    <row r="1662" spans="1:4" ht="15.75">
      <c r="A1662" s="1">
        <v>1987</v>
      </c>
      <c r="B1662">
        <v>10</v>
      </c>
      <c r="C1662">
        <v>22</v>
      </c>
      <c r="D1662">
        <v>9.4410000000000007</v>
      </c>
    </row>
    <row r="1663" spans="1:4" ht="15.75">
      <c r="A1663" s="1">
        <v>1987</v>
      </c>
      <c r="B1663">
        <v>10</v>
      </c>
      <c r="C1663">
        <v>23</v>
      </c>
      <c r="D1663">
        <v>9.4710000000000001</v>
      </c>
    </row>
    <row r="1664" spans="1:4" ht="15.75">
      <c r="A1664" s="1">
        <v>1987</v>
      </c>
      <c r="B1664">
        <v>10</v>
      </c>
      <c r="C1664">
        <v>24</v>
      </c>
      <c r="D1664">
        <v>9.4979999999999993</v>
      </c>
    </row>
    <row r="1665" spans="1:4" ht="15.75">
      <c r="A1665" s="1">
        <v>1987</v>
      </c>
      <c r="B1665">
        <v>10</v>
      </c>
      <c r="C1665">
        <v>25</v>
      </c>
      <c r="D1665">
        <v>9.468</v>
      </c>
    </row>
    <row r="1666" spans="1:4" ht="15.75">
      <c r="A1666" s="1">
        <v>1987</v>
      </c>
      <c r="B1666">
        <v>10</v>
      </c>
      <c r="C1666">
        <v>26</v>
      </c>
      <c r="D1666">
        <v>9.4480000000000004</v>
      </c>
    </row>
    <row r="1667" spans="1:4" ht="15.75">
      <c r="A1667" s="1">
        <v>1987</v>
      </c>
      <c r="B1667">
        <v>10</v>
      </c>
      <c r="C1667">
        <v>27</v>
      </c>
      <c r="D1667">
        <v>9.4779999999999998</v>
      </c>
    </row>
    <row r="1668" spans="1:4" ht="15.75">
      <c r="A1668" s="1">
        <v>1987</v>
      </c>
      <c r="B1668">
        <v>10</v>
      </c>
      <c r="C1668">
        <v>28</v>
      </c>
      <c r="D1668">
        <v>9.5869999999999997</v>
      </c>
    </row>
    <row r="1669" spans="1:4" ht="15.75">
      <c r="A1669" s="1">
        <v>1987</v>
      </c>
      <c r="B1669">
        <v>10</v>
      </c>
      <c r="C1669">
        <v>29</v>
      </c>
      <c r="D1669">
        <v>9.7089999999999996</v>
      </c>
    </row>
    <row r="1670" spans="1:4" ht="15.75">
      <c r="A1670" s="1">
        <v>1987</v>
      </c>
      <c r="B1670">
        <v>10</v>
      </c>
      <c r="C1670">
        <v>30</v>
      </c>
      <c r="D1670">
        <v>9.8670000000000009</v>
      </c>
    </row>
    <row r="1671" spans="1:4" ht="15.75">
      <c r="A1671" s="1">
        <v>1987</v>
      </c>
      <c r="B1671">
        <v>10</v>
      </c>
      <c r="C1671">
        <v>31</v>
      </c>
      <c r="D1671">
        <v>9.9879999999999995</v>
      </c>
    </row>
    <row r="1672" spans="1:4" ht="15.75">
      <c r="A1672" s="1">
        <v>1987</v>
      </c>
      <c r="B1672">
        <v>11</v>
      </c>
      <c r="C1672">
        <v>1</v>
      </c>
      <c r="D1672">
        <v>10.163</v>
      </c>
    </row>
    <row r="1673" spans="1:4" ht="15.75">
      <c r="A1673" s="1">
        <v>1987</v>
      </c>
      <c r="B1673">
        <v>11</v>
      </c>
      <c r="C1673">
        <v>2</v>
      </c>
      <c r="D1673">
        <v>10.214</v>
      </c>
    </row>
    <row r="1674" spans="1:4" ht="15.75">
      <c r="A1674" s="1">
        <v>1987</v>
      </c>
      <c r="B1674">
        <v>11</v>
      </c>
      <c r="C1674">
        <v>3</v>
      </c>
      <c r="D1674">
        <v>10.256</v>
      </c>
    </row>
    <row r="1675" spans="1:4" ht="15.75">
      <c r="A1675" s="1">
        <v>1987</v>
      </c>
      <c r="B1675">
        <v>11</v>
      </c>
      <c r="C1675">
        <v>4</v>
      </c>
      <c r="D1675">
        <v>10.297000000000001</v>
      </c>
    </row>
    <row r="1676" spans="1:4" ht="15.75">
      <c r="A1676" s="1">
        <v>1987</v>
      </c>
      <c r="B1676">
        <v>11</v>
      </c>
      <c r="C1676">
        <v>5</v>
      </c>
      <c r="D1676">
        <v>10.381</v>
      </c>
    </row>
    <row r="1677" spans="1:4" ht="15.75">
      <c r="A1677" s="1">
        <v>1987</v>
      </c>
      <c r="B1677">
        <v>11</v>
      </c>
      <c r="C1677">
        <v>6</v>
      </c>
      <c r="D1677">
        <v>10.404</v>
      </c>
    </row>
    <row r="1678" spans="1:4" ht="15.75">
      <c r="A1678" s="1">
        <v>1987</v>
      </c>
      <c r="B1678">
        <v>11</v>
      </c>
      <c r="C1678">
        <v>7</v>
      </c>
      <c r="D1678">
        <v>10.481999999999999</v>
      </c>
    </row>
    <row r="1679" spans="1:4" ht="15.75">
      <c r="A1679" s="1">
        <v>1987</v>
      </c>
      <c r="B1679">
        <v>11</v>
      </c>
      <c r="C1679">
        <v>8</v>
      </c>
      <c r="D1679">
        <v>10.599</v>
      </c>
    </row>
    <row r="1680" spans="1:4" ht="15.75">
      <c r="A1680" s="1">
        <v>1987</v>
      </c>
      <c r="B1680">
        <v>11</v>
      </c>
      <c r="C1680">
        <v>9</v>
      </c>
      <c r="D1680">
        <v>10.679</v>
      </c>
    </row>
    <row r="1681" spans="1:4" ht="15.75">
      <c r="A1681" s="1">
        <v>1987</v>
      </c>
      <c r="B1681">
        <v>11</v>
      </c>
      <c r="C1681">
        <v>10</v>
      </c>
      <c r="D1681">
        <v>10.771000000000001</v>
      </c>
    </row>
    <row r="1682" spans="1:4" ht="15.75">
      <c r="A1682" s="1">
        <v>1987</v>
      </c>
      <c r="B1682">
        <v>11</v>
      </c>
      <c r="C1682">
        <v>11</v>
      </c>
      <c r="D1682">
        <v>10.89</v>
      </c>
    </row>
    <row r="1683" spans="1:4" ht="15.75">
      <c r="A1683" s="1">
        <v>1987</v>
      </c>
      <c r="B1683">
        <v>11</v>
      </c>
      <c r="C1683">
        <v>12</v>
      </c>
      <c r="D1683">
        <v>10.973000000000001</v>
      </c>
    </row>
    <row r="1684" spans="1:4" ht="15.75">
      <c r="A1684" s="1">
        <v>1987</v>
      </c>
      <c r="B1684">
        <v>11</v>
      </c>
      <c r="C1684">
        <v>13</v>
      </c>
      <c r="D1684">
        <v>11.138999999999999</v>
      </c>
    </row>
    <row r="1685" spans="1:4" ht="15.75">
      <c r="A1685" s="1">
        <v>1987</v>
      </c>
      <c r="B1685">
        <v>11</v>
      </c>
      <c r="C1685">
        <v>14</v>
      </c>
      <c r="D1685">
        <v>11.202999999999999</v>
      </c>
    </row>
    <row r="1686" spans="1:4" ht="15.75">
      <c r="A1686" s="1">
        <v>1987</v>
      </c>
      <c r="B1686">
        <v>11</v>
      </c>
      <c r="C1686">
        <v>15</v>
      </c>
      <c r="D1686">
        <v>11.302</v>
      </c>
    </row>
    <row r="1687" spans="1:4" ht="15.75">
      <c r="A1687" s="1">
        <v>1987</v>
      </c>
      <c r="B1687">
        <v>11</v>
      </c>
      <c r="C1687">
        <v>16</v>
      </c>
      <c r="D1687">
        <v>11.436</v>
      </c>
    </row>
    <row r="1688" spans="1:4" ht="15.75">
      <c r="A1688" s="1">
        <v>1987</v>
      </c>
      <c r="B1688">
        <v>11</v>
      </c>
      <c r="C1688">
        <v>17</v>
      </c>
      <c r="D1688">
        <v>11.507999999999999</v>
      </c>
    </row>
    <row r="1689" spans="1:4" ht="15.75">
      <c r="A1689" s="1">
        <v>1987</v>
      </c>
      <c r="B1689">
        <v>11</v>
      </c>
      <c r="C1689">
        <v>18</v>
      </c>
      <c r="D1689">
        <v>11.448</v>
      </c>
    </row>
    <row r="1690" spans="1:4" ht="15.75">
      <c r="A1690" s="1">
        <v>1987</v>
      </c>
      <c r="B1690">
        <v>11</v>
      </c>
      <c r="C1690">
        <v>19</v>
      </c>
      <c r="D1690">
        <v>11.496</v>
      </c>
    </row>
    <row r="1691" spans="1:4" ht="15.75">
      <c r="A1691" s="1">
        <v>1987</v>
      </c>
      <c r="B1691">
        <v>11</v>
      </c>
      <c r="C1691">
        <v>20</v>
      </c>
      <c r="D1691">
        <v>11.592000000000001</v>
      </c>
    </row>
    <row r="1692" spans="1:4" ht="15.75">
      <c r="A1692" s="1">
        <v>1987</v>
      </c>
      <c r="B1692">
        <v>11</v>
      </c>
      <c r="C1692">
        <v>21</v>
      </c>
      <c r="D1692">
        <v>11.635</v>
      </c>
    </row>
    <row r="1693" spans="1:4" ht="15.75">
      <c r="A1693" s="1">
        <v>1987</v>
      </c>
      <c r="B1693">
        <v>11</v>
      </c>
      <c r="C1693">
        <v>22</v>
      </c>
      <c r="D1693">
        <v>11.712</v>
      </c>
    </row>
    <row r="1694" spans="1:4" ht="15.75">
      <c r="A1694" s="1">
        <v>1987</v>
      </c>
      <c r="B1694">
        <v>11</v>
      </c>
      <c r="C1694">
        <v>23</v>
      </c>
      <c r="D1694">
        <v>11.744999999999999</v>
      </c>
    </row>
    <row r="1695" spans="1:4" ht="15.75">
      <c r="A1695" s="1">
        <v>1987</v>
      </c>
      <c r="B1695">
        <v>11</v>
      </c>
      <c r="C1695">
        <v>24</v>
      </c>
      <c r="D1695">
        <v>11.847</v>
      </c>
    </row>
    <row r="1696" spans="1:4" ht="15.75">
      <c r="A1696" s="1">
        <v>1987</v>
      </c>
      <c r="B1696">
        <v>11</v>
      </c>
      <c r="C1696">
        <v>25</v>
      </c>
      <c r="D1696">
        <v>11.933999999999999</v>
      </c>
    </row>
    <row r="1697" spans="1:4" ht="15.75">
      <c r="A1697" s="1">
        <v>1987</v>
      </c>
      <c r="B1697">
        <v>11</v>
      </c>
      <c r="C1697">
        <v>26</v>
      </c>
      <c r="D1697">
        <v>12.003</v>
      </c>
    </row>
    <row r="1698" spans="1:4" ht="15.75">
      <c r="A1698" s="1">
        <v>1987</v>
      </c>
      <c r="B1698">
        <v>11</v>
      </c>
      <c r="C1698">
        <v>27</v>
      </c>
      <c r="D1698">
        <v>12.073</v>
      </c>
    </row>
    <row r="1699" spans="1:4" ht="15.75">
      <c r="A1699" s="1">
        <v>1987</v>
      </c>
      <c r="B1699">
        <v>11</v>
      </c>
      <c r="C1699">
        <v>28</v>
      </c>
      <c r="D1699">
        <v>12.137</v>
      </c>
    </row>
    <row r="1700" spans="1:4" ht="15.75">
      <c r="A1700" s="1">
        <v>1987</v>
      </c>
      <c r="B1700">
        <v>11</v>
      </c>
      <c r="C1700">
        <v>29</v>
      </c>
      <c r="D1700">
        <v>12.185</v>
      </c>
    </row>
    <row r="1701" spans="1:4" ht="15.75">
      <c r="A1701" s="1">
        <v>1987</v>
      </c>
      <c r="B1701">
        <v>11</v>
      </c>
      <c r="C1701">
        <v>30</v>
      </c>
      <c r="D1701">
        <v>12.228</v>
      </c>
    </row>
    <row r="1702" spans="1:4" ht="15.75">
      <c r="A1702" s="1">
        <v>1987</v>
      </c>
      <c r="B1702">
        <v>12</v>
      </c>
      <c r="C1702">
        <v>1</v>
      </c>
      <c r="D1702">
        <v>12.504</v>
      </c>
    </row>
    <row r="1703" spans="1:4" ht="15.75">
      <c r="A1703" s="1">
        <v>1987</v>
      </c>
      <c r="B1703">
        <v>12</v>
      </c>
      <c r="C1703">
        <v>2</v>
      </c>
      <c r="D1703">
        <v>12.6</v>
      </c>
    </row>
    <row r="1704" spans="1:4" ht="15.75">
      <c r="A1704" s="1">
        <v>1988</v>
      </c>
      <c r="B1704">
        <v>1</v>
      </c>
      <c r="C1704">
        <v>13</v>
      </c>
      <c r="D1704">
        <v>14.826000000000001</v>
      </c>
    </row>
    <row r="1705" spans="1:4" ht="15.75">
      <c r="A1705" s="1">
        <v>1988</v>
      </c>
      <c r="B1705">
        <v>1</v>
      </c>
      <c r="C1705">
        <v>14</v>
      </c>
      <c r="D1705">
        <v>14.853999999999999</v>
      </c>
    </row>
    <row r="1706" spans="1:4" ht="15.75">
      <c r="A1706" s="1">
        <v>1988</v>
      </c>
      <c r="B1706">
        <v>1</v>
      </c>
      <c r="C1706">
        <v>15</v>
      </c>
      <c r="D1706">
        <v>14.973000000000001</v>
      </c>
    </row>
    <row r="1707" spans="1:4" ht="15.75">
      <c r="A1707" s="1">
        <v>1988</v>
      </c>
      <c r="B1707">
        <v>1</v>
      </c>
      <c r="C1707">
        <v>16</v>
      </c>
      <c r="D1707">
        <v>14.987</v>
      </c>
    </row>
    <row r="1708" spans="1:4" ht="15.75">
      <c r="A1708" s="1">
        <v>1988</v>
      </c>
      <c r="B1708">
        <v>1</v>
      </c>
      <c r="C1708">
        <v>17</v>
      </c>
      <c r="D1708">
        <v>15</v>
      </c>
    </row>
    <row r="1709" spans="1:4" ht="15.75">
      <c r="A1709" s="1">
        <v>1988</v>
      </c>
      <c r="B1709">
        <v>1</v>
      </c>
      <c r="C1709">
        <v>18</v>
      </c>
      <c r="D1709">
        <v>15.051</v>
      </c>
    </row>
    <row r="1710" spans="1:4" ht="15.75">
      <c r="A1710" s="1">
        <v>1988</v>
      </c>
      <c r="B1710">
        <v>1</v>
      </c>
      <c r="C1710">
        <v>19</v>
      </c>
      <c r="D1710">
        <v>15.047000000000001</v>
      </c>
    </row>
    <row r="1711" spans="1:4" ht="15.75">
      <c r="A1711" s="1">
        <v>1988</v>
      </c>
      <c r="B1711">
        <v>1</v>
      </c>
      <c r="C1711">
        <v>20</v>
      </c>
      <c r="D1711">
        <v>15.048999999999999</v>
      </c>
    </row>
    <row r="1712" spans="1:4" ht="15.75">
      <c r="A1712" s="1">
        <v>1988</v>
      </c>
      <c r="B1712">
        <v>1</v>
      </c>
      <c r="C1712">
        <v>21</v>
      </c>
      <c r="D1712">
        <v>15.113</v>
      </c>
    </row>
    <row r="1713" spans="1:4" ht="15.75">
      <c r="A1713" s="1">
        <v>1988</v>
      </c>
      <c r="B1713">
        <v>1</v>
      </c>
      <c r="C1713">
        <v>22</v>
      </c>
      <c r="D1713">
        <v>15.09</v>
      </c>
    </row>
    <row r="1714" spans="1:4" ht="15.75">
      <c r="A1714" s="1">
        <v>1988</v>
      </c>
      <c r="B1714">
        <v>1</v>
      </c>
      <c r="C1714">
        <v>23</v>
      </c>
      <c r="D1714">
        <v>15.085000000000001</v>
      </c>
    </row>
    <row r="1715" spans="1:4" ht="15.75">
      <c r="A1715" s="1">
        <v>1988</v>
      </c>
      <c r="B1715">
        <v>1</v>
      </c>
      <c r="C1715">
        <v>24</v>
      </c>
      <c r="D1715">
        <v>15.022</v>
      </c>
    </row>
    <row r="1716" spans="1:4" ht="15.75">
      <c r="A1716" s="1">
        <v>1988</v>
      </c>
      <c r="B1716">
        <v>1</v>
      </c>
      <c r="C1716">
        <v>25</v>
      </c>
      <c r="D1716">
        <v>15.02</v>
      </c>
    </row>
    <row r="1717" spans="1:4" ht="15.75">
      <c r="A1717" s="1">
        <v>1988</v>
      </c>
      <c r="B1717">
        <v>1</v>
      </c>
      <c r="C1717">
        <v>26</v>
      </c>
      <c r="D1717">
        <v>15.115</v>
      </c>
    </row>
    <row r="1718" spans="1:4" ht="15.75">
      <c r="A1718" s="1">
        <v>1988</v>
      </c>
      <c r="B1718">
        <v>1</v>
      </c>
      <c r="C1718">
        <v>27</v>
      </c>
      <c r="D1718">
        <v>15.163</v>
      </c>
    </row>
    <row r="1719" spans="1:4" ht="15.75">
      <c r="A1719" s="1">
        <v>1988</v>
      </c>
      <c r="B1719">
        <v>1</v>
      </c>
      <c r="C1719">
        <v>28</v>
      </c>
      <c r="D1719">
        <v>15.241</v>
      </c>
    </row>
    <row r="1720" spans="1:4" ht="15.75">
      <c r="A1720" s="1">
        <v>1988</v>
      </c>
      <c r="B1720">
        <v>1</v>
      </c>
      <c r="C1720">
        <v>29</v>
      </c>
      <c r="D1720">
        <v>15.278</v>
      </c>
    </row>
    <row r="1721" spans="1:4" ht="15.75">
      <c r="A1721" s="1">
        <v>1988</v>
      </c>
      <c r="B1721">
        <v>1</v>
      </c>
      <c r="C1721">
        <v>30</v>
      </c>
      <c r="D1721">
        <v>15.362</v>
      </c>
    </row>
    <row r="1722" spans="1:4" ht="15.75">
      <c r="A1722" s="1">
        <v>1988</v>
      </c>
      <c r="B1722">
        <v>1</v>
      </c>
      <c r="C1722">
        <v>31</v>
      </c>
      <c r="D1722">
        <v>15.443</v>
      </c>
    </row>
    <row r="1723" spans="1:4" ht="15.75">
      <c r="A1723" s="1">
        <v>1988</v>
      </c>
      <c r="B1723">
        <v>2</v>
      </c>
      <c r="C1723">
        <v>1</v>
      </c>
      <c r="D1723">
        <v>15.56</v>
      </c>
    </row>
    <row r="1724" spans="1:4" ht="15.75">
      <c r="A1724" s="1">
        <v>1988</v>
      </c>
      <c r="B1724">
        <v>2</v>
      </c>
      <c r="C1724">
        <v>2</v>
      </c>
      <c r="D1724">
        <v>15.568</v>
      </c>
    </row>
    <row r="1725" spans="1:4" ht="15.75">
      <c r="A1725" s="1">
        <v>1988</v>
      </c>
      <c r="B1725">
        <v>2</v>
      </c>
      <c r="C1725">
        <v>3</v>
      </c>
      <c r="D1725">
        <v>15.462</v>
      </c>
    </row>
    <row r="1726" spans="1:4" ht="15.75">
      <c r="A1726" s="1">
        <v>1988</v>
      </c>
      <c r="B1726">
        <v>2</v>
      </c>
      <c r="C1726">
        <v>4</v>
      </c>
      <c r="D1726">
        <v>15.478999999999999</v>
      </c>
    </row>
    <row r="1727" spans="1:4" ht="15.75">
      <c r="A1727" s="1">
        <v>1988</v>
      </c>
      <c r="B1727">
        <v>2</v>
      </c>
      <c r="C1727">
        <v>5</v>
      </c>
      <c r="D1727">
        <v>15.413</v>
      </c>
    </row>
    <row r="1728" spans="1:4" ht="15.75">
      <c r="A1728" s="1">
        <v>1988</v>
      </c>
      <c r="B1728">
        <v>2</v>
      </c>
      <c r="C1728">
        <v>6</v>
      </c>
      <c r="D1728">
        <v>15.448</v>
      </c>
    </row>
    <row r="1729" spans="1:4" ht="15.75">
      <c r="A1729" s="1">
        <v>1988</v>
      </c>
      <c r="B1729">
        <v>2</v>
      </c>
      <c r="C1729">
        <v>7</v>
      </c>
      <c r="D1729">
        <v>15.313000000000001</v>
      </c>
    </row>
    <row r="1730" spans="1:4" ht="15.75">
      <c r="A1730" s="1">
        <v>1988</v>
      </c>
      <c r="B1730">
        <v>2</v>
      </c>
      <c r="C1730">
        <v>8</v>
      </c>
      <c r="D1730">
        <v>15.308999999999999</v>
      </c>
    </row>
    <row r="1731" spans="1:4" ht="15.75">
      <c r="A1731" s="1">
        <v>1988</v>
      </c>
      <c r="B1731">
        <v>2</v>
      </c>
      <c r="C1731">
        <v>9</v>
      </c>
      <c r="D1731">
        <v>15.276</v>
      </c>
    </row>
    <row r="1732" spans="1:4" ht="15.75">
      <c r="A1732" s="1">
        <v>1988</v>
      </c>
      <c r="B1732">
        <v>2</v>
      </c>
      <c r="C1732">
        <v>10</v>
      </c>
      <c r="D1732">
        <v>15.304</v>
      </c>
    </row>
    <row r="1733" spans="1:4" ht="15.75">
      <c r="A1733" s="1">
        <v>1988</v>
      </c>
      <c r="B1733">
        <v>2</v>
      </c>
      <c r="C1733">
        <v>11</v>
      </c>
      <c r="D1733">
        <v>15.292</v>
      </c>
    </row>
    <row r="1734" spans="1:4" ht="15.75">
      <c r="A1734" s="1">
        <v>1988</v>
      </c>
      <c r="B1734">
        <v>2</v>
      </c>
      <c r="C1734">
        <v>12</v>
      </c>
      <c r="D1734">
        <v>15.326000000000001</v>
      </c>
    </row>
    <row r="1735" spans="1:4" ht="15.75">
      <c r="A1735" s="1">
        <v>1988</v>
      </c>
      <c r="B1735">
        <v>2</v>
      </c>
      <c r="C1735">
        <v>13</v>
      </c>
      <c r="D1735">
        <v>15.332000000000001</v>
      </c>
    </row>
    <row r="1736" spans="1:4" ht="15.75">
      <c r="A1736" s="1">
        <v>1988</v>
      </c>
      <c r="B1736">
        <v>2</v>
      </c>
      <c r="C1736">
        <v>14</v>
      </c>
      <c r="D1736">
        <v>15.363</v>
      </c>
    </row>
    <row r="1737" spans="1:4" ht="15.75">
      <c r="A1737" s="1">
        <v>1988</v>
      </c>
      <c r="B1737">
        <v>2</v>
      </c>
      <c r="C1737">
        <v>15</v>
      </c>
      <c r="D1737">
        <v>15.379</v>
      </c>
    </row>
    <row r="1738" spans="1:4" ht="15.75">
      <c r="A1738" s="1">
        <v>1988</v>
      </c>
      <c r="B1738">
        <v>2</v>
      </c>
      <c r="C1738">
        <v>16</v>
      </c>
      <c r="D1738">
        <v>15.476000000000001</v>
      </c>
    </row>
    <row r="1739" spans="1:4" ht="15.75">
      <c r="A1739" s="1">
        <v>1988</v>
      </c>
      <c r="B1739">
        <v>2</v>
      </c>
      <c r="C1739">
        <v>17</v>
      </c>
      <c r="D1739">
        <v>15.443</v>
      </c>
    </row>
    <row r="1740" spans="1:4" ht="15.75">
      <c r="A1740" s="1">
        <v>1988</v>
      </c>
      <c r="B1740">
        <v>2</v>
      </c>
      <c r="C1740">
        <v>18</v>
      </c>
      <c r="D1740">
        <v>15.471</v>
      </c>
    </row>
    <row r="1741" spans="1:4" ht="15.75">
      <c r="A1741" s="1">
        <v>1988</v>
      </c>
      <c r="B1741">
        <v>2</v>
      </c>
      <c r="C1741">
        <v>19</v>
      </c>
      <c r="D1741">
        <v>15.545999999999999</v>
      </c>
    </row>
    <row r="1742" spans="1:4" ht="15.75">
      <c r="A1742" s="1">
        <v>1988</v>
      </c>
      <c r="B1742">
        <v>2</v>
      </c>
      <c r="C1742">
        <v>20</v>
      </c>
      <c r="D1742">
        <v>15.638999999999999</v>
      </c>
    </row>
    <row r="1743" spans="1:4" ht="15.75">
      <c r="A1743" s="1">
        <v>1988</v>
      </c>
      <c r="B1743">
        <v>2</v>
      </c>
      <c r="C1743">
        <v>21</v>
      </c>
      <c r="D1743">
        <v>15.73</v>
      </c>
    </row>
    <row r="1744" spans="1:4" ht="15.75">
      <c r="A1744" s="1">
        <v>1988</v>
      </c>
      <c r="B1744">
        <v>2</v>
      </c>
      <c r="C1744">
        <v>22</v>
      </c>
      <c r="D1744">
        <v>15.831</v>
      </c>
    </row>
    <row r="1745" spans="1:4" ht="15.75">
      <c r="A1745" s="1">
        <v>1988</v>
      </c>
      <c r="B1745">
        <v>2</v>
      </c>
      <c r="C1745">
        <v>23</v>
      </c>
      <c r="D1745">
        <v>16.015000000000001</v>
      </c>
    </row>
    <row r="1746" spans="1:4" ht="15.75">
      <c r="A1746" s="1">
        <v>1988</v>
      </c>
      <c r="B1746">
        <v>2</v>
      </c>
      <c r="C1746">
        <v>24</v>
      </c>
      <c r="D1746">
        <v>15.906000000000001</v>
      </c>
    </row>
    <row r="1747" spans="1:4" ht="15.75">
      <c r="A1747" s="1">
        <v>1988</v>
      </c>
      <c r="B1747">
        <v>2</v>
      </c>
      <c r="C1747">
        <v>25</v>
      </c>
      <c r="D1747">
        <v>15.836</v>
      </c>
    </row>
    <row r="1748" spans="1:4" ht="15.75">
      <c r="A1748" s="1">
        <v>1988</v>
      </c>
      <c r="B1748">
        <v>2</v>
      </c>
      <c r="C1748">
        <v>26</v>
      </c>
      <c r="D1748">
        <v>15.962</v>
      </c>
    </row>
    <row r="1749" spans="1:4" ht="15.75">
      <c r="A1749" s="1">
        <v>1988</v>
      </c>
      <c r="B1749">
        <v>2</v>
      </c>
      <c r="C1749">
        <v>27</v>
      </c>
      <c r="D1749">
        <v>16.016999999999999</v>
      </c>
    </row>
    <row r="1750" spans="1:4" ht="15.75">
      <c r="A1750" s="1">
        <v>1988</v>
      </c>
      <c r="B1750">
        <v>2</v>
      </c>
      <c r="C1750">
        <v>28</v>
      </c>
      <c r="D1750">
        <v>16.111000000000001</v>
      </c>
    </row>
    <row r="1751" spans="1:4" ht="15.75">
      <c r="A1751" s="1">
        <v>1988</v>
      </c>
      <c r="B1751">
        <v>2</v>
      </c>
      <c r="C1751">
        <v>29</v>
      </c>
      <c r="D1751">
        <v>16.111000000000001</v>
      </c>
    </row>
    <row r="1752" spans="1:4" ht="15.75">
      <c r="A1752" s="1">
        <v>1988</v>
      </c>
      <c r="B1752">
        <v>3</v>
      </c>
      <c r="C1752">
        <v>1</v>
      </c>
      <c r="D1752">
        <v>16.129000000000001</v>
      </c>
    </row>
    <row r="1753" spans="1:4" ht="15.75">
      <c r="A1753" s="1">
        <v>1988</v>
      </c>
      <c r="B1753">
        <v>3</v>
      </c>
      <c r="C1753">
        <v>2</v>
      </c>
      <c r="D1753">
        <v>16.161999999999999</v>
      </c>
    </row>
    <row r="1754" spans="1:4" ht="15.75">
      <c r="A1754" s="1">
        <v>1988</v>
      </c>
      <c r="B1754">
        <v>3</v>
      </c>
      <c r="C1754">
        <v>3</v>
      </c>
      <c r="D1754">
        <v>16.178999999999998</v>
      </c>
    </row>
    <row r="1755" spans="1:4" ht="15.75">
      <c r="A1755" s="1">
        <v>1988</v>
      </c>
      <c r="B1755">
        <v>3</v>
      </c>
      <c r="C1755">
        <v>4</v>
      </c>
      <c r="D1755">
        <v>16.099</v>
      </c>
    </row>
    <row r="1756" spans="1:4" ht="15.75">
      <c r="A1756" s="1">
        <v>1988</v>
      </c>
      <c r="B1756">
        <v>3</v>
      </c>
      <c r="C1756">
        <v>5</v>
      </c>
      <c r="D1756">
        <v>16.137</v>
      </c>
    </row>
    <row r="1757" spans="1:4" ht="15.75">
      <c r="A1757" s="1">
        <v>1988</v>
      </c>
      <c r="B1757">
        <v>3</v>
      </c>
      <c r="C1757">
        <v>6</v>
      </c>
      <c r="D1757">
        <v>16.169</v>
      </c>
    </row>
    <row r="1758" spans="1:4" ht="15.75">
      <c r="A1758" s="1">
        <v>1988</v>
      </c>
      <c r="B1758">
        <v>3</v>
      </c>
      <c r="C1758">
        <v>7</v>
      </c>
      <c r="D1758">
        <v>16.239999999999998</v>
      </c>
    </row>
    <row r="1759" spans="1:4" ht="15.75">
      <c r="A1759" s="1">
        <v>1988</v>
      </c>
      <c r="B1759">
        <v>3</v>
      </c>
      <c r="C1759">
        <v>8</v>
      </c>
      <c r="D1759">
        <v>16.247</v>
      </c>
    </row>
    <row r="1760" spans="1:4" ht="15.75">
      <c r="A1760" s="1">
        <v>1988</v>
      </c>
      <c r="B1760">
        <v>3</v>
      </c>
      <c r="C1760">
        <v>9</v>
      </c>
      <c r="D1760">
        <v>16.244</v>
      </c>
    </row>
    <row r="1761" spans="1:4" ht="15.75">
      <c r="A1761" s="1">
        <v>1988</v>
      </c>
      <c r="B1761">
        <v>3</v>
      </c>
      <c r="C1761">
        <v>10</v>
      </c>
      <c r="D1761">
        <v>16.309000000000001</v>
      </c>
    </row>
    <row r="1762" spans="1:4" ht="15.75">
      <c r="A1762" s="1">
        <v>1988</v>
      </c>
      <c r="B1762">
        <v>3</v>
      </c>
      <c r="C1762">
        <v>11</v>
      </c>
      <c r="D1762">
        <v>16.295999999999999</v>
      </c>
    </row>
    <row r="1763" spans="1:4" ht="15.75">
      <c r="A1763" s="1">
        <v>1988</v>
      </c>
      <c r="B1763">
        <v>3</v>
      </c>
      <c r="C1763">
        <v>12</v>
      </c>
      <c r="D1763">
        <v>16.276</v>
      </c>
    </row>
    <row r="1764" spans="1:4" ht="15.75">
      <c r="A1764" s="1">
        <v>1988</v>
      </c>
      <c r="B1764">
        <v>3</v>
      </c>
      <c r="C1764">
        <v>13</v>
      </c>
      <c r="D1764">
        <v>16.181999999999999</v>
      </c>
    </row>
    <row r="1765" spans="1:4" ht="15.75">
      <c r="A1765" s="1">
        <v>1988</v>
      </c>
      <c r="B1765">
        <v>3</v>
      </c>
      <c r="C1765">
        <v>14</v>
      </c>
      <c r="D1765">
        <v>16.013000000000002</v>
      </c>
    </row>
    <row r="1766" spans="1:4" ht="15.75">
      <c r="A1766" s="1">
        <v>1988</v>
      </c>
      <c r="B1766">
        <v>3</v>
      </c>
      <c r="C1766">
        <v>15</v>
      </c>
      <c r="D1766">
        <v>15.983000000000001</v>
      </c>
    </row>
    <row r="1767" spans="1:4" ht="15.75">
      <c r="A1767" s="1">
        <v>1988</v>
      </c>
      <c r="B1767">
        <v>3</v>
      </c>
      <c r="C1767">
        <v>16</v>
      </c>
      <c r="D1767">
        <v>15.96</v>
      </c>
    </row>
    <row r="1768" spans="1:4" ht="15.75">
      <c r="A1768" s="1">
        <v>1988</v>
      </c>
      <c r="B1768">
        <v>3</v>
      </c>
      <c r="C1768">
        <v>17</v>
      </c>
      <c r="D1768">
        <v>15.847</v>
      </c>
    </row>
    <row r="1769" spans="1:4" ht="15.75">
      <c r="A1769" s="1">
        <v>1988</v>
      </c>
      <c r="B1769">
        <v>3</v>
      </c>
      <c r="C1769">
        <v>18</v>
      </c>
      <c r="D1769">
        <v>15.871</v>
      </c>
    </row>
    <row r="1770" spans="1:4" ht="15.75">
      <c r="A1770" s="1">
        <v>1988</v>
      </c>
      <c r="B1770">
        <v>3</v>
      </c>
      <c r="C1770">
        <v>19</v>
      </c>
      <c r="D1770">
        <v>15.835000000000001</v>
      </c>
    </row>
    <row r="1771" spans="1:4" ht="15.75">
      <c r="A1771" s="1">
        <v>1988</v>
      </c>
      <c r="B1771">
        <v>3</v>
      </c>
      <c r="C1771">
        <v>20</v>
      </c>
      <c r="D1771">
        <v>15.815</v>
      </c>
    </row>
    <row r="1772" spans="1:4" ht="15.75">
      <c r="A1772" s="1">
        <v>1988</v>
      </c>
      <c r="B1772">
        <v>3</v>
      </c>
      <c r="C1772">
        <v>21</v>
      </c>
      <c r="D1772">
        <v>15.757999999999999</v>
      </c>
    </row>
    <row r="1773" spans="1:4" ht="15.75">
      <c r="A1773" s="1">
        <v>1988</v>
      </c>
      <c r="B1773">
        <v>3</v>
      </c>
      <c r="C1773">
        <v>22</v>
      </c>
      <c r="D1773">
        <v>15.861000000000001</v>
      </c>
    </row>
    <row r="1774" spans="1:4" ht="15.75">
      <c r="A1774" s="1">
        <v>1988</v>
      </c>
      <c r="B1774">
        <v>3</v>
      </c>
      <c r="C1774">
        <v>23</v>
      </c>
      <c r="D1774">
        <v>15.781000000000001</v>
      </c>
    </row>
    <row r="1775" spans="1:4" ht="15.75">
      <c r="A1775" s="1">
        <v>1988</v>
      </c>
      <c r="B1775">
        <v>3</v>
      </c>
      <c r="C1775">
        <v>24</v>
      </c>
      <c r="D1775">
        <v>15.743</v>
      </c>
    </row>
    <row r="1776" spans="1:4" ht="15.75">
      <c r="A1776" s="1">
        <v>1988</v>
      </c>
      <c r="B1776">
        <v>3</v>
      </c>
      <c r="C1776">
        <v>25</v>
      </c>
      <c r="D1776">
        <v>15.702</v>
      </c>
    </row>
    <row r="1777" spans="1:4" ht="15.75">
      <c r="A1777" s="1">
        <v>1988</v>
      </c>
      <c r="B1777">
        <v>3</v>
      </c>
      <c r="C1777">
        <v>26</v>
      </c>
      <c r="D1777">
        <v>15.747999999999999</v>
      </c>
    </row>
    <row r="1778" spans="1:4" ht="15.75">
      <c r="A1778" s="1">
        <v>1988</v>
      </c>
      <c r="B1778">
        <v>3</v>
      </c>
      <c r="C1778">
        <v>27</v>
      </c>
      <c r="D1778">
        <v>15.737</v>
      </c>
    </row>
    <row r="1779" spans="1:4" ht="15.75">
      <c r="A1779" s="1">
        <v>1988</v>
      </c>
      <c r="B1779">
        <v>3</v>
      </c>
      <c r="C1779">
        <v>28</v>
      </c>
      <c r="D1779">
        <v>15.676</v>
      </c>
    </row>
    <row r="1780" spans="1:4" ht="15.75">
      <c r="A1780" s="1">
        <v>1988</v>
      </c>
      <c r="B1780">
        <v>3</v>
      </c>
      <c r="C1780">
        <v>29</v>
      </c>
      <c r="D1780">
        <v>15.63</v>
      </c>
    </row>
    <row r="1781" spans="1:4" ht="15.75">
      <c r="A1781" s="1">
        <v>1988</v>
      </c>
      <c r="B1781">
        <v>3</v>
      </c>
      <c r="C1781">
        <v>30</v>
      </c>
      <c r="D1781">
        <v>15.522</v>
      </c>
    </row>
    <row r="1782" spans="1:4" ht="15.75">
      <c r="A1782" s="1">
        <v>1988</v>
      </c>
      <c r="B1782">
        <v>3</v>
      </c>
      <c r="C1782">
        <v>31</v>
      </c>
      <c r="D1782">
        <v>15.523</v>
      </c>
    </row>
    <row r="1783" spans="1:4" ht="15.75">
      <c r="A1783" s="1">
        <v>1988</v>
      </c>
      <c r="B1783">
        <v>4</v>
      </c>
      <c r="C1783">
        <v>1</v>
      </c>
      <c r="D1783">
        <v>15.523</v>
      </c>
    </row>
    <row r="1784" spans="1:4" ht="15.75">
      <c r="A1784" s="1">
        <v>1988</v>
      </c>
      <c r="B1784">
        <v>4</v>
      </c>
      <c r="C1784">
        <v>2</v>
      </c>
      <c r="D1784">
        <v>15.561999999999999</v>
      </c>
    </row>
    <row r="1785" spans="1:4" ht="15.75">
      <c r="A1785" s="1">
        <v>1988</v>
      </c>
      <c r="B1785">
        <v>4</v>
      </c>
      <c r="C1785">
        <v>3</v>
      </c>
      <c r="D1785">
        <v>15.587999999999999</v>
      </c>
    </row>
    <row r="1786" spans="1:4" ht="15.75">
      <c r="A1786" s="1">
        <v>1988</v>
      </c>
      <c r="B1786">
        <v>4</v>
      </c>
      <c r="C1786">
        <v>4</v>
      </c>
      <c r="D1786">
        <v>15.601000000000001</v>
      </c>
    </row>
    <row r="1787" spans="1:4" ht="15.75">
      <c r="A1787" s="1">
        <v>1988</v>
      </c>
      <c r="B1787">
        <v>4</v>
      </c>
      <c r="C1787">
        <v>5</v>
      </c>
      <c r="D1787">
        <v>15.534000000000001</v>
      </c>
    </row>
    <row r="1788" spans="1:4" ht="15.75">
      <c r="A1788" s="1">
        <v>1988</v>
      </c>
      <c r="B1788">
        <v>4</v>
      </c>
      <c r="C1788">
        <v>6</v>
      </c>
      <c r="D1788">
        <v>15.513999999999999</v>
      </c>
    </row>
    <row r="1789" spans="1:4" ht="15.75">
      <c r="A1789" s="1">
        <v>1988</v>
      </c>
      <c r="B1789">
        <v>4</v>
      </c>
      <c r="C1789">
        <v>7</v>
      </c>
      <c r="D1789">
        <v>15.536</v>
      </c>
    </row>
    <row r="1790" spans="1:4" ht="15.75">
      <c r="A1790" s="1">
        <v>1988</v>
      </c>
      <c r="B1790">
        <v>4</v>
      </c>
      <c r="C1790">
        <v>8</v>
      </c>
      <c r="D1790">
        <v>15.49</v>
      </c>
    </row>
    <row r="1791" spans="1:4" ht="15.75">
      <c r="A1791" s="1">
        <v>1988</v>
      </c>
      <c r="B1791">
        <v>4</v>
      </c>
      <c r="C1791">
        <v>9</v>
      </c>
      <c r="D1791">
        <v>15.489000000000001</v>
      </c>
    </row>
    <row r="1792" spans="1:4" ht="15.75">
      <c r="A1792" s="1">
        <v>1988</v>
      </c>
      <c r="B1792">
        <v>4</v>
      </c>
      <c r="C1792">
        <v>10</v>
      </c>
      <c r="D1792">
        <v>15.446999999999999</v>
      </c>
    </row>
    <row r="1793" spans="1:4" ht="15.75">
      <c r="A1793" s="1">
        <v>1988</v>
      </c>
      <c r="B1793">
        <v>4</v>
      </c>
      <c r="C1793">
        <v>11</v>
      </c>
      <c r="D1793">
        <v>15.340999999999999</v>
      </c>
    </row>
    <row r="1794" spans="1:4" ht="15.75">
      <c r="A1794" s="1">
        <v>1988</v>
      </c>
      <c r="B1794">
        <v>4</v>
      </c>
      <c r="C1794">
        <v>12</v>
      </c>
      <c r="D1794">
        <v>15.273</v>
      </c>
    </row>
    <row r="1795" spans="1:4" ht="15.75">
      <c r="A1795" s="1">
        <v>1988</v>
      </c>
      <c r="B1795">
        <v>4</v>
      </c>
      <c r="C1795">
        <v>13</v>
      </c>
      <c r="D1795">
        <v>15.193</v>
      </c>
    </row>
    <row r="1796" spans="1:4" ht="15.75">
      <c r="A1796" s="1">
        <v>1988</v>
      </c>
      <c r="B1796">
        <v>4</v>
      </c>
      <c r="C1796">
        <v>14</v>
      </c>
      <c r="D1796">
        <v>15.179</v>
      </c>
    </row>
    <row r="1797" spans="1:4" ht="15.75">
      <c r="A1797" s="1">
        <v>1988</v>
      </c>
      <c r="B1797">
        <v>4</v>
      </c>
      <c r="C1797">
        <v>15</v>
      </c>
      <c r="D1797">
        <v>15.164</v>
      </c>
    </row>
    <row r="1798" spans="1:4" ht="15.75">
      <c r="A1798" s="1">
        <v>1988</v>
      </c>
      <c r="B1798">
        <v>4</v>
      </c>
      <c r="C1798">
        <v>16</v>
      </c>
      <c r="D1798">
        <v>15.151999999999999</v>
      </c>
    </row>
    <row r="1799" spans="1:4" ht="15.75">
      <c r="A1799" s="1">
        <v>1988</v>
      </c>
      <c r="B1799">
        <v>4</v>
      </c>
      <c r="C1799">
        <v>17</v>
      </c>
      <c r="D1799">
        <v>15.106999999999999</v>
      </c>
    </row>
    <row r="1800" spans="1:4" ht="15.75">
      <c r="A1800" s="1">
        <v>1988</v>
      </c>
      <c r="B1800">
        <v>4</v>
      </c>
      <c r="C1800">
        <v>18</v>
      </c>
      <c r="D1800">
        <v>15.031000000000001</v>
      </c>
    </row>
    <row r="1801" spans="1:4" ht="15.75">
      <c r="A1801" s="1">
        <v>1988</v>
      </c>
      <c r="B1801">
        <v>4</v>
      </c>
      <c r="C1801">
        <v>19</v>
      </c>
      <c r="D1801">
        <v>15.061999999999999</v>
      </c>
    </row>
    <row r="1802" spans="1:4" ht="15.75">
      <c r="A1802" s="1">
        <v>1988</v>
      </c>
      <c r="B1802">
        <v>4</v>
      </c>
      <c r="C1802">
        <v>20</v>
      </c>
      <c r="D1802">
        <v>15.037000000000001</v>
      </c>
    </row>
    <row r="1803" spans="1:4" ht="15.75">
      <c r="A1803" s="1">
        <v>1988</v>
      </c>
      <c r="B1803">
        <v>4</v>
      </c>
      <c r="C1803">
        <v>21</v>
      </c>
      <c r="D1803">
        <v>14.91</v>
      </c>
    </row>
    <row r="1804" spans="1:4" ht="15.75">
      <c r="A1804" s="1">
        <v>1988</v>
      </c>
      <c r="B1804">
        <v>4</v>
      </c>
      <c r="C1804">
        <v>22</v>
      </c>
      <c r="D1804">
        <v>14.917</v>
      </c>
    </row>
    <row r="1805" spans="1:4" ht="15.75">
      <c r="A1805" s="1">
        <v>1988</v>
      </c>
      <c r="B1805">
        <v>4</v>
      </c>
      <c r="C1805">
        <v>23</v>
      </c>
      <c r="D1805">
        <v>14.829000000000001</v>
      </c>
    </row>
    <row r="1806" spans="1:4" ht="15.75">
      <c r="A1806" s="1">
        <v>1988</v>
      </c>
      <c r="B1806">
        <v>4</v>
      </c>
      <c r="C1806">
        <v>24</v>
      </c>
      <c r="D1806">
        <v>14.62</v>
      </c>
    </row>
    <row r="1807" spans="1:4" ht="15.75">
      <c r="A1807" s="1">
        <v>1988</v>
      </c>
      <c r="B1807">
        <v>4</v>
      </c>
      <c r="C1807">
        <v>25</v>
      </c>
      <c r="D1807">
        <v>14.617000000000001</v>
      </c>
    </row>
    <row r="1808" spans="1:4" ht="15.75">
      <c r="A1808" s="1">
        <v>1988</v>
      </c>
      <c r="B1808">
        <v>4</v>
      </c>
      <c r="C1808">
        <v>26</v>
      </c>
      <c r="D1808">
        <v>14.584</v>
      </c>
    </row>
    <row r="1809" spans="1:4" ht="15.75">
      <c r="A1809" s="1">
        <v>1988</v>
      </c>
      <c r="B1809">
        <v>4</v>
      </c>
      <c r="C1809">
        <v>27</v>
      </c>
      <c r="D1809">
        <v>14.637</v>
      </c>
    </row>
    <row r="1810" spans="1:4" ht="15.75">
      <c r="A1810" s="1">
        <v>1988</v>
      </c>
      <c r="B1810">
        <v>4</v>
      </c>
      <c r="C1810">
        <v>28</v>
      </c>
      <c r="D1810">
        <v>14.635</v>
      </c>
    </row>
    <row r="1811" spans="1:4" ht="15.75">
      <c r="A1811" s="1">
        <v>1988</v>
      </c>
      <c r="B1811">
        <v>4</v>
      </c>
      <c r="C1811">
        <v>29</v>
      </c>
      <c r="D1811">
        <v>14.577999999999999</v>
      </c>
    </row>
    <row r="1812" spans="1:4" ht="15.75">
      <c r="A1812" s="1">
        <v>1988</v>
      </c>
      <c r="B1812">
        <v>4</v>
      </c>
      <c r="C1812">
        <v>30</v>
      </c>
      <c r="D1812">
        <v>14.54</v>
      </c>
    </row>
    <row r="1813" spans="1:4" ht="15.75">
      <c r="A1813" s="1">
        <v>1988</v>
      </c>
      <c r="B1813">
        <v>5</v>
      </c>
      <c r="C1813">
        <v>1</v>
      </c>
      <c r="D1813">
        <v>14.362</v>
      </c>
    </row>
    <row r="1814" spans="1:4" ht="15.75">
      <c r="A1814" s="1">
        <v>1988</v>
      </c>
      <c r="B1814">
        <v>5</v>
      </c>
      <c r="C1814">
        <v>2</v>
      </c>
      <c r="D1814">
        <v>14.318</v>
      </c>
    </row>
    <row r="1815" spans="1:4" ht="15.75">
      <c r="A1815" s="1">
        <v>1988</v>
      </c>
      <c r="B1815">
        <v>5</v>
      </c>
      <c r="C1815">
        <v>3</v>
      </c>
      <c r="D1815">
        <v>14.298999999999999</v>
      </c>
    </row>
    <row r="1816" spans="1:4" ht="15.75">
      <c r="A1816" s="1">
        <v>1988</v>
      </c>
      <c r="B1816">
        <v>5</v>
      </c>
      <c r="C1816">
        <v>4</v>
      </c>
      <c r="D1816">
        <v>14.234</v>
      </c>
    </row>
    <row r="1817" spans="1:4" ht="15.75">
      <c r="A1817" s="1">
        <v>1988</v>
      </c>
      <c r="B1817">
        <v>5</v>
      </c>
      <c r="C1817">
        <v>5</v>
      </c>
      <c r="D1817">
        <v>14.159000000000001</v>
      </c>
    </row>
    <row r="1818" spans="1:4" ht="15.75">
      <c r="A1818" s="1">
        <v>1988</v>
      </c>
      <c r="B1818">
        <v>5</v>
      </c>
      <c r="C1818">
        <v>6</v>
      </c>
      <c r="D1818">
        <v>14.112</v>
      </c>
    </row>
    <row r="1819" spans="1:4" ht="15.75">
      <c r="A1819" s="1">
        <v>1988</v>
      </c>
      <c r="B1819">
        <v>5</v>
      </c>
      <c r="C1819">
        <v>7</v>
      </c>
      <c r="D1819">
        <v>14.057</v>
      </c>
    </row>
    <row r="1820" spans="1:4" ht="15.75">
      <c r="A1820" s="1">
        <v>1988</v>
      </c>
      <c r="B1820">
        <v>5</v>
      </c>
      <c r="C1820">
        <v>8</v>
      </c>
      <c r="D1820">
        <v>14.02</v>
      </c>
    </row>
    <row r="1821" spans="1:4" ht="15.75">
      <c r="A1821" s="1">
        <v>1988</v>
      </c>
      <c r="B1821">
        <v>5</v>
      </c>
      <c r="C1821">
        <v>9</v>
      </c>
      <c r="D1821">
        <v>13.957000000000001</v>
      </c>
    </row>
    <row r="1822" spans="1:4" ht="15.75">
      <c r="A1822" s="1">
        <v>1988</v>
      </c>
      <c r="B1822">
        <v>5</v>
      </c>
      <c r="C1822">
        <v>10</v>
      </c>
      <c r="D1822">
        <v>13.909000000000001</v>
      </c>
    </row>
    <row r="1823" spans="1:4" ht="15.75">
      <c r="A1823" s="1">
        <v>1988</v>
      </c>
      <c r="B1823">
        <v>5</v>
      </c>
      <c r="C1823">
        <v>11</v>
      </c>
      <c r="D1823">
        <v>13.827</v>
      </c>
    </row>
    <row r="1824" spans="1:4" ht="15.75">
      <c r="A1824" s="1">
        <v>1988</v>
      </c>
      <c r="B1824">
        <v>5</v>
      </c>
      <c r="C1824">
        <v>12</v>
      </c>
      <c r="D1824">
        <v>13.765000000000001</v>
      </c>
    </row>
    <row r="1825" spans="1:4" ht="15.75">
      <c r="A1825" s="1">
        <v>1988</v>
      </c>
      <c r="B1825">
        <v>5</v>
      </c>
      <c r="C1825">
        <v>13</v>
      </c>
      <c r="D1825">
        <v>13.696</v>
      </c>
    </row>
    <row r="1826" spans="1:4" ht="15.75">
      <c r="A1826" s="1">
        <v>1988</v>
      </c>
      <c r="B1826">
        <v>5</v>
      </c>
      <c r="C1826">
        <v>14</v>
      </c>
      <c r="D1826">
        <v>13.657</v>
      </c>
    </row>
    <row r="1827" spans="1:4" ht="15.75">
      <c r="A1827" s="1">
        <v>1988</v>
      </c>
      <c r="B1827">
        <v>5</v>
      </c>
      <c r="C1827">
        <v>15</v>
      </c>
      <c r="D1827">
        <v>13.599</v>
      </c>
    </row>
    <row r="1828" spans="1:4" ht="15.75">
      <c r="A1828" s="1">
        <v>1988</v>
      </c>
      <c r="B1828">
        <v>5</v>
      </c>
      <c r="C1828">
        <v>16</v>
      </c>
      <c r="D1828">
        <v>13.589</v>
      </c>
    </row>
    <row r="1829" spans="1:4" ht="15.75">
      <c r="A1829" s="1">
        <v>1988</v>
      </c>
      <c r="B1829">
        <v>5</v>
      </c>
      <c r="C1829">
        <v>17</v>
      </c>
      <c r="D1829">
        <v>13.513</v>
      </c>
    </row>
    <row r="1830" spans="1:4" ht="15.75">
      <c r="A1830" s="1">
        <v>1988</v>
      </c>
      <c r="B1830">
        <v>5</v>
      </c>
      <c r="C1830">
        <v>18</v>
      </c>
      <c r="D1830">
        <v>13.486000000000001</v>
      </c>
    </row>
    <row r="1831" spans="1:4" ht="15.75">
      <c r="A1831" s="1">
        <v>1988</v>
      </c>
      <c r="B1831">
        <v>5</v>
      </c>
      <c r="C1831">
        <v>19</v>
      </c>
      <c r="D1831">
        <v>13.391</v>
      </c>
    </row>
    <row r="1832" spans="1:4" ht="15.75">
      <c r="A1832" s="1">
        <v>1988</v>
      </c>
      <c r="B1832">
        <v>5</v>
      </c>
      <c r="C1832">
        <v>20</v>
      </c>
      <c r="D1832">
        <v>13.289</v>
      </c>
    </row>
    <row r="1833" spans="1:4" ht="15.75">
      <c r="A1833" s="1">
        <v>1988</v>
      </c>
      <c r="B1833">
        <v>5</v>
      </c>
      <c r="C1833">
        <v>21</v>
      </c>
      <c r="D1833">
        <v>13.224</v>
      </c>
    </row>
    <row r="1834" spans="1:4" ht="15.75">
      <c r="A1834" s="1">
        <v>1988</v>
      </c>
      <c r="B1834">
        <v>5</v>
      </c>
      <c r="C1834">
        <v>22</v>
      </c>
      <c r="D1834">
        <v>13.17</v>
      </c>
    </row>
    <row r="1835" spans="1:4" ht="15.75">
      <c r="A1835" s="1">
        <v>1988</v>
      </c>
      <c r="B1835">
        <v>5</v>
      </c>
      <c r="C1835">
        <v>23</v>
      </c>
      <c r="D1835">
        <v>13.125</v>
      </c>
    </row>
    <row r="1836" spans="1:4" ht="15.75">
      <c r="A1836" s="1">
        <v>1988</v>
      </c>
      <c r="B1836">
        <v>5</v>
      </c>
      <c r="C1836">
        <v>24</v>
      </c>
      <c r="D1836">
        <v>13.098000000000001</v>
      </c>
    </row>
    <row r="1837" spans="1:4" ht="15.75">
      <c r="A1837" s="1">
        <v>1988</v>
      </c>
      <c r="B1837">
        <v>5</v>
      </c>
      <c r="C1837">
        <v>25</v>
      </c>
      <c r="D1837">
        <v>13.077999999999999</v>
      </c>
    </row>
    <row r="1838" spans="1:4" ht="15.75">
      <c r="A1838" s="1">
        <v>1988</v>
      </c>
      <c r="B1838">
        <v>5</v>
      </c>
      <c r="C1838">
        <v>26</v>
      </c>
      <c r="D1838">
        <v>13.034000000000001</v>
      </c>
    </row>
    <row r="1839" spans="1:4" ht="15.75">
      <c r="A1839" s="1">
        <v>1988</v>
      </c>
      <c r="B1839">
        <v>5</v>
      </c>
      <c r="C1839">
        <v>27</v>
      </c>
      <c r="D1839">
        <v>12.983000000000001</v>
      </c>
    </row>
    <row r="1840" spans="1:4" ht="15.75">
      <c r="A1840" s="1">
        <v>1988</v>
      </c>
      <c r="B1840">
        <v>5</v>
      </c>
      <c r="C1840">
        <v>28</v>
      </c>
      <c r="D1840">
        <v>12.917999999999999</v>
      </c>
    </row>
    <row r="1841" spans="1:4" ht="15.75">
      <c r="A1841" s="1">
        <v>1988</v>
      </c>
      <c r="B1841">
        <v>5</v>
      </c>
      <c r="C1841">
        <v>29</v>
      </c>
      <c r="D1841">
        <v>12.871</v>
      </c>
    </row>
    <row r="1842" spans="1:4" ht="15.75">
      <c r="A1842" s="1">
        <v>1988</v>
      </c>
      <c r="B1842">
        <v>5</v>
      </c>
      <c r="C1842">
        <v>30</v>
      </c>
      <c r="D1842">
        <v>12.827999999999999</v>
      </c>
    </row>
    <row r="1843" spans="1:4" ht="15.75">
      <c r="A1843" s="1">
        <v>1988</v>
      </c>
      <c r="B1843">
        <v>5</v>
      </c>
      <c r="C1843">
        <v>31</v>
      </c>
      <c r="D1843">
        <v>12.82</v>
      </c>
    </row>
    <row r="1844" spans="1:4" ht="15.75">
      <c r="A1844" s="1">
        <v>1988</v>
      </c>
      <c r="B1844">
        <v>6</v>
      </c>
      <c r="C1844">
        <v>1</v>
      </c>
      <c r="D1844">
        <v>12.608000000000001</v>
      </c>
    </row>
    <row r="1845" spans="1:4" ht="15.75">
      <c r="A1845" s="1">
        <v>1988</v>
      </c>
      <c r="B1845">
        <v>6</v>
      </c>
      <c r="C1845">
        <v>2</v>
      </c>
      <c r="D1845">
        <v>12.526999999999999</v>
      </c>
    </row>
    <row r="1846" spans="1:4" ht="15.75">
      <c r="A1846" s="1">
        <v>1988</v>
      </c>
      <c r="B1846">
        <v>6</v>
      </c>
      <c r="C1846">
        <v>3</v>
      </c>
      <c r="D1846">
        <v>12.448</v>
      </c>
    </row>
    <row r="1847" spans="1:4" ht="15.75">
      <c r="A1847" s="1">
        <v>1988</v>
      </c>
      <c r="B1847">
        <v>6</v>
      </c>
      <c r="C1847">
        <v>4</v>
      </c>
      <c r="D1847">
        <v>12.451000000000001</v>
      </c>
    </row>
    <row r="1848" spans="1:4" ht="15.75">
      <c r="A1848" s="1">
        <v>1988</v>
      </c>
      <c r="B1848">
        <v>6</v>
      </c>
      <c r="C1848">
        <v>5</v>
      </c>
      <c r="D1848">
        <v>12.454000000000001</v>
      </c>
    </row>
    <row r="1849" spans="1:4" ht="15.75">
      <c r="A1849" s="1">
        <v>1988</v>
      </c>
      <c r="B1849">
        <v>6</v>
      </c>
      <c r="C1849">
        <v>6</v>
      </c>
      <c r="D1849">
        <v>12.411</v>
      </c>
    </row>
    <row r="1850" spans="1:4" ht="15.75">
      <c r="A1850" s="1">
        <v>1988</v>
      </c>
      <c r="B1850">
        <v>6</v>
      </c>
      <c r="C1850">
        <v>7</v>
      </c>
      <c r="D1850">
        <v>12.384</v>
      </c>
    </row>
    <row r="1851" spans="1:4" ht="15.75">
      <c r="A1851" s="1">
        <v>1988</v>
      </c>
      <c r="B1851">
        <v>6</v>
      </c>
      <c r="C1851">
        <v>8</v>
      </c>
      <c r="D1851">
        <v>12.336</v>
      </c>
    </row>
    <row r="1852" spans="1:4" ht="15.75">
      <c r="A1852" s="1">
        <v>1988</v>
      </c>
      <c r="B1852">
        <v>6</v>
      </c>
      <c r="C1852">
        <v>9</v>
      </c>
      <c r="D1852">
        <v>12.211</v>
      </c>
    </row>
    <row r="1853" spans="1:4" ht="15.75">
      <c r="A1853" s="1">
        <v>1988</v>
      </c>
      <c r="B1853">
        <v>6</v>
      </c>
      <c r="C1853">
        <v>10</v>
      </c>
      <c r="D1853">
        <v>12.177</v>
      </c>
    </row>
    <row r="1854" spans="1:4" ht="15.75">
      <c r="A1854" s="1">
        <v>1988</v>
      </c>
      <c r="B1854">
        <v>6</v>
      </c>
      <c r="C1854">
        <v>11</v>
      </c>
      <c r="D1854">
        <v>12.183</v>
      </c>
    </row>
    <row r="1855" spans="1:4" ht="15.75">
      <c r="A1855" s="1">
        <v>1988</v>
      </c>
      <c r="B1855">
        <v>6</v>
      </c>
      <c r="C1855">
        <v>12</v>
      </c>
      <c r="D1855">
        <v>12.116</v>
      </c>
    </row>
    <row r="1856" spans="1:4" ht="15.75">
      <c r="A1856" s="1">
        <v>1988</v>
      </c>
      <c r="B1856">
        <v>6</v>
      </c>
      <c r="C1856">
        <v>13</v>
      </c>
      <c r="D1856">
        <v>12.048</v>
      </c>
    </row>
    <row r="1857" spans="1:4" ht="15.75">
      <c r="A1857" s="1">
        <v>1988</v>
      </c>
      <c r="B1857">
        <v>6</v>
      </c>
      <c r="C1857">
        <v>14</v>
      </c>
      <c r="D1857">
        <v>12.044</v>
      </c>
    </row>
    <row r="1858" spans="1:4" ht="15.75">
      <c r="A1858" s="1">
        <v>1988</v>
      </c>
      <c r="B1858">
        <v>6</v>
      </c>
      <c r="C1858">
        <v>15</v>
      </c>
      <c r="D1858">
        <v>12.045</v>
      </c>
    </row>
    <row r="1859" spans="1:4" ht="15.75">
      <c r="A1859" s="1">
        <v>1988</v>
      </c>
      <c r="B1859">
        <v>6</v>
      </c>
      <c r="C1859">
        <v>16</v>
      </c>
      <c r="D1859">
        <v>11.961</v>
      </c>
    </row>
    <row r="1860" spans="1:4" ht="15.75">
      <c r="A1860" s="1">
        <v>1988</v>
      </c>
      <c r="B1860">
        <v>6</v>
      </c>
      <c r="C1860">
        <v>17</v>
      </c>
      <c r="D1860">
        <v>11.978</v>
      </c>
    </row>
    <row r="1861" spans="1:4" ht="15.75">
      <c r="A1861" s="1">
        <v>1988</v>
      </c>
      <c r="B1861">
        <v>6</v>
      </c>
      <c r="C1861">
        <v>18</v>
      </c>
      <c r="D1861">
        <v>11.869</v>
      </c>
    </row>
    <row r="1862" spans="1:4" ht="15.75">
      <c r="A1862" s="1">
        <v>1988</v>
      </c>
      <c r="B1862">
        <v>6</v>
      </c>
      <c r="C1862">
        <v>19</v>
      </c>
      <c r="D1862">
        <v>11.803000000000001</v>
      </c>
    </row>
    <row r="1863" spans="1:4" ht="15.75">
      <c r="A1863" s="1">
        <v>1988</v>
      </c>
      <c r="B1863">
        <v>6</v>
      </c>
      <c r="C1863">
        <v>20</v>
      </c>
      <c r="D1863">
        <v>11.739000000000001</v>
      </c>
    </row>
    <row r="1864" spans="1:4" ht="15.75">
      <c r="A1864" s="1">
        <v>1988</v>
      </c>
      <c r="B1864">
        <v>6</v>
      </c>
      <c r="C1864">
        <v>21</v>
      </c>
      <c r="D1864">
        <v>11.752000000000001</v>
      </c>
    </row>
    <row r="1865" spans="1:4" ht="15.75">
      <c r="A1865" s="1">
        <v>1988</v>
      </c>
      <c r="B1865">
        <v>6</v>
      </c>
      <c r="C1865">
        <v>22</v>
      </c>
      <c r="D1865">
        <v>11.693</v>
      </c>
    </row>
    <row r="1866" spans="1:4" ht="15.75">
      <c r="A1866" s="1">
        <v>1988</v>
      </c>
      <c r="B1866">
        <v>6</v>
      </c>
      <c r="C1866">
        <v>23</v>
      </c>
      <c r="D1866">
        <v>11.571</v>
      </c>
    </row>
    <row r="1867" spans="1:4" ht="15.75">
      <c r="A1867" s="1">
        <v>1988</v>
      </c>
      <c r="B1867">
        <v>6</v>
      </c>
      <c r="C1867">
        <v>24</v>
      </c>
      <c r="D1867">
        <v>11.542999999999999</v>
      </c>
    </row>
    <row r="1868" spans="1:4" ht="15.75">
      <c r="A1868" s="1">
        <v>1988</v>
      </c>
      <c r="B1868">
        <v>6</v>
      </c>
      <c r="C1868">
        <v>25</v>
      </c>
      <c r="D1868">
        <v>11.635</v>
      </c>
    </row>
    <row r="1869" spans="1:4" ht="15.75">
      <c r="A1869" s="1">
        <v>1988</v>
      </c>
      <c r="B1869">
        <v>6</v>
      </c>
      <c r="C1869">
        <v>26</v>
      </c>
      <c r="D1869">
        <v>11.39</v>
      </c>
    </row>
    <row r="1870" spans="1:4" ht="15.75">
      <c r="A1870" s="1">
        <v>1988</v>
      </c>
      <c r="B1870">
        <v>6</v>
      </c>
      <c r="C1870">
        <v>27</v>
      </c>
      <c r="D1870">
        <v>11.375999999999999</v>
      </c>
    </row>
    <row r="1871" spans="1:4" ht="15.75">
      <c r="A1871" s="1">
        <v>1988</v>
      </c>
      <c r="B1871">
        <v>6</v>
      </c>
      <c r="C1871">
        <v>28</v>
      </c>
      <c r="D1871">
        <v>11.266999999999999</v>
      </c>
    </row>
    <row r="1872" spans="1:4" ht="15.75">
      <c r="A1872" s="1">
        <v>1988</v>
      </c>
      <c r="B1872">
        <v>6</v>
      </c>
      <c r="C1872">
        <v>29</v>
      </c>
      <c r="D1872">
        <v>11.145</v>
      </c>
    </row>
    <row r="1873" spans="1:4" ht="15.75">
      <c r="A1873" s="1">
        <v>1988</v>
      </c>
      <c r="B1873">
        <v>6</v>
      </c>
      <c r="C1873">
        <v>30</v>
      </c>
      <c r="D1873">
        <v>11.138</v>
      </c>
    </row>
    <row r="1874" spans="1:4" ht="15.75">
      <c r="A1874" s="1">
        <v>1988</v>
      </c>
      <c r="B1874">
        <v>7</v>
      </c>
      <c r="C1874">
        <v>1</v>
      </c>
      <c r="D1874">
        <v>10.98</v>
      </c>
    </row>
    <row r="1875" spans="1:4" ht="15.75">
      <c r="A1875" s="1">
        <v>1988</v>
      </c>
      <c r="B1875">
        <v>7</v>
      </c>
      <c r="C1875">
        <v>2</v>
      </c>
      <c r="D1875">
        <v>10.919</v>
      </c>
    </row>
    <row r="1876" spans="1:4" ht="15.75">
      <c r="A1876" s="1">
        <v>1988</v>
      </c>
      <c r="B1876">
        <v>7</v>
      </c>
      <c r="C1876">
        <v>3</v>
      </c>
      <c r="D1876">
        <v>10.885</v>
      </c>
    </row>
    <row r="1877" spans="1:4" ht="15.75">
      <c r="A1877" s="1">
        <v>1988</v>
      </c>
      <c r="B1877">
        <v>7</v>
      </c>
      <c r="C1877">
        <v>4</v>
      </c>
      <c r="D1877">
        <v>10.769</v>
      </c>
    </row>
    <row r="1878" spans="1:4" ht="15.75">
      <c r="A1878" s="1">
        <v>1988</v>
      </c>
      <c r="B1878">
        <v>7</v>
      </c>
      <c r="C1878">
        <v>5</v>
      </c>
      <c r="D1878">
        <v>10.712</v>
      </c>
    </row>
    <row r="1879" spans="1:4" ht="15.75">
      <c r="A1879" s="1">
        <v>1988</v>
      </c>
      <c r="B1879">
        <v>7</v>
      </c>
      <c r="C1879">
        <v>6</v>
      </c>
      <c r="D1879">
        <v>10.61</v>
      </c>
    </row>
    <row r="1880" spans="1:4" ht="15.75">
      <c r="A1880" s="1">
        <v>1988</v>
      </c>
      <c r="B1880">
        <v>7</v>
      </c>
      <c r="C1880">
        <v>7</v>
      </c>
      <c r="D1880">
        <v>10.49</v>
      </c>
    </row>
    <row r="1881" spans="1:4" ht="15.75">
      <c r="A1881" s="1">
        <v>1988</v>
      </c>
      <c r="B1881">
        <v>7</v>
      </c>
      <c r="C1881">
        <v>8</v>
      </c>
      <c r="D1881">
        <v>10.387</v>
      </c>
    </row>
    <row r="1882" spans="1:4" ht="15.75">
      <c r="A1882" s="1">
        <v>1988</v>
      </c>
      <c r="B1882">
        <v>7</v>
      </c>
      <c r="C1882">
        <v>9</v>
      </c>
      <c r="D1882">
        <v>10.305999999999999</v>
      </c>
    </row>
    <row r="1883" spans="1:4" ht="15.75">
      <c r="A1883" s="1">
        <v>1988</v>
      </c>
      <c r="B1883">
        <v>7</v>
      </c>
      <c r="C1883">
        <v>10</v>
      </c>
      <c r="D1883">
        <v>10.266999999999999</v>
      </c>
    </row>
    <row r="1884" spans="1:4" ht="15.75">
      <c r="A1884" s="1">
        <v>1988</v>
      </c>
      <c r="B1884">
        <v>7</v>
      </c>
      <c r="C1884">
        <v>11</v>
      </c>
      <c r="D1884">
        <v>10.218</v>
      </c>
    </row>
    <row r="1885" spans="1:4" ht="15.75">
      <c r="A1885" s="1">
        <v>1988</v>
      </c>
      <c r="B1885">
        <v>7</v>
      </c>
      <c r="C1885">
        <v>12</v>
      </c>
      <c r="D1885">
        <v>10.141</v>
      </c>
    </row>
    <row r="1886" spans="1:4" ht="15.75">
      <c r="A1886" s="1">
        <v>1988</v>
      </c>
      <c r="B1886">
        <v>7</v>
      </c>
      <c r="C1886">
        <v>13</v>
      </c>
      <c r="D1886">
        <v>9.9819999999999993</v>
      </c>
    </row>
    <row r="1887" spans="1:4" ht="15.75">
      <c r="A1887" s="1">
        <v>1988</v>
      </c>
      <c r="B1887">
        <v>7</v>
      </c>
      <c r="C1887">
        <v>14</v>
      </c>
      <c r="D1887">
        <v>9.9390000000000001</v>
      </c>
    </row>
    <row r="1888" spans="1:4" ht="15.75">
      <c r="A1888" s="1">
        <v>1988</v>
      </c>
      <c r="B1888">
        <v>7</v>
      </c>
      <c r="C1888">
        <v>15</v>
      </c>
      <c r="D1888">
        <v>9.7650000000000006</v>
      </c>
    </row>
    <row r="1889" spans="1:4" ht="15.75">
      <c r="A1889" s="1">
        <v>1988</v>
      </c>
      <c r="B1889">
        <v>7</v>
      </c>
      <c r="C1889">
        <v>16</v>
      </c>
      <c r="D1889">
        <v>9.7379999999999995</v>
      </c>
    </row>
    <row r="1890" spans="1:4" ht="15.75">
      <c r="A1890" s="1">
        <v>1988</v>
      </c>
      <c r="B1890">
        <v>7</v>
      </c>
      <c r="C1890">
        <v>17</v>
      </c>
      <c r="D1890">
        <v>9.7189999999999994</v>
      </c>
    </row>
    <row r="1891" spans="1:4" ht="15.75">
      <c r="A1891" s="1">
        <v>1988</v>
      </c>
      <c r="B1891">
        <v>7</v>
      </c>
      <c r="C1891">
        <v>18</v>
      </c>
      <c r="D1891">
        <v>9.673</v>
      </c>
    </row>
    <row r="1892" spans="1:4" ht="15.75">
      <c r="A1892" s="1">
        <v>1988</v>
      </c>
      <c r="B1892">
        <v>7</v>
      </c>
      <c r="C1892">
        <v>19</v>
      </c>
      <c r="D1892">
        <v>9.5679999999999996</v>
      </c>
    </row>
    <row r="1893" spans="1:4" ht="15.75">
      <c r="A1893" s="1">
        <v>1988</v>
      </c>
      <c r="B1893">
        <v>7</v>
      </c>
      <c r="C1893">
        <v>20</v>
      </c>
      <c r="D1893">
        <v>9.5269999999999992</v>
      </c>
    </row>
    <row r="1894" spans="1:4" ht="15.75">
      <c r="A1894" s="1">
        <v>1988</v>
      </c>
      <c r="B1894">
        <v>7</v>
      </c>
      <c r="C1894">
        <v>21</v>
      </c>
      <c r="D1894">
        <v>9.4589999999999996</v>
      </c>
    </row>
    <row r="1895" spans="1:4" ht="15.75">
      <c r="A1895" s="1">
        <v>1988</v>
      </c>
      <c r="B1895">
        <v>7</v>
      </c>
      <c r="C1895">
        <v>22</v>
      </c>
      <c r="D1895">
        <v>9.3759999999999994</v>
      </c>
    </row>
    <row r="1896" spans="1:4" ht="15.75">
      <c r="A1896" s="1">
        <v>1988</v>
      </c>
      <c r="B1896">
        <v>7</v>
      </c>
      <c r="C1896">
        <v>23</v>
      </c>
      <c r="D1896">
        <v>9.1910000000000007</v>
      </c>
    </row>
    <row r="1897" spans="1:4" ht="15.75">
      <c r="A1897" s="1">
        <v>1988</v>
      </c>
      <c r="B1897">
        <v>7</v>
      </c>
      <c r="C1897">
        <v>24</v>
      </c>
      <c r="D1897">
        <v>9.0449999999999999</v>
      </c>
    </row>
    <row r="1898" spans="1:4" ht="15.75">
      <c r="A1898" s="1">
        <v>1988</v>
      </c>
      <c r="B1898">
        <v>7</v>
      </c>
      <c r="C1898">
        <v>25</v>
      </c>
      <c r="D1898">
        <v>9.0950000000000006</v>
      </c>
    </row>
    <row r="1899" spans="1:4" ht="15.75">
      <c r="A1899" s="1">
        <v>1988</v>
      </c>
      <c r="B1899">
        <v>7</v>
      </c>
      <c r="C1899">
        <v>26</v>
      </c>
      <c r="D1899">
        <v>9.09</v>
      </c>
    </row>
    <row r="1900" spans="1:4" ht="15.75">
      <c r="A1900" s="1">
        <v>1988</v>
      </c>
      <c r="B1900">
        <v>7</v>
      </c>
      <c r="C1900">
        <v>27</v>
      </c>
      <c r="D1900">
        <v>8.9949999999999992</v>
      </c>
    </row>
    <row r="1901" spans="1:4" ht="15.75">
      <c r="A1901" s="1">
        <v>1988</v>
      </c>
      <c r="B1901">
        <v>7</v>
      </c>
      <c r="C1901">
        <v>28</v>
      </c>
      <c r="D1901">
        <v>8.9250000000000007</v>
      </c>
    </row>
    <row r="1902" spans="1:4" ht="15.75">
      <c r="A1902" s="1">
        <v>1988</v>
      </c>
      <c r="B1902">
        <v>7</v>
      </c>
      <c r="C1902">
        <v>29</v>
      </c>
      <c r="D1902">
        <v>8.8030000000000008</v>
      </c>
    </row>
    <row r="1903" spans="1:4" ht="15.75">
      <c r="A1903" s="1">
        <v>1988</v>
      </c>
      <c r="B1903">
        <v>7</v>
      </c>
      <c r="C1903">
        <v>30</v>
      </c>
      <c r="D1903">
        <v>8.7780000000000005</v>
      </c>
    </row>
    <row r="1904" spans="1:4" ht="15.75">
      <c r="A1904" s="1">
        <v>1988</v>
      </c>
      <c r="B1904">
        <v>7</v>
      </c>
      <c r="C1904">
        <v>31</v>
      </c>
      <c r="D1904">
        <v>8.7170000000000005</v>
      </c>
    </row>
    <row r="1905" spans="1:4" ht="15.75">
      <c r="A1905" s="1">
        <v>1988</v>
      </c>
      <c r="B1905">
        <v>8</v>
      </c>
      <c r="C1905">
        <v>1</v>
      </c>
      <c r="D1905">
        <v>8.5879999999999992</v>
      </c>
    </row>
    <row r="1906" spans="1:4" ht="15.75">
      <c r="A1906" s="1">
        <v>1988</v>
      </c>
      <c r="B1906">
        <v>8</v>
      </c>
      <c r="C1906">
        <v>2</v>
      </c>
      <c r="D1906">
        <v>8.5180000000000007</v>
      </c>
    </row>
    <row r="1907" spans="1:4" ht="15.75">
      <c r="A1907" s="1">
        <v>1988</v>
      </c>
      <c r="B1907">
        <v>8</v>
      </c>
      <c r="C1907">
        <v>3</v>
      </c>
      <c r="D1907">
        <v>8.4779999999999998</v>
      </c>
    </row>
    <row r="1908" spans="1:4" ht="15.75">
      <c r="A1908" s="1">
        <v>1988</v>
      </c>
      <c r="B1908">
        <v>8</v>
      </c>
      <c r="C1908">
        <v>4</v>
      </c>
      <c r="D1908">
        <v>8.4269999999999996</v>
      </c>
    </row>
    <row r="1909" spans="1:4" ht="15.75">
      <c r="A1909" s="1">
        <v>1988</v>
      </c>
      <c r="B1909">
        <v>8</v>
      </c>
      <c r="C1909">
        <v>5</v>
      </c>
      <c r="D1909">
        <v>8.3819999999999997</v>
      </c>
    </row>
    <row r="1910" spans="1:4" ht="15.75">
      <c r="A1910" s="1">
        <v>1988</v>
      </c>
      <c r="B1910">
        <v>8</v>
      </c>
      <c r="C1910">
        <v>6</v>
      </c>
      <c r="D1910">
        <v>8.4130000000000003</v>
      </c>
    </row>
    <row r="1911" spans="1:4" ht="15.75">
      <c r="A1911" s="1">
        <v>1988</v>
      </c>
      <c r="B1911">
        <v>8</v>
      </c>
      <c r="C1911">
        <v>7</v>
      </c>
      <c r="D1911">
        <v>8.3550000000000004</v>
      </c>
    </row>
    <row r="1912" spans="1:4" ht="15.75">
      <c r="A1912" s="1">
        <v>1988</v>
      </c>
      <c r="B1912">
        <v>8</v>
      </c>
      <c r="C1912">
        <v>8</v>
      </c>
      <c r="D1912">
        <v>8.3989999999999991</v>
      </c>
    </row>
    <row r="1913" spans="1:4" ht="15.75">
      <c r="A1913" s="1">
        <v>1988</v>
      </c>
      <c r="B1913">
        <v>8</v>
      </c>
      <c r="C1913">
        <v>9</v>
      </c>
      <c r="D1913">
        <v>8.27</v>
      </c>
    </row>
    <row r="1914" spans="1:4" ht="15.75">
      <c r="A1914" s="1">
        <v>1988</v>
      </c>
      <c r="B1914">
        <v>8</v>
      </c>
      <c r="C1914">
        <v>10</v>
      </c>
      <c r="D1914">
        <v>8.1069999999999993</v>
      </c>
    </row>
    <row r="1915" spans="1:4" ht="15.75">
      <c r="A1915" s="1">
        <v>1988</v>
      </c>
      <c r="B1915">
        <v>8</v>
      </c>
      <c r="C1915">
        <v>11</v>
      </c>
      <c r="D1915">
        <v>8.1140000000000008</v>
      </c>
    </row>
    <row r="1916" spans="1:4" ht="15.75">
      <c r="A1916" s="1">
        <v>1988</v>
      </c>
      <c r="B1916">
        <v>8</v>
      </c>
      <c r="C1916">
        <v>12</v>
      </c>
      <c r="D1916">
        <v>8.0169999999999995</v>
      </c>
    </row>
    <row r="1917" spans="1:4" ht="15.75">
      <c r="A1917" s="1">
        <v>1988</v>
      </c>
      <c r="B1917">
        <v>8</v>
      </c>
      <c r="C1917">
        <v>13</v>
      </c>
      <c r="D1917">
        <v>8.0050000000000008</v>
      </c>
    </row>
    <row r="1918" spans="1:4" ht="15.75">
      <c r="A1918" s="1">
        <v>1988</v>
      </c>
      <c r="B1918">
        <v>8</v>
      </c>
      <c r="C1918">
        <v>14</v>
      </c>
      <c r="D1918">
        <v>7.9489999999999998</v>
      </c>
    </row>
    <row r="1919" spans="1:4" ht="15.75">
      <c r="A1919" s="1">
        <v>1988</v>
      </c>
      <c r="B1919">
        <v>8</v>
      </c>
      <c r="C1919">
        <v>15</v>
      </c>
      <c r="D1919">
        <v>7.9219999999999997</v>
      </c>
    </row>
    <row r="1920" spans="1:4" ht="15.75">
      <c r="A1920" s="1">
        <v>1988</v>
      </c>
      <c r="B1920">
        <v>8</v>
      </c>
      <c r="C1920">
        <v>16</v>
      </c>
      <c r="D1920">
        <v>7.8650000000000002</v>
      </c>
    </row>
    <row r="1921" spans="1:4" ht="15.75">
      <c r="A1921" s="1">
        <v>1988</v>
      </c>
      <c r="B1921">
        <v>8</v>
      </c>
      <c r="C1921">
        <v>17</v>
      </c>
      <c r="D1921">
        <v>7.84</v>
      </c>
    </row>
    <row r="1922" spans="1:4" ht="15.75">
      <c r="A1922" s="1">
        <v>1988</v>
      </c>
      <c r="B1922">
        <v>8</v>
      </c>
      <c r="C1922">
        <v>18</v>
      </c>
      <c r="D1922">
        <v>7.7309999999999999</v>
      </c>
    </row>
    <row r="1923" spans="1:4" ht="15.75">
      <c r="A1923" s="1">
        <v>1988</v>
      </c>
      <c r="B1923">
        <v>8</v>
      </c>
      <c r="C1923">
        <v>19</v>
      </c>
      <c r="D1923">
        <v>7.7190000000000003</v>
      </c>
    </row>
    <row r="1924" spans="1:4" ht="15.75">
      <c r="A1924" s="1">
        <v>1988</v>
      </c>
      <c r="B1924">
        <v>8</v>
      </c>
      <c r="C1924">
        <v>20</v>
      </c>
      <c r="D1924">
        <v>7.7350000000000003</v>
      </c>
    </row>
    <row r="1925" spans="1:4" ht="15.75">
      <c r="A1925" s="1">
        <v>1988</v>
      </c>
      <c r="B1925">
        <v>8</v>
      </c>
      <c r="C1925">
        <v>21</v>
      </c>
      <c r="D1925">
        <v>7.7190000000000003</v>
      </c>
    </row>
    <row r="1926" spans="1:4" ht="15.75">
      <c r="A1926" s="1">
        <v>1988</v>
      </c>
      <c r="B1926">
        <v>8</v>
      </c>
      <c r="C1926">
        <v>22</v>
      </c>
      <c r="D1926">
        <v>7.6349999999999998</v>
      </c>
    </row>
    <row r="1927" spans="1:4" ht="15.75">
      <c r="A1927" s="1">
        <v>1988</v>
      </c>
      <c r="B1927">
        <v>8</v>
      </c>
      <c r="C1927">
        <v>23</v>
      </c>
      <c r="D1927">
        <v>7.524</v>
      </c>
    </row>
    <row r="1928" spans="1:4" ht="15.75">
      <c r="A1928" s="1">
        <v>1988</v>
      </c>
      <c r="B1928">
        <v>8</v>
      </c>
      <c r="C1928">
        <v>24</v>
      </c>
      <c r="D1928">
        <v>7.5</v>
      </c>
    </row>
    <row r="1929" spans="1:4" ht="15.75">
      <c r="A1929" s="1">
        <v>1988</v>
      </c>
      <c r="B1929">
        <v>8</v>
      </c>
      <c r="C1929">
        <v>25</v>
      </c>
      <c r="D1929">
        <v>7.3719999999999999</v>
      </c>
    </row>
    <row r="1930" spans="1:4" ht="15.75">
      <c r="A1930" s="1">
        <v>1988</v>
      </c>
      <c r="B1930">
        <v>8</v>
      </c>
      <c r="C1930">
        <v>26</v>
      </c>
      <c r="D1930">
        <v>7.4420000000000002</v>
      </c>
    </row>
    <row r="1931" spans="1:4" ht="15.75">
      <c r="A1931" s="1">
        <v>1988</v>
      </c>
      <c r="B1931">
        <v>8</v>
      </c>
      <c r="C1931">
        <v>27</v>
      </c>
      <c r="D1931">
        <v>7.4420000000000002</v>
      </c>
    </row>
    <row r="1932" spans="1:4" ht="15.75">
      <c r="A1932" s="1">
        <v>1988</v>
      </c>
      <c r="B1932">
        <v>8</v>
      </c>
      <c r="C1932">
        <v>28</v>
      </c>
      <c r="D1932">
        <v>7.298</v>
      </c>
    </row>
    <row r="1933" spans="1:4" ht="15.75">
      <c r="A1933" s="1">
        <v>1988</v>
      </c>
      <c r="B1933">
        <v>8</v>
      </c>
      <c r="C1933">
        <v>29</v>
      </c>
      <c r="D1933">
        <v>7.2640000000000002</v>
      </c>
    </row>
    <row r="1934" spans="1:4" ht="15.75">
      <c r="A1934" s="1">
        <v>1988</v>
      </c>
      <c r="B1934">
        <v>8</v>
      </c>
      <c r="C1934">
        <v>30</v>
      </c>
      <c r="D1934">
        <v>7.3019999999999996</v>
      </c>
    </row>
    <row r="1935" spans="1:4" ht="15.75">
      <c r="A1935" s="1">
        <v>1988</v>
      </c>
      <c r="B1935">
        <v>8</v>
      </c>
      <c r="C1935">
        <v>31</v>
      </c>
      <c r="D1935">
        <v>7.3070000000000004</v>
      </c>
    </row>
    <row r="1936" spans="1:4" ht="15.75">
      <c r="A1936" s="1">
        <v>1988</v>
      </c>
      <c r="B1936">
        <v>9</v>
      </c>
      <c r="C1936">
        <v>1</v>
      </c>
      <c r="D1936">
        <v>7.1890000000000001</v>
      </c>
    </row>
    <row r="1937" spans="1:4" ht="15.75">
      <c r="A1937" s="1">
        <v>1988</v>
      </c>
      <c r="B1937">
        <v>9</v>
      </c>
      <c r="C1937">
        <v>2</v>
      </c>
      <c r="D1937">
        <v>7.2169999999999996</v>
      </c>
    </row>
    <row r="1938" spans="1:4" ht="15.75">
      <c r="A1938" s="1">
        <v>1988</v>
      </c>
      <c r="B1938">
        <v>9</v>
      </c>
      <c r="C1938">
        <v>3</v>
      </c>
      <c r="D1938">
        <v>7.2050000000000001</v>
      </c>
    </row>
    <row r="1939" spans="1:4" ht="15.75">
      <c r="A1939" s="1">
        <v>1988</v>
      </c>
      <c r="B1939">
        <v>9</v>
      </c>
      <c r="C1939">
        <v>4</v>
      </c>
      <c r="D1939">
        <v>7.1829999999999998</v>
      </c>
    </row>
    <row r="1940" spans="1:4" ht="15.75">
      <c r="A1940" s="1">
        <v>1988</v>
      </c>
      <c r="B1940">
        <v>9</v>
      </c>
      <c r="C1940">
        <v>5</v>
      </c>
      <c r="D1940">
        <v>7.18</v>
      </c>
    </row>
    <row r="1941" spans="1:4" ht="15.75">
      <c r="A1941" s="1">
        <v>1988</v>
      </c>
      <c r="B1941">
        <v>9</v>
      </c>
      <c r="C1941">
        <v>6</v>
      </c>
      <c r="D1941">
        <v>7.181</v>
      </c>
    </row>
    <row r="1942" spans="1:4" ht="15.75">
      <c r="A1942" s="1">
        <v>1988</v>
      </c>
      <c r="B1942">
        <v>9</v>
      </c>
      <c r="C1942">
        <v>7</v>
      </c>
      <c r="D1942">
        <v>7.2130000000000001</v>
      </c>
    </row>
    <row r="1943" spans="1:4" ht="15.75">
      <c r="A1943" s="1">
        <v>1988</v>
      </c>
      <c r="B1943">
        <v>9</v>
      </c>
      <c r="C1943">
        <v>8</v>
      </c>
      <c r="D1943">
        <v>7.1440000000000001</v>
      </c>
    </row>
    <row r="1944" spans="1:4" ht="15.75">
      <c r="A1944" s="1">
        <v>1988</v>
      </c>
      <c r="B1944">
        <v>9</v>
      </c>
      <c r="C1944">
        <v>9</v>
      </c>
      <c r="D1944">
        <v>7.1749999999999998</v>
      </c>
    </row>
    <row r="1945" spans="1:4" ht="15.75">
      <c r="A1945" s="1">
        <v>1988</v>
      </c>
      <c r="B1945">
        <v>9</v>
      </c>
      <c r="C1945">
        <v>10</v>
      </c>
      <c r="D1945">
        <v>7.1210000000000004</v>
      </c>
    </row>
    <row r="1946" spans="1:4" ht="15.75">
      <c r="A1946" s="1">
        <v>1988</v>
      </c>
      <c r="B1946">
        <v>9</v>
      </c>
      <c r="C1946">
        <v>11</v>
      </c>
      <c r="D1946">
        <v>7.048</v>
      </c>
    </row>
    <row r="1947" spans="1:4" ht="15.75">
      <c r="A1947" s="1">
        <v>1988</v>
      </c>
      <c r="B1947">
        <v>9</v>
      </c>
      <c r="C1947">
        <v>12</v>
      </c>
      <c r="D1947">
        <v>7.1440000000000001</v>
      </c>
    </row>
    <row r="1948" spans="1:4" ht="15.75">
      <c r="A1948" s="1">
        <v>1988</v>
      </c>
      <c r="B1948">
        <v>9</v>
      </c>
      <c r="C1948">
        <v>13</v>
      </c>
      <c r="D1948">
        <v>7.1980000000000004</v>
      </c>
    </row>
    <row r="1949" spans="1:4" ht="15.75">
      <c r="A1949" s="1">
        <v>1988</v>
      </c>
      <c r="B1949">
        <v>9</v>
      </c>
      <c r="C1949">
        <v>14</v>
      </c>
      <c r="D1949">
        <v>7.2080000000000002</v>
      </c>
    </row>
    <row r="1950" spans="1:4" ht="15.75">
      <c r="A1950" s="1">
        <v>1988</v>
      </c>
      <c r="B1950">
        <v>9</v>
      </c>
      <c r="C1950">
        <v>15</v>
      </c>
      <c r="D1950">
        <v>7.2759999999999998</v>
      </c>
    </row>
    <row r="1951" spans="1:4" ht="15.75">
      <c r="A1951" s="1">
        <v>1988</v>
      </c>
      <c r="B1951">
        <v>9</v>
      </c>
      <c r="C1951">
        <v>16</v>
      </c>
      <c r="D1951">
        <v>7.2939999999999996</v>
      </c>
    </row>
    <row r="1952" spans="1:4" ht="15.75">
      <c r="A1952" s="1">
        <v>1988</v>
      </c>
      <c r="B1952">
        <v>9</v>
      </c>
      <c r="C1952">
        <v>17</v>
      </c>
      <c r="D1952">
        <v>7.3940000000000001</v>
      </c>
    </row>
    <row r="1953" spans="1:4" ht="15.75">
      <c r="A1953" s="1">
        <v>1988</v>
      </c>
      <c r="B1953">
        <v>9</v>
      </c>
      <c r="C1953">
        <v>18</v>
      </c>
      <c r="D1953">
        <v>7.4089999999999998</v>
      </c>
    </row>
    <row r="1954" spans="1:4" ht="15.75">
      <c r="A1954" s="1">
        <v>1988</v>
      </c>
      <c r="B1954">
        <v>9</v>
      </c>
      <c r="C1954">
        <v>19</v>
      </c>
      <c r="D1954">
        <v>7.4379999999999997</v>
      </c>
    </row>
    <row r="1955" spans="1:4" ht="15.75">
      <c r="A1955" s="1">
        <v>1988</v>
      </c>
      <c r="B1955">
        <v>9</v>
      </c>
      <c r="C1955">
        <v>20</v>
      </c>
      <c r="D1955">
        <v>7.4489999999999998</v>
      </c>
    </row>
    <row r="1956" spans="1:4" ht="15.75">
      <c r="A1956" s="1">
        <v>1988</v>
      </c>
      <c r="B1956">
        <v>9</v>
      </c>
      <c r="C1956">
        <v>21</v>
      </c>
      <c r="D1956">
        <v>7.4550000000000001</v>
      </c>
    </row>
    <row r="1957" spans="1:4" ht="15.75">
      <c r="A1957" s="1">
        <v>1988</v>
      </c>
      <c r="B1957">
        <v>9</v>
      </c>
      <c r="C1957">
        <v>22</v>
      </c>
      <c r="D1957">
        <v>7.4619999999999997</v>
      </c>
    </row>
    <row r="1958" spans="1:4" ht="15.75">
      <c r="A1958" s="1">
        <v>1988</v>
      </c>
      <c r="B1958">
        <v>9</v>
      </c>
      <c r="C1958">
        <v>23</v>
      </c>
      <c r="D1958">
        <v>7.5</v>
      </c>
    </row>
    <row r="1959" spans="1:4" ht="15.75">
      <c r="A1959" s="1">
        <v>1988</v>
      </c>
      <c r="B1959">
        <v>9</v>
      </c>
      <c r="C1959">
        <v>24</v>
      </c>
      <c r="D1959">
        <v>7.4770000000000003</v>
      </c>
    </row>
    <row r="1960" spans="1:4" ht="15.75">
      <c r="A1960" s="1">
        <v>1988</v>
      </c>
      <c r="B1960">
        <v>9</v>
      </c>
      <c r="C1960">
        <v>25</v>
      </c>
      <c r="D1960">
        <v>7.57</v>
      </c>
    </row>
    <row r="1961" spans="1:4" ht="15.75">
      <c r="A1961" s="1">
        <v>1988</v>
      </c>
      <c r="B1961">
        <v>9</v>
      </c>
      <c r="C1961">
        <v>26</v>
      </c>
      <c r="D1961">
        <v>7.6529999999999996</v>
      </c>
    </row>
    <row r="1962" spans="1:4" ht="15.75">
      <c r="A1962" s="1">
        <v>1988</v>
      </c>
      <c r="B1962">
        <v>9</v>
      </c>
      <c r="C1962">
        <v>27</v>
      </c>
      <c r="D1962">
        <v>7.6689999999999996</v>
      </c>
    </row>
    <row r="1963" spans="1:4" ht="15.75">
      <c r="A1963" s="1">
        <v>1988</v>
      </c>
      <c r="B1963">
        <v>9</v>
      </c>
      <c r="C1963">
        <v>28</v>
      </c>
      <c r="D1963">
        <v>7.766</v>
      </c>
    </row>
    <row r="1964" spans="1:4" ht="15.75">
      <c r="A1964" s="1">
        <v>1988</v>
      </c>
      <c r="B1964">
        <v>9</v>
      </c>
      <c r="C1964">
        <v>29</v>
      </c>
      <c r="D1964">
        <v>7.8730000000000002</v>
      </c>
    </row>
    <row r="1965" spans="1:4" ht="15.75">
      <c r="A1965" s="1">
        <v>1988</v>
      </c>
      <c r="B1965">
        <v>9</v>
      </c>
      <c r="C1965">
        <v>30</v>
      </c>
      <c r="D1965">
        <v>7.9790000000000001</v>
      </c>
    </row>
    <row r="1966" spans="1:4" ht="15.75">
      <c r="A1966" s="1">
        <v>1988</v>
      </c>
      <c r="B1966">
        <v>10</v>
      </c>
      <c r="C1966">
        <v>1</v>
      </c>
      <c r="D1966">
        <v>8.0690000000000008</v>
      </c>
    </row>
    <row r="1967" spans="1:4" ht="15.75">
      <c r="A1967" s="1">
        <v>1988</v>
      </c>
      <c r="B1967">
        <v>10</v>
      </c>
      <c r="C1967">
        <v>2</v>
      </c>
      <c r="D1967">
        <v>8.1850000000000005</v>
      </c>
    </row>
    <row r="1968" spans="1:4" ht="15.75">
      <c r="A1968" s="1">
        <v>1988</v>
      </c>
      <c r="B1968">
        <v>10</v>
      </c>
      <c r="C1968">
        <v>3</v>
      </c>
      <c r="D1968">
        <v>8.1549999999999994</v>
      </c>
    </row>
    <row r="1969" spans="1:4" ht="15.75">
      <c r="A1969" s="1">
        <v>1988</v>
      </c>
      <c r="B1969">
        <v>10</v>
      </c>
      <c r="C1969">
        <v>4</v>
      </c>
      <c r="D1969">
        <v>8.2319999999999993</v>
      </c>
    </row>
    <row r="1970" spans="1:4" ht="15.75">
      <c r="A1970" s="1">
        <v>1988</v>
      </c>
      <c r="B1970">
        <v>10</v>
      </c>
      <c r="C1970">
        <v>5</v>
      </c>
      <c r="D1970">
        <v>8.3049999999999997</v>
      </c>
    </row>
    <row r="1971" spans="1:4" ht="15.75">
      <c r="A1971" s="1">
        <v>1988</v>
      </c>
      <c r="B1971">
        <v>10</v>
      </c>
      <c r="C1971">
        <v>6</v>
      </c>
      <c r="D1971">
        <v>8.4819999999999993</v>
      </c>
    </row>
    <row r="1972" spans="1:4" ht="15.75">
      <c r="A1972" s="1">
        <v>1988</v>
      </c>
      <c r="B1972">
        <v>10</v>
      </c>
      <c r="C1972">
        <v>7</v>
      </c>
      <c r="D1972">
        <v>8.5749999999999993</v>
      </c>
    </row>
    <row r="1973" spans="1:4" ht="15.75">
      <c r="A1973" s="1">
        <v>1988</v>
      </c>
      <c r="B1973">
        <v>10</v>
      </c>
      <c r="C1973">
        <v>8</v>
      </c>
      <c r="D1973">
        <v>8.6489999999999991</v>
      </c>
    </row>
    <row r="1974" spans="1:4" ht="15.75">
      <c r="A1974" s="1">
        <v>1988</v>
      </c>
      <c r="B1974">
        <v>10</v>
      </c>
      <c r="C1974">
        <v>9</v>
      </c>
      <c r="D1974">
        <v>8.6750000000000007</v>
      </c>
    </row>
    <row r="1975" spans="1:4" ht="15.75">
      <c r="A1975" s="1">
        <v>1988</v>
      </c>
      <c r="B1975">
        <v>10</v>
      </c>
      <c r="C1975">
        <v>10</v>
      </c>
      <c r="D1975">
        <v>8.77</v>
      </c>
    </row>
    <row r="1976" spans="1:4" ht="15.75">
      <c r="A1976" s="1">
        <v>1988</v>
      </c>
      <c r="B1976">
        <v>10</v>
      </c>
      <c r="C1976">
        <v>11</v>
      </c>
      <c r="D1976">
        <v>8.81</v>
      </c>
    </row>
    <row r="1977" spans="1:4" ht="15.75">
      <c r="A1977" s="1">
        <v>1988</v>
      </c>
      <c r="B1977">
        <v>10</v>
      </c>
      <c r="C1977">
        <v>12</v>
      </c>
      <c r="D1977">
        <v>8.8680000000000003</v>
      </c>
    </row>
    <row r="1978" spans="1:4" ht="15.75">
      <c r="A1978" s="1">
        <v>1988</v>
      </c>
      <c r="B1978">
        <v>10</v>
      </c>
      <c r="C1978">
        <v>13</v>
      </c>
      <c r="D1978">
        <v>8.9700000000000006</v>
      </c>
    </row>
    <row r="1979" spans="1:4" ht="15.75">
      <c r="A1979" s="1">
        <v>1988</v>
      </c>
      <c r="B1979">
        <v>10</v>
      </c>
      <c r="C1979">
        <v>14</v>
      </c>
      <c r="D1979">
        <v>9.1709999999999994</v>
      </c>
    </row>
    <row r="1980" spans="1:4" ht="15.75">
      <c r="A1980" s="1">
        <v>1988</v>
      </c>
      <c r="B1980">
        <v>10</v>
      </c>
      <c r="C1980">
        <v>15</v>
      </c>
      <c r="D1980">
        <v>9.2889999999999997</v>
      </c>
    </row>
    <row r="1981" spans="1:4" ht="15.75">
      <c r="A1981" s="1">
        <v>1988</v>
      </c>
      <c r="B1981">
        <v>10</v>
      </c>
      <c r="C1981">
        <v>16</v>
      </c>
      <c r="D1981">
        <v>9.3580000000000005</v>
      </c>
    </row>
    <row r="1982" spans="1:4" ht="15.75">
      <c r="A1982" s="1">
        <v>1988</v>
      </c>
      <c r="B1982">
        <v>10</v>
      </c>
      <c r="C1982">
        <v>17</v>
      </c>
      <c r="D1982">
        <v>9.34</v>
      </c>
    </row>
    <row r="1983" spans="1:4" ht="15.75">
      <c r="A1983" s="1">
        <v>1988</v>
      </c>
      <c r="B1983">
        <v>10</v>
      </c>
      <c r="C1983">
        <v>18</v>
      </c>
      <c r="D1983">
        <v>9.34</v>
      </c>
    </row>
    <row r="1984" spans="1:4" ht="15.75">
      <c r="A1984" s="1">
        <v>1988</v>
      </c>
      <c r="B1984">
        <v>10</v>
      </c>
      <c r="C1984">
        <v>19</v>
      </c>
      <c r="D1984">
        <v>9.3770000000000007</v>
      </c>
    </row>
    <row r="1985" spans="1:4" ht="15.75">
      <c r="A1985" s="1">
        <v>1988</v>
      </c>
      <c r="B1985">
        <v>10</v>
      </c>
      <c r="C1985">
        <v>20</v>
      </c>
      <c r="D1985">
        <v>9.4209999999999994</v>
      </c>
    </row>
    <row r="1986" spans="1:4" ht="15.75">
      <c r="A1986" s="1">
        <v>1988</v>
      </c>
      <c r="B1986">
        <v>10</v>
      </c>
      <c r="C1986">
        <v>21</v>
      </c>
      <c r="D1986">
        <v>9.4450000000000003</v>
      </c>
    </row>
    <row r="1987" spans="1:4" ht="15.75">
      <c r="A1987" s="1">
        <v>1988</v>
      </c>
      <c r="B1987">
        <v>10</v>
      </c>
      <c r="C1987">
        <v>22</v>
      </c>
      <c r="D1987">
        <v>9.5370000000000008</v>
      </c>
    </row>
    <row r="1988" spans="1:4" ht="15.75">
      <c r="A1988" s="1">
        <v>1988</v>
      </c>
      <c r="B1988">
        <v>10</v>
      </c>
      <c r="C1988">
        <v>23</v>
      </c>
      <c r="D1988">
        <v>9.5609999999999999</v>
      </c>
    </row>
    <row r="1989" spans="1:4" ht="15.75">
      <c r="A1989" s="1">
        <v>1988</v>
      </c>
      <c r="B1989">
        <v>10</v>
      </c>
      <c r="C1989">
        <v>24</v>
      </c>
      <c r="D1989">
        <v>9.61</v>
      </c>
    </row>
    <row r="1990" spans="1:4" ht="15.75">
      <c r="A1990" s="1">
        <v>1988</v>
      </c>
      <c r="B1990">
        <v>10</v>
      </c>
      <c r="C1990">
        <v>25</v>
      </c>
      <c r="D1990">
        <v>9.6999999999999993</v>
      </c>
    </row>
    <row r="1991" spans="1:4" ht="15.75">
      <c r="A1991" s="1">
        <v>1988</v>
      </c>
      <c r="B1991">
        <v>10</v>
      </c>
      <c r="C1991">
        <v>26</v>
      </c>
      <c r="D1991">
        <v>9.7970000000000006</v>
      </c>
    </row>
    <row r="1992" spans="1:4" ht="15.75">
      <c r="A1992" s="1">
        <v>1988</v>
      </c>
      <c r="B1992">
        <v>10</v>
      </c>
      <c r="C1992">
        <v>27</v>
      </c>
      <c r="D1992">
        <v>9.8279999999999994</v>
      </c>
    </row>
    <row r="1993" spans="1:4" ht="15.75">
      <c r="A1993" s="1">
        <v>1988</v>
      </c>
      <c r="B1993">
        <v>10</v>
      </c>
      <c r="C1993">
        <v>28</v>
      </c>
      <c r="D1993">
        <v>9.8000000000000007</v>
      </c>
    </row>
    <row r="1994" spans="1:4" ht="15.75">
      <c r="A1994" s="1">
        <v>1988</v>
      </c>
      <c r="B1994">
        <v>10</v>
      </c>
      <c r="C1994">
        <v>29</v>
      </c>
      <c r="D1994">
        <v>9.8789999999999996</v>
      </c>
    </row>
    <row r="1995" spans="1:4" ht="15.75">
      <c r="A1995" s="1">
        <v>1988</v>
      </c>
      <c r="B1995">
        <v>10</v>
      </c>
      <c r="C1995">
        <v>30</v>
      </c>
      <c r="D1995">
        <v>9.9779999999999998</v>
      </c>
    </row>
    <row r="1996" spans="1:4" ht="15.75">
      <c r="A1996" s="1">
        <v>1988</v>
      </c>
      <c r="B1996">
        <v>10</v>
      </c>
      <c r="C1996">
        <v>31</v>
      </c>
      <c r="D1996">
        <v>10.021000000000001</v>
      </c>
    </row>
    <row r="1997" spans="1:4" ht="15.75">
      <c r="A1997" s="1">
        <v>1988</v>
      </c>
      <c r="B1997">
        <v>11</v>
      </c>
      <c r="C1997">
        <v>1</v>
      </c>
      <c r="D1997">
        <v>10.162000000000001</v>
      </c>
    </row>
    <row r="1998" spans="1:4" ht="15.75">
      <c r="A1998" s="1">
        <v>1988</v>
      </c>
      <c r="B1998">
        <v>11</v>
      </c>
      <c r="C1998">
        <v>2</v>
      </c>
      <c r="D1998">
        <v>10.210000000000001</v>
      </c>
    </row>
    <row r="1999" spans="1:4" ht="15.75">
      <c r="A1999" s="1">
        <v>1988</v>
      </c>
      <c r="B1999">
        <v>11</v>
      </c>
      <c r="C1999">
        <v>3</v>
      </c>
      <c r="D1999">
        <v>10.36</v>
      </c>
    </row>
    <row r="2000" spans="1:4" ht="15.75">
      <c r="A2000" s="1">
        <v>1988</v>
      </c>
      <c r="B2000">
        <v>11</v>
      </c>
      <c r="C2000">
        <v>4</v>
      </c>
      <c r="D2000">
        <v>10.372999999999999</v>
      </c>
    </row>
    <row r="2001" spans="1:4" ht="15.75">
      <c r="A2001" s="1">
        <v>1988</v>
      </c>
      <c r="B2001">
        <v>11</v>
      </c>
      <c r="C2001">
        <v>5</v>
      </c>
      <c r="D2001">
        <v>10.391</v>
      </c>
    </row>
    <row r="2002" spans="1:4" ht="15.75">
      <c r="A2002" s="1">
        <v>1988</v>
      </c>
      <c r="B2002">
        <v>11</v>
      </c>
      <c r="C2002">
        <v>6</v>
      </c>
      <c r="D2002">
        <v>10.436</v>
      </c>
    </row>
    <row r="2003" spans="1:4" ht="15.75">
      <c r="A2003" s="1">
        <v>1988</v>
      </c>
      <c r="B2003">
        <v>11</v>
      </c>
      <c r="C2003">
        <v>7</v>
      </c>
      <c r="D2003">
        <v>10.555</v>
      </c>
    </row>
    <row r="2004" spans="1:4" ht="15.75">
      <c r="A2004" s="1">
        <v>1988</v>
      </c>
      <c r="B2004">
        <v>11</v>
      </c>
      <c r="C2004">
        <v>8</v>
      </c>
      <c r="D2004">
        <v>10.641999999999999</v>
      </c>
    </row>
    <row r="2005" spans="1:4" ht="15.75">
      <c r="A2005" s="1">
        <v>1988</v>
      </c>
      <c r="B2005">
        <v>11</v>
      </c>
      <c r="C2005">
        <v>9</v>
      </c>
      <c r="D2005">
        <v>10.766999999999999</v>
      </c>
    </row>
    <row r="2006" spans="1:4" ht="15.75">
      <c r="A2006" s="1">
        <v>1988</v>
      </c>
      <c r="B2006">
        <v>11</v>
      </c>
      <c r="C2006">
        <v>10</v>
      </c>
      <c r="D2006">
        <v>10.895</v>
      </c>
    </row>
    <row r="2007" spans="1:4" ht="15.75">
      <c r="A2007" s="1">
        <v>1988</v>
      </c>
      <c r="B2007">
        <v>11</v>
      </c>
      <c r="C2007">
        <v>11</v>
      </c>
      <c r="D2007">
        <v>10.951000000000001</v>
      </c>
    </row>
    <row r="2008" spans="1:4" ht="15.75">
      <c r="A2008" s="1">
        <v>1988</v>
      </c>
      <c r="B2008">
        <v>11</v>
      </c>
      <c r="C2008">
        <v>12</v>
      </c>
      <c r="D2008">
        <v>11.069000000000001</v>
      </c>
    </row>
    <row r="2009" spans="1:4" ht="15.75">
      <c r="A2009" s="1">
        <v>1988</v>
      </c>
      <c r="B2009">
        <v>11</v>
      </c>
      <c r="C2009">
        <v>13</v>
      </c>
      <c r="D2009">
        <v>11.175000000000001</v>
      </c>
    </row>
    <row r="2010" spans="1:4" ht="15.75">
      <c r="A2010" s="1">
        <v>1988</v>
      </c>
      <c r="B2010">
        <v>11</v>
      </c>
      <c r="C2010">
        <v>14</v>
      </c>
      <c r="D2010">
        <v>11.297000000000001</v>
      </c>
    </row>
    <row r="2011" spans="1:4" ht="15.75">
      <c r="A2011" s="1">
        <v>1988</v>
      </c>
      <c r="B2011">
        <v>11</v>
      </c>
      <c r="C2011">
        <v>15</v>
      </c>
      <c r="D2011">
        <v>11.397</v>
      </c>
    </row>
    <row r="2012" spans="1:4" ht="15.75">
      <c r="A2012" s="1">
        <v>1988</v>
      </c>
      <c r="B2012">
        <v>11</v>
      </c>
      <c r="C2012">
        <v>16</v>
      </c>
      <c r="D2012">
        <v>11.512</v>
      </c>
    </row>
    <row r="2013" spans="1:4" ht="15.75">
      <c r="A2013" s="1">
        <v>1988</v>
      </c>
      <c r="B2013">
        <v>11</v>
      </c>
      <c r="C2013">
        <v>17</v>
      </c>
      <c r="D2013">
        <v>11.510999999999999</v>
      </c>
    </row>
    <row r="2014" spans="1:4" ht="15.75">
      <c r="A2014" s="1">
        <v>1988</v>
      </c>
      <c r="B2014">
        <v>11</v>
      </c>
      <c r="C2014">
        <v>18</v>
      </c>
      <c r="D2014">
        <v>11.523</v>
      </c>
    </row>
    <row r="2015" spans="1:4" ht="15.75">
      <c r="A2015" s="1">
        <v>1988</v>
      </c>
      <c r="B2015">
        <v>11</v>
      </c>
      <c r="C2015">
        <v>19</v>
      </c>
      <c r="D2015">
        <v>11.574</v>
      </c>
    </row>
    <row r="2016" spans="1:4" ht="15.75">
      <c r="A2016" s="1">
        <v>1988</v>
      </c>
      <c r="B2016">
        <v>11</v>
      </c>
      <c r="C2016">
        <v>20</v>
      </c>
      <c r="D2016">
        <v>11.667</v>
      </c>
    </row>
    <row r="2017" spans="1:4" ht="15.75">
      <c r="A2017" s="1">
        <v>1988</v>
      </c>
      <c r="B2017">
        <v>11</v>
      </c>
      <c r="C2017">
        <v>21</v>
      </c>
      <c r="D2017">
        <v>11.760999999999999</v>
      </c>
    </row>
    <row r="2018" spans="1:4" ht="15.75">
      <c r="A2018" s="1">
        <v>1988</v>
      </c>
      <c r="B2018">
        <v>11</v>
      </c>
      <c r="C2018">
        <v>22</v>
      </c>
      <c r="D2018">
        <v>11.913</v>
      </c>
    </row>
    <row r="2019" spans="1:4" ht="15.75">
      <c r="A2019" s="1">
        <v>1988</v>
      </c>
      <c r="B2019">
        <v>11</v>
      </c>
      <c r="C2019">
        <v>23</v>
      </c>
      <c r="D2019">
        <v>11.997</v>
      </c>
    </row>
    <row r="2020" spans="1:4" ht="15.75">
      <c r="A2020" s="1">
        <v>1988</v>
      </c>
      <c r="B2020">
        <v>11</v>
      </c>
      <c r="C2020">
        <v>24</v>
      </c>
      <c r="D2020">
        <v>12.055</v>
      </c>
    </row>
    <row r="2021" spans="1:4" ht="15.75">
      <c r="A2021" s="1">
        <v>1988</v>
      </c>
      <c r="B2021">
        <v>11</v>
      </c>
      <c r="C2021">
        <v>25</v>
      </c>
      <c r="D2021">
        <v>12.096</v>
      </c>
    </row>
    <row r="2022" spans="1:4" ht="15.75">
      <c r="A2022" s="1">
        <v>1988</v>
      </c>
      <c r="B2022">
        <v>11</v>
      </c>
      <c r="C2022">
        <v>26</v>
      </c>
      <c r="D2022">
        <v>12.116</v>
      </c>
    </row>
    <row r="2023" spans="1:4" ht="15.75">
      <c r="A2023" s="1">
        <v>1988</v>
      </c>
      <c r="B2023">
        <v>11</v>
      </c>
      <c r="C2023">
        <v>27</v>
      </c>
      <c r="D2023">
        <v>12.202999999999999</v>
      </c>
    </row>
    <row r="2024" spans="1:4" ht="15.75">
      <c r="A2024" s="1">
        <v>1988</v>
      </c>
      <c r="B2024">
        <v>11</v>
      </c>
      <c r="C2024">
        <v>28</v>
      </c>
      <c r="D2024">
        <v>12.326000000000001</v>
      </c>
    </row>
    <row r="2025" spans="1:4" ht="15.75">
      <c r="A2025" s="1">
        <v>1988</v>
      </c>
      <c r="B2025">
        <v>11</v>
      </c>
      <c r="C2025">
        <v>29</v>
      </c>
      <c r="D2025">
        <v>12.465</v>
      </c>
    </row>
    <row r="2026" spans="1:4" ht="15.75">
      <c r="A2026" s="1">
        <v>1988</v>
      </c>
      <c r="B2026">
        <v>11</v>
      </c>
      <c r="C2026">
        <v>30</v>
      </c>
      <c r="D2026">
        <v>12.526</v>
      </c>
    </row>
    <row r="2027" spans="1:4" ht="15.75">
      <c r="A2027" s="1">
        <v>1988</v>
      </c>
      <c r="B2027">
        <v>12</v>
      </c>
      <c r="C2027">
        <v>1</v>
      </c>
      <c r="D2027">
        <v>12.699</v>
      </c>
    </row>
    <row r="2028" spans="1:4" ht="15.75">
      <c r="A2028" s="1">
        <v>1988</v>
      </c>
      <c r="B2028">
        <v>12</v>
      </c>
      <c r="C2028">
        <v>2</v>
      </c>
      <c r="D2028">
        <v>12.704000000000001</v>
      </c>
    </row>
    <row r="2029" spans="1:4" ht="15.75">
      <c r="A2029" s="1">
        <v>1988</v>
      </c>
      <c r="B2029">
        <v>12</v>
      </c>
      <c r="C2029">
        <v>3</v>
      </c>
      <c r="D2029">
        <v>12.827</v>
      </c>
    </row>
    <row r="2030" spans="1:4" ht="15.75">
      <c r="A2030" s="1">
        <v>1988</v>
      </c>
      <c r="B2030">
        <v>12</v>
      </c>
      <c r="C2030">
        <v>4</v>
      </c>
      <c r="D2030">
        <v>12.903</v>
      </c>
    </row>
    <row r="2031" spans="1:4" ht="15.75">
      <c r="A2031" s="1">
        <v>1988</v>
      </c>
      <c r="B2031">
        <v>12</v>
      </c>
      <c r="C2031">
        <v>5</v>
      </c>
      <c r="D2031">
        <v>13.007999999999999</v>
      </c>
    </row>
    <row r="2032" spans="1:4" ht="15.75">
      <c r="A2032" s="1">
        <v>1988</v>
      </c>
      <c r="B2032">
        <v>12</v>
      </c>
      <c r="C2032">
        <v>6</v>
      </c>
      <c r="D2032">
        <v>13.117000000000001</v>
      </c>
    </row>
    <row r="2033" spans="1:4" ht="15.75">
      <c r="A2033" s="1">
        <v>1988</v>
      </c>
      <c r="B2033">
        <v>12</v>
      </c>
      <c r="C2033">
        <v>7</v>
      </c>
      <c r="D2033">
        <v>13.180999999999999</v>
      </c>
    </row>
    <row r="2034" spans="1:4" ht="15.75">
      <c r="A2034" s="1">
        <v>1988</v>
      </c>
      <c r="B2034">
        <v>12</v>
      </c>
      <c r="C2034">
        <v>8</v>
      </c>
      <c r="D2034">
        <v>13.292</v>
      </c>
    </row>
    <row r="2035" spans="1:4" ht="15.75">
      <c r="A2035" s="1">
        <v>1988</v>
      </c>
      <c r="B2035">
        <v>12</v>
      </c>
      <c r="C2035">
        <v>9</v>
      </c>
      <c r="D2035">
        <v>13.31</v>
      </c>
    </row>
    <row r="2036" spans="1:4" ht="15.75">
      <c r="A2036" s="1">
        <v>1988</v>
      </c>
      <c r="B2036">
        <v>12</v>
      </c>
      <c r="C2036">
        <v>10</v>
      </c>
      <c r="D2036">
        <v>13.374000000000001</v>
      </c>
    </row>
    <row r="2037" spans="1:4" ht="15.75">
      <c r="A2037" s="1">
        <v>1988</v>
      </c>
      <c r="B2037">
        <v>12</v>
      </c>
      <c r="C2037">
        <v>11</v>
      </c>
      <c r="D2037">
        <v>13.436999999999999</v>
      </c>
    </row>
    <row r="2038" spans="1:4" ht="15.75">
      <c r="A2038" s="1">
        <v>1988</v>
      </c>
      <c r="B2038">
        <v>12</v>
      </c>
      <c r="C2038">
        <v>12</v>
      </c>
      <c r="D2038">
        <v>13.512</v>
      </c>
    </row>
    <row r="2039" spans="1:4" ht="15.75">
      <c r="A2039" s="1">
        <v>1988</v>
      </c>
      <c r="B2039">
        <v>12</v>
      </c>
      <c r="C2039">
        <v>13</v>
      </c>
      <c r="D2039">
        <v>13.629</v>
      </c>
    </row>
    <row r="2040" spans="1:4" ht="15.75">
      <c r="A2040" s="1">
        <v>1988</v>
      </c>
      <c r="B2040">
        <v>12</v>
      </c>
      <c r="C2040">
        <v>14</v>
      </c>
      <c r="D2040">
        <v>13.695</v>
      </c>
    </row>
    <row r="2041" spans="1:4" ht="15.75">
      <c r="A2041" s="1">
        <v>1988</v>
      </c>
      <c r="B2041">
        <v>12</v>
      </c>
      <c r="C2041">
        <v>15</v>
      </c>
      <c r="D2041">
        <v>13.746</v>
      </c>
    </row>
    <row r="2042" spans="1:4" ht="15.75">
      <c r="A2042" s="1">
        <v>1988</v>
      </c>
      <c r="B2042">
        <v>12</v>
      </c>
      <c r="C2042">
        <v>16</v>
      </c>
      <c r="D2042">
        <v>13.749000000000001</v>
      </c>
    </row>
    <row r="2043" spans="1:4" ht="15.75">
      <c r="A2043" s="1">
        <v>1988</v>
      </c>
      <c r="B2043">
        <v>12</v>
      </c>
      <c r="C2043">
        <v>17</v>
      </c>
      <c r="D2043">
        <v>13.778</v>
      </c>
    </row>
    <row r="2044" spans="1:4" ht="15.75">
      <c r="A2044" s="1">
        <v>1988</v>
      </c>
      <c r="B2044">
        <v>12</v>
      </c>
      <c r="C2044">
        <v>18</v>
      </c>
      <c r="D2044">
        <v>13.747</v>
      </c>
    </row>
    <row r="2045" spans="1:4" ht="15.75">
      <c r="A2045" s="1">
        <v>1988</v>
      </c>
      <c r="B2045">
        <v>12</v>
      </c>
      <c r="C2045">
        <v>19</v>
      </c>
      <c r="D2045">
        <v>13.819000000000001</v>
      </c>
    </row>
    <row r="2046" spans="1:4" ht="15.75">
      <c r="A2046" s="1">
        <v>1988</v>
      </c>
      <c r="B2046">
        <v>12</v>
      </c>
      <c r="C2046">
        <v>20</v>
      </c>
      <c r="D2046">
        <v>13.815</v>
      </c>
    </row>
    <row r="2047" spans="1:4" ht="15.75">
      <c r="A2047" s="1">
        <v>1988</v>
      </c>
      <c r="B2047">
        <v>12</v>
      </c>
      <c r="C2047">
        <v>21</v>
      </c>
      <c r="D2047">
        <v>13.919</v>
      </c>
    </row>
    <row r="2048" spans="1:4" ht="15.75">
      <c r="A2048" s="1">
        <v>1988</v>
      </c>
      <c r="B2048">
        <v>12</v>
      </c>
      <c r="C2048">
        <v>22</v>
      </c>
      <c r="D2048">
        <v>13.976000000000001</v>
      </c>
    </row>
    <row r="2049" spans="1:4" ht="15.75">
      <c r="A2049" s="1">
        <v>1988</v>
      </c>
      <c r="B2049">
        <v>12</v>
      </c>
      <c r="C2049">
        <v>23</v>
      </c>
      <c r="D2049">
        <v>14.098000000000001</v>
      </c>
    </row>
    <row r="2050" spans="1:4" ht="15.75">
      <c r="A2050" s="1">
        <v>1988</v>
      </c>
      <c r="B2050">
        <v>12</v>
      </c>
      <c r="C2050">
        <v>24</v>
      </c>
      <c r="D2050">
        <v>14.071</v>
      </c>
    </row>
    <row r="2051" spans="1:4" ht="15.75">
      <c r="A2051" s="1">
        <v>1988</v>
      </c>
      <c r="B2051">
        <v>12</v>
      </c>
      <c r="C2051">
        <v>25</v>
      </c>
      <c r="D2051">
        <v>14.103</v>
      </c>
    </row>
    <row r="2052" spans="1:4" ht="15.75">
      <c r="A2052" s="1">
        <v>1988</v>
      </c>
      <c r="B2052">
        <v>12</v>
      </c>
      <c r="C2052">
        <v>26</v>
      </c>
      <c r="D2052">
        <v>14.124000000000001</v>
      </c>
    </row>
    <row r="2053" spans="1:4" ht="15.75">
      <c r="A2053" s="1">
        <v>1988</v>
      </c>
      <c r="B2053">
        <v>12</v>
      </c>
      <c r="C2053">
        <v>27</v>
      </c>
      <c r="D2053">
        <v>14.116</v>
      </c>
    </row>
    <row r="2054" spans="1:4" ht="15.75">
      <c r="A2054" s="1">
        <v>1988</v>
      </c>
      <c r="B2054">
        <v>12</v>
      </c>
      <c r="C2054">
        <v>28</v>
      </c>
      <c r="D2054">
        <v>14.115</v>
      </c>
    </row>
    <row r="2055" spans="1:4" ht="15.75">
      <c r="A2055" s="1">
        <v>1988</v>
      </c>
      <c r="B2055">
        <v>12</v>
      </c>
      <c r="C2055">
        <v>29</v>
      </c>
      <c r="D2055">
        <v>14.141</v>
      </c>
    </row>
    <row r="2056" spans="1:4" ht="15.75">
      <c r="A2056" s="1">
        <v>1988</v>
      </c>
      <c r="B2056">
        <v>12</v>
      </c>
      <c r="C2056">
        <v>30</v>
      </c>
      <c r="D2056">
        <v>14.18</v>
      </c>
    </row>
    <row r="2057" spans="1:4" ht="15.75">
      <c r="A2057" s="1">
        <v>1988</v>
      </c>
      <c r="B2057">
        <v>12</v>
      </c>
      <c r="C2057">
        <v>31</v>
      </c>
      <c r="D2057">
        <v>14.211</v>
      </c>
    </row>
    <row r="2058" spans="1:4" ht="15.75">
      <c r="A2058" s="1">
        <v>1989</v>
      </c>
      <c r="B2058">
        <v>1</v>
      </c>
      <c r="C2058">
        <v>1</v>
      </c>
      <c r="D2058">
        <v>14.260999999999999</v>
      </c>
    </row>
    <row r="2059" spans="1:4" ht="15.75">
      <c r="A2059" s="1">
        <v>1989</v>
      </c>
      <c r="B2059">
        <v>1</v>
      </c>
      <c r="C2059">
        <v>2</v>
      </c>
      <c r="D2059">
        <v>14.313000000000001</v>
      </c>
    </row>
    <row r="2060" spans="1:4" ht="15.75">
      <c r="A2060" s="1">
        <v>1989</v>
      </c>
      <c r="B2060">
        <v>1</v>
      </c>
      <c r="C2060">
        <v>3</v>
      </c>
      <c r="D2060">
        <v>14.401999999999999</v>
      </c>
    </row>
    <row r="2061" spans="1:4" ht="15.75">
      <c r="A2061" s="1">
        <v>1989</v>
      </c>
      <c r="B2061">
        <v>1</v>
      </c>
      <c r="C2061">
        <v>4</v>
      </c>
      <c r="D2061">
        <v>14.417</v>
      </c>
    </row>
    <row r="2062" spans="1:4" ht="15.75">
      <c r="A2062" s="1">
        <v>1989</v>
      </c>
      <c r="B2062">
        <v>1</v>
      </c>
      <c r="C2062">
        <v>5</v>
      </c>
      <c r="D2062">
        <v>14.381</v>
      </c>
    </row>
    <row r="2063" spans="1:4" ht="15.75">
      <c r="A2063" s="1">
        <v>1989</v>
      </c>
      <c r="B2063">
        <v>1</v>
      </c>
      <c r="C2063">
        <v>6</v>
      </c>
      <c r="D2063">
        <v>14.359</v>
      </c>
    </row>
    <row r="2064" spans="1:4" ht="15.75">
      <c r="A2064" s="1">
        <v>1989</v>
      </c>
      <c r="B2064">
        <v>1</v>
      </c>
      <c r="C2064">
        <v>7</v>
      </c>
      <c r="D2064">
        <v>14.419</v>
      </c>
    </row>
    <row r="2065" spans="1:4" ht="15.75">
      <c r="A2065" s="1">
        <v>1989</v>
      </c>
      <c r="B2065">
        <v>1</v>
      </c>
      <c r="C2065">
        <v>8</v>
      </c>
      <c r="D2065">
        <v>14.548</v>
      </c>
    </row>
    <row r="2066" spans="1:4" ht="15.75">
      <c r="A2066" s="1">
        <v>1989</v>
      </c>
      <c r="B2066">
        <v>1</v>
      </c>
      <c r="C2066">
        <v>9</v>
      </c>
      <c r="D2066">
        <v>14.701000000000001</v>
      </c>
    </row>
    <row r="2067" spans="1:4" ht="15.75">
      <c r="A2067" s="1">
        <v>1989</v>
      </c>
      <c r="B2067">
        <v>1</v>
      </c>
      <c r="C2067">
        <v>10</v>
      </c>
      <c r="D2067">
        <v>14.755000000000001</v>
      </c>
    </row>
    <row r="2068" spans="1:4" ht="15.75">
      <c r="A2068" s="1">
        <v>1989</v>
      </c>
      <c r="B2068">
        <v>1</v>
      </c>
      <c r="C2068">
        <v>11</v>
      </c>
      <c r="D2068">
        <v>14.819000000000001</v>
      </c>
    </row>
    <row r="2069" spans="1:4" ht="15.75">
      <c r="A2069" s="1">
        <v>1989</v>
      </c>
      <c r="B2069">
        <v>1</v>
      </c>
      <c r="C2069">
        <v>12</v>
      </c>
      <c r="D2069">
        <v>14.885999999999999</v>
      </c>
    </row>
    <row r="2070" spans="1:4" ht="15.75">
      <c r="A2070" s="1">
        <v>1989</v>
      </c>
      <c r="B2070">
        <v>1</v>
      </c>
      <c r="C2070">
        <v>13</v>
      </c>
      <c r="D2070">
        <v>14.920999999999999</v>
      </c>
    </row>
    <row r="2071" spans="1:4" ht="15.75">
      <c r="A2071" s="1">
        <v>1989</v>
      </c>
      <c r="B2071">
        <v>1</v>
      </c>
      <c r="C2071">
        <v>14</v>
      </c>
      <c r="D2071">
        <v>14.997</v>
      </c>
    </row>
    <row r="2072" spans="1:4" ht="15.75">
      <c r="A2072" s="1">
        <v>1989</v>
      </c>
      <c r="B2072">
        <v>1</v>
      </c>
      <c r="C2072">
        <v>15</v>
      </c>
      <c r="D2072">
        <v>15.010999999999999</v>
      </c>
    </row>
    <row r="2073" spans="1:4" ht="15.75">
      <c r="A2073" s="1">
        <v>1989</v>
      </c>
      <c r="B2073">
        <v>1</v>
      </c>
      <c r="C2073">
        <v>16</v>
      </c>
      <c r="D2073">
        <v>14.956</v>
      </c>
    </row>
    <row r="2074" spans="1:4" ht="15.75">
      <c r="A2074" s="1">
        <v>1989</v>
      </c>
      <c r="B2074">
        <v>1</v>
      </c>
      <c r="C2074">
        <v>17</v>
      </c>
      <c r="D2074">
        <v>15.012</v>
      </c>
    </row>
    <row r="2075" spans="1:4" ht="15.75">
      <c r="A2075" s="1">
        <v>1989</v>
      </c>
      <c r="B2075">
        <v>1</v>
      </c>
      <c r="C2075">
        <v>18</v>
      </c>
      <c r="D2075">
        <v>15.08</v>
      </c>
    </row>
    <row r="2076" spans="1:4" ht="15.75">
      <c r="A2076" s="1">
        <v>1989</v>
      </c>
      <c r="B2076">
        <v>1</v>
      </c>
      <c r="C2076">
        <v>19</v>
      </c>
      <c r="D2076">
        <v>15.166</v>
      </c>
    </row>
    <row r="2077" spans="1:4" ht="15.75">
      <c r="A2077" s="1">
        <v>1989</v>
      </c>
      <c r="B2077">
        <v>1</v>
      </c>
      <c r="C2077">
        <v>20</v>
      </c>
      <c r="D2077">
        <v>15.164999999999999</v>
      </c>
    </row>
    <row r="2078" spans="1:4" ht="15.75">
      <c r="A2078" s="1">
        <v>1989</v>
      </c>
      <c r="B2078">
        <v>1</v>
      </c>
      <c r="C2078">
        <v>21</v>
      </c>
      <c r="D2078">
        <v>15.265000000000001</v>
      </c>
    </row>
    <row r="2079" spans="1:4" ht="15.75">
      <c r="A2079" s="1">
        <v>1989</v>
      </c>
      <c r="B2079">
        <v>1</v>
      </c>
      <c r="C2079">
        <v>22</v>
      </c>
      <c r="D2079">
        <v>15.288</v>
      </c>
    </row>
    <row r="2080" spans="1:4" ht="15.75">
      <c r="A2080" s="1">
        <v>1989</v>
      </c>
      <c r="B2080">
        <v>1</v>
      </c>
      <c r="C2080">
        <v>23</v>
      </c>
      <c r="D2080">
        <v>15.378</v>
      </c>
    </row>
    <row r="2081" spans="1:4" ht="15.75">
      <c r="A2081" s="1">
        <v>1989</v>
      </c>
      <c r="B2081">
        <v>1</v>
      </c>
      <c r="C2081">
        <v>24</v>
      </c>
      <c r="D2081">
        <v>15.369</v>
      </c>
    </row>
    <row r="2082" spans="1:4" ht="15.75">
      <c r="A2082" s="1">
        <v>1989</v>
      </c>
      <c r="B2082">
        <v>1</v>
      </c>
      <c r="C2082">
        <v>25</v>
      </c>
      <c r="D2082">
        <v>15.38</v>
      </c>
    </row>
    <row r="2083" spans="1:4" ht="15.75">
      <c r="A2083" s="1">
        <v>1989</v>
      </c>
      <c r="B2083">
        <v>1</v>
      </c>
      <c r="C2083">
        <v>26</v>
      </c>
      <c r="D2083">
        <v>15.372999999999999</v>
      </c>
    </row>
    <row r="2084" spans="1:4" ht="15.75">
      <c r="A2084" s="1">
        <v>1989</v>
      </c>
      <c r="B2084">
        <v>1</v>
      </c>
      <c r="C2084">
        <v>27</v>
      </c>
      <c r="D2084">
        <v>15.43</v>
      </c>
    </row>
    <row r="2085" spans="1:4" ht="15.75">
      <c r="A2085" s="1">
        <v>1989</v>
      </c>
      <c r="B2085">
        <v>1</v>
      </c>
      <c r="C2085">
        <v>28</v>
      </c>
      <c r="D2085">
        <v>15.502000000000001</v>
      </c>
    </row>
    <row r="2086" spans="1:4" ht="15.75">
      <c r="A2086" s="1">
        <v>1989</v>
      </c>
      <c r="B2086">
        <v>1</v>
      </c>
      <c r="C2086">
        <v>29</v>
      </c>
      <c r="D2086">
        <v>15.364000000000001</v>
      </c>
    </row>
    <row r="2087" spans="1:4" ht="15.75">
      <c r="A2087" s="1">
        <v>1989</v>
      </c>
      <c r="B2087">
        <v>1</v>
      </c>
      <c r="C2087">
        <v>30</v>
      </c>
      <c r="D2087">
        <v>15.319000000000001</v>
      </c>
    </row>
    <row r="2088" spans="1:4" ht="15.75">
      <c r="A2088" s="1">
        <v>1989</v>
      </c>
      <c r="B2088">
        <v>1</v>
      </c>
      <c r="C2088">
        <v>31</v>
      </c>
      <c r="D2088">
        <v>15.361000000000001</v>
      </c>
    </row>
    <row r="2089" spans="1:4" ht="15.75">
      <c r="A2089" s="1">
        <v>1989</v>
      </c>
      <c r="B2089">
        <v>2</v>
      </c>
      <c r="C2089">
        <v>1</v>
      </c>
      <c r="D2089">
        <v>15.385999999999999</v>
      </c>
    </row>
    <row r="2090" spans="1:4" ht="15.75">
      <c r="A2090" s="1">
        <v>1989</v>
      </c>
      <c r="B2090">
        <v>2</v>
      </c>
      <c r="C2090">
        <v>2</v>
      </c>
      <c r="D2090">
        <v>15.427</v>
      </c>
    </row>
    <row r="2091" spans="1:4" ht="15.75">
      <c r="A2091" s="1">
        <v>1989</v>
      </c>
      <c r="B2091">
        <v>2</v>
      </c>
      <c r="C2091">
        <v>3</v>
      </c>
      <c r="D2091">
        <v>15.454000000000001</v>
      </c>
    </row>
    <row r="2092" spans="1:4" ht="15.75">
      <c r="A2092" s="1">
        <v>1989</v>
      </c>
      <c r="B2092">
        <v>2</v>
      </c>
      <c r="C2092">
        <v>4</v>
      </c>
      <c r="D2092">
        <v>15.378</v>
      </c>
    </row>
    <row r="2093" spans="1:4" ht="15.75">
      <c r="A2093" s="1">
        <v>1989</v>
      </c>
      <c r="B2093">
        <v>2</v>
      </c>
      <c r="C2093">
        <v>5</v>
      </c>
      <c r="D2093">
        <v>15.481999999999999</v>
      </c>
    </row>
    <row r="2094" spans="1:4" ht="15.75">
      <c r="A2094" s="1">
        <v>1989</v>
      </c>
      <c r="B2094">
        <v>2</v>
      </c>
      <c r="C2094">
        <v>6</v>
      </c>
      <c r="D2094">
        <v>15.462999999999999</v>
      </c>
    </row>
    <row r="2095" spans="1:4" ht="15.75">
      <c r="A2095" s="1">
        <v>1989</v>
      </c>
      <c r="B2095">
        <v>2</v>
      </c>
      <c r="C2095">
        <v>7</v>
      </c>
      <c r="D2095">
        <v>15.484999999999999</v>
      </c>
    </row>
    <row r="2096" spans="1:4" ht="15.75">
      <c r="A2096" s="1">
        <v>1989</v>
      </c>
      <c r="B2096">
        <v>2</v>
      </c>
      <c r="C2096">
        <v>8</v>
      </c>
      <c r="D2096">
        <v>15.515000000000001</v>
      </c>
    </row>
    <row r="2097" spans="1:4" ht="15.75">
      <c r="A2097" s="1">
        <v>1989</v>
      </c>
      <c r="B2097">
        <v>2</v>
      </c>
      <c r="C2097">
        <v>9</v>
      </c>
      <c r="D2097">
        <v>15.577</v>
      </c>
    </row>
    <row r="2098" spans="1:4" ht="15.75">
      <c r="A2098" s="1">
        <v>1989</v>
      </c>
      <c r="B2098">
        <v>2</v>
      </c>
      <c r="C2098">
        <v>10</v>
      </c>
      <c r="D2098">
        <v>15.593999999999999</v>
      </c>
    </row>
    <row r="2099" spans="1:4" ht="15.75">
      <c r="A2099" s="1">
        <v>1989</v>
      </c>
      <c r="B2099">
        <v>2</v>
      </c>
      <c r="C2099">
        <v>11</v>
      </c>
      <c r="D2099">
        <v>15.473000000000001</v>
      </c>
    </row>
    <row r="2100" spans="1:4" ht="15.75">
      <c r="A2100" s="1">
        <v>1989</v>
      </c>
      <c r="B2100">
        <v>2</v>
      </c>
      <c r="C2100">
        <v>12</v>
      </c>
      <c r="D2100">
        <v>15.382999999999999</v>
      </c>
    </row>
    <row r="2101" spans="1:4" ht="15.75">
      <c r="A2101" s="1">
        <v>1989</v>
      </c>
      <c r="B2101">
        <v>2</v>
      </c>
      <c r="C2101">
        <v>13</v>
      </c>
      <c r="D2101">
        <v>15.423999999999999</v>
      </c>
    </row>
    <row r="2102" spans="1:4" ht="15.75">
      <c r="A2102" s="1">
        <v>1989</v>
      </c>
      <c r="B2102">
        <v>2</v>
      </c>
      <c r="C2102">
        <v>14</v>
      </c>
      <c r="D2102">
        <v>15.465</v>
      </c>
    </row>
    <row r="2103" spans="1:4" ht="15.75">
      <c r="A2103" s="1">
        <v>1989</v>
      </c>
      <c r="B2103">
        <v>2</v>
      </c>
      <c r="C2103">
        <v>15</v>
      </c>
      <c r="D2103">
        <v>15.503</v>
      </c>
    </row>
    <row r="2104" spans="1:4" ht="15.75">
      <c r="A2104" s="1">
        <v>1989</v>
      </c>
      <c r="B2104">
        <v>2</v>
      </c>
      <c r="C2104">
        <v>16</v>
      </c>
      <c r="D2104">
        <v>15.368</v>
      </c>
    </row>
    <row r="2105" spans="1:4" ht="15.75">
      <c r="A2105" s="1">
        <v>1989</v>
      </c>
      <c r="B2105">
        <v>2</v>
      </c>
      <c r="C2105">
        <v>17</v>
      </c>
      <c r="D2105">
        <v>15.314</v>
      </c>
    </row>
    <row r="2106" spans="1:4" ht="15.75">
      <c r="A2106" s="1">
        <v>1989</v>
      </c>
      <c r="B2106">
        <v>2</v>
      </c>
      <c r="C2106">
        <v>18</v>
      </c>
      <c r="D2106">
        <v>15.396000000000001</v>
      </c>
    </row>
    <row r="2107" spans="1:4" ht="15.75">
      <c r="A2107" s="1">
        <v>1989</v>
      </c>
      <c r="B2107">
        <v>2</v>
      </c>
      <c r="C2107">
        <v>19</v>
      </c>
      <c r="D2107">
        <v>15.455</v>
      </c>
    </row>
    <row r="2108" spans="1:4" ht="15.75">
      <c r="A2108" s="1">
        <v>1989</v>
      </c>
      <c r="B2108">
        <v>2</v>
      </c>
      <c r="C2108">
        <v>20</v>
      </c>
      <c r="D2108">
        <v>15.468999999999999</v>
      </c>
    </row>
    <row r="2109" spans="1:4" ht="15.75">
      <c r="A2109" s="1">
        <v>1989</v>
      </c>
      <c r="B2109">
        <v>2</v>
      </c>
      <c r="C2109">
        <v>21</v>
      </c>
      <c r="D2109">
        <v>15.467000000000001</v>
      </c>
    </row>
    <row r="2110" spans="1:4" ht="15.75">
      <c r="A2110" s="1">
        <v>1989</v>
      </c>
      <c r="B2110">
        <v>2</v>
      </c>
      <c r="C2110">
        <v>22</v>
      </c>
      <c r="D2110">
        <v>15.534000000000001</v>
      </c>
    </row>
    <row r="2111" spans="1:4" ht="15.75">
      <c r="A2111" s="1">
        <v>1989</v>
      </c>
      <c r="B2111">
        <v>2</v>
      </c>
      <c r="C2111">
        <v>23</v>
      </c>
      <c r="D2111">
        <v>15.571</v>
      </c>
    </row>
    <row r="2112" spans="1:4" ht="15.75">
      <c r="A2112" s="1">
        <v>1989</v>
      </c>
      <c r="B2112">
        <v>2</v>
      </c>
      <c r="C2112">
        <v>24</v>
      </c>
      <c r="D2112">
        <v>15.638</v>
      </c>
    </row>
    <row r="2113" spans="1:4" ht="15.75">
      <c r="A2113" s="1">
        <v>1989</v>
      </c>
      <c r="B2113">
        <v>2</v>
      </c>
      <c r="C2113">
        <v>25</v>
      </c>
      <c r="D2113">
        <v>15.664</v>
      </c>
    </row>
    <row r="2114" spans="1:4" ht="15.75">
      <c r="A2114" s="1">
        <v>1989</v>
      </c>
      <c r="B2114">
        <v>2</v>
      </c>
      <c r="C2114">
        <v>26</v>
      </c>
      <c r="D2114">
        <v>15.654999999999999</v>
      </c>
    </row>
    <row r="2115" spans="1:4" ht="15.75">
      <c r="A2115" s="1">
        <v>1989</v>
      </c>
      <c r="B2115">
        <v>2</v>
      </c>
      <c r="C2115">
        <v>27</v>
      </c>
      <c r="D2115">
        <v>15.68</v>
      </c>
    </row>
    <row r="2116" spans="1:4" ht="15.75">
      <c r="A2116" s="1">
        <v>1989</v>
      </c>
      <c r="B2116">
        <v>2</v>
      </c>
      <c r="C2116">
        <v>28</v>
      </c>
      <c r="D2116">
        <v>15.654999999999999</v>
      </c>
    </row>
    <row r="2117" spans="1:4" ht="15.75">
      <c r="A2117" s="1">
        <v>1989</v>
      </c>
      <c r="B2117">
        <v>3</v>
      </c>
      <c r="C2117">
        <v>1</v>
      </c>
      <c r="D2117">
        <v>15.557</v>
      </c>
    </row>
    <row r="2118" spans="1:4" ht="15.75">
      <c r="A2118" s="1">
        <v>1989</v>
      </c>
      <c r="B2118">
        <v>3</v>
      </c>
      <c r="C2118">
        <v>2</v>
      </c>
      <c r="D2118">
        <v>15.606999999999999</v>
      </c>
    </row>
    <row r="2119" spans="1:4" ht="15.75">
      <c r="A2119" s="1">
        <v>1989</v>
      </c>
      <c r="B2119">
        <v>3</v>
      </c>
      <c r="C2119">
        <v>3</v>
      </c>
      <c r="D2119">
        <v>15.686</v>
      </c>
    </row>
    <row r="2120" spans="1:4" ht="15.75">
      <c r="A2120" s="1">
        <v>1989</v>
      </c>
      <c r="B2120">
        <v>3</v>
      </c>
      <c r="C2120">
        <v>4</v>
      </c>
      <c r="D2120">
        <v>15.72</v>
      </c>
    </row>
    <row r="2121" spans="1:4" ht="15.75">
      <c r="A2121" s="1">
        <v>1989</v>
      </c>
      <c r="B2121">
        <v>3</v>
      </c>
      <c r="C2121">
        <v>5</v>
      </c>
      <c r="D2121">
        <v>15.689</v>
      </c>
    </row>
    <row r="2122" spans="1:4" ht="15.75">
      <c r="A2122" s="1">
        <v>1989</v>
      </c>
      <c r="B2122">
        <v>3</v>
      </c>
      <c r="C2122">
        <v>6</v>
      </c>
      <c r="D2122">
        <v>15.766</v>
      </c>
    </row>
    <row r="2123" spans="1:4" ht="15.75">
      <c r="A2123" s="1">
        <v>1989</v>
      </c>
      <c r="B2123">
        <v>3</v>
      </c>
      <c r="C2123">
        <v>7</v>
      </c>
      <c r="D2123">
        <v>15.646000000000001</v>
      </c>
    </row>
    <row r="2124" spans="1:4" ht="15.75">
      <c r="A2124" s="1">
        <v>1989</v>
      </c>
      <c r="B2124">
        <v>3</v>
      </c>
      <c r="C2124">
        <v>8</v>
      </c>
      <c r="D2124">
        <v>15.564</v>
      </c>
    </row>
    <row r="2125" spans="1:4" ht="15.75">
      <c r="A2125" s="1">
        <v>1989</v>
      </c>
      <c r="B2125">
        <v>3</v>
      </c>
      <c r="C2125">
        <v>9</v>
      </c>
      <c r="D2125">
        <v>15.452</v>
      </c>
    </row>
    <row r="2126" spans="1:4" ht="15.75">
      <c r="A2126" s="1">
        <v>1989</v>
      </c>
      <c r="B2126">
        <v>3</v>
      </c>
      <c r="C2126">
        <v>10</v>
      </c>
      <c r="D2126">
        <v>15.388</v>
      </c>
    </row>
    <row r="2127" spans="1:4" ht="15.75">
      <c r="A2127" s="1">
        <v>1989</v>
      </c>
      <c r="B2127">
        <v>3</v>
      </c>
      <c r="C2127">
        <v>11</v>
      </c>
      <c r="D2127">
        <v>15.409000000000001</v>
      </c>
    </row>
    <row r="2128" spans="1:4" ht="15.75">
      <c r="A2128" s="1">
        <v>1989</v>
      </c>
      <c r="B2128">
        <v>3</v>
      </c>
      <c r="C2128">
        <v>12</v>
      </c>
      <c r="D2128">
        <v>15.295</v>
      </c>
    </row>
    <row r="2129" spans="1:4" ht="15.75">
      <c r="A2129" s="1">
        <v>1989</v>
      </c>
      <c r="B2129">
        <v>3</v>
      </c>
      <c r="C2129">
        <v>13</v>
      </c>
      <c r="D2129">
        <v>15.367000000000001</v>
      </c>
    </row>
    <row r="2130" spans="1:4" ht="15.75">
      <c r="A2130" s="1">
        <v>1989</v>
      </c>
      <c r="B2130">
        <v>3</v>
      </c>
      <c r="C2130">
        <v>14</v>
      </c>
      <c r="D2130">
        <v>15.385</v>
      </c>
    </row>
    <row r="2131" spans="1:4" ht="15.75">
      <c r="A2131" s="1">
        <v>1989</v>
      </c>
      <c r="B2131">
        <v>3</v>
      </c>
      <c r="C2131">
        <v>15</v>
      </c>
      <c r="D2131">
        <v>15.411</v>
      </c>
    </row>
    <row r="2132" spans="1:4" ht="15.75">
      <c r="A2132" s="1">
        <v>1989</v>
      </c>
      <c r="B2132">
        <v>3</v>
      </c>
      <c r="C2132">
        <v>16</v>
      </c>
      <c r="D2132">
        <v>15.337999999999999</v>
      </c>
    </row>
    <row r="2133" spans="1:4" ht="15.75">
      <c r="A2133" s="1">
        <v>1989</v>
      </c>
      <c r="B2133">
        <v>3</v>
      </c>
      <c r="C2133">
        <v>17</v>
      </c>
      <c r="D2133">
        <v>15.295</v>
      </c>
    </row>
    <row r="2134" spans="1:4" ht="15.75">
      <c r="A2134" s="1">
        <v>1989</v>
      </c>
      <c r="B2134">
        <v>3</v>
      </c>
      <c r="C2134">
        <v>18</v>
      </c>
      <c r="D2134">
        <v>15.308</v>
      </c>
    </row>
    <row r="2135" spans="1:4" ht="15.75">
      <c r="A2135" s="1">
        <v>1989</v>
      </c>
      <c r="B2135">
        <v>3</v>
      </c>
      <c r="C2135">
        <v>19</v>
      </c>
      <c r="D2135">
        <v>15.4</v>
      </c>
    </row>
    <row r="2136" spans="1:4" ht="15.75">
      <c r="A2136" s="1">
        <v>1989</v>
      </c>
      <c r="B2136">
        <v>3</v>
      </c>
      <c r="C2136">
        <v>20</v>
      </c>
      <c r="D2136">
        <v>15.430999999999999</v>
      </c>
    </row>
    <row r="2137" spans="1:4" ht="15.75">
      <c r="A2137" s="1">
        <v>1989</v>
      </c>
      <c r="B2137">
        <v>3</v>
      </c>
      <c r="C2137">
        <v>21</v>
      </c>
      <c r="D2137">
        <v>15.464</v>
      </c>
    </row>
    <row r="2138" spans="1:4" ht="15.75">
      <c r="A2138" s="1">
        <v>1989</v>
      </c>
      <c r="B2138">
        <v>3</v>
      </c>
      <c r="C2138">
        <v>22</v>
      </c>
      <c r="D2138">
        <v>15.397</v>
      </c>
    </row>
    <row r="2139" spans="1:4" ht="15.75">
      <c r="A2139" s="1">
        <v>1989</v>
      </c>
      <c r="B2139">
        <v>3</v>
      </c>
      <c r="C2139">
        <v>23</v>
      </c>
      <c r="D2139">
        <v>15.362</v>
      </c>
    </row>
    <row r="2140" spans="1:4" ht="15.75">
      <c r="A2140" s="1">
        <v>1989</v>
      </c>
      <c r="B2140">
        <v>3</v>
      </c>
      <c r="C2140">
        <v>24</v>
      </c>
      <c r="D2140">
        <v>15.329000000000001</v>
      </c>
    </row>
    <row r="2141" spans="1:4" ht="15.75">
      <c r="A2141" s="1">
        <v>1989</v>
      </c>
      <c r="B2141">
        <v>3</v>
      </c>
      <c r="C2141">
        <v>25</v>
      </c>
      <c r="D2141">
        <v>15.282999999999999</v>
      </c>
    </row>
    <row r="2142" spans="1:4" ht="15.75">
      <c r="A2142" s="1">
        <v>1989</v>
      </c>
      <c r="B2142">
        <v>3</v>
      </c>
      <c r="C2142">
        <v>26</v>
      </c>
      <c r="D2142">
        <v>15.234999999999999</v>
      </c>
    </row>
    <row r="2143" spans="1:4" ht="15.75">
      <c r="A2143" s="1">
        <v>1989</v>
      </c>
      <c r="B2143">
        <v>3</v>
      </c>
      <c r="C2143">
        <v>27</v>
      </c>
      <c r="D2143">
        <v>15.238</v>
      </c>
    </row>
    <row r="2144" spans="1:4" ht="15.75">
      <c r="A2144" s="1">
        <v>1989</v>
      </c>
      <c r="B2144">
        <v>3</v>
      </c>
      <c r="C2144">
        <v>28</v>
      </c>
      <c r="D2144">
        <v>15.302</v>
      </c>
    </row>
    <row r="2145" spans="1:4" ht="15.75">
      <c r="A2145" s="1">
        <v>1989</v>
      </c>
      <c r="B2145">
        <v>3</v>
      </c>
      <c r="C2145">
        <v>29</v>
      </c>
      <c r="D2145">
        <v>15.276999999999999</v>
      </c>
    </row>
    <row r="2146" spans="1:4" ht="15.75">
      <c r="A2146" s="1">
        <v>1989</v>
      </c>
      <c r="B2146">
        <v>3</v>
      </c>
      <c r="C2146">
        <v>30</v>
      </c>
      <c r="D2146">
        <v>15.281000000000001</v>
      </c>
    </row>
    <row r="2147" spans="1:4" ht="15.75">
      <c r="A2147" s="1">
        <v>1989</v>
      </c>
      <c r="B2147">
        <v>3</v>
      </c>
      <c r="C2147">
        <v>31</v>
      </c>
      <c r="D2147">
        <v>15.247999999999999</v>
      </c>
    </row>
    <row r="2148" spans="1:4" ht="15.75">
      <c r="A2148" s="1">
        <v>1989</v>
      </c>
      <c r="B2148">
        <v>4</v>
      </c>
      <c r="C2148">
        <v>1</v>
      </c>
      <c r="D2148">
        <v>15.116</v>
      </c>
    </row>
    <row r="2149" spans="1:4" ht="15.75">
      <c r="A2149" s="1">
        <v>1989</v>
      </c>
      <c r="B2149">
        <v>4</v>
      </c>
      <c r="C2149">
        <v>2</v>
      </c>
      <c r="D2149">
        <v>14.993</v>
      </c>
    </row>
    <row r="2150" spans="1:4" ht="15.75">
      <c r="A2150" s="1">
        <v>1989</v>
      </c>
      <c r="B2150">
        <v>4</v>
      </c>
      <c r="C2150">
        <v>3</v>
      </c>
      <c r="D2150">
        <v>14.933</v>
      </c>
    </row>
    <row r="2151" spans="1:4" ht="15.75">
      <c r="A2151" s="1">
        <v>1989</v>
      </c>
      <c r="B2151">
        <v>4</v>
      </c>
      <c r="C2151">
        <v>4</v>
      </c>
      <c r="D2151">
        <v>15.029</v>
      </c>
    </row>
    <row r="2152" spans="1:4" ht="15.75">
      <c r="A2152" s="1">
        <v>1989</v>
      </c>
      <c r="B2152">
        <v>4</v>
      </c>
      <c r="C2152">
        <v>5</v>
      </c>
      <c r="D2152">
        <v>15.012</v>
      </c>
    </row>
    <row r="2153" spans="1:4" ht="15.75">
      <c r="A2153" s="1">
        <v>1989</v>
      </c>
      <c r="B2153">
        <v>4</v>
      </c>
      <c r="C2153">
        <v>6</v>
      </c>
      <c r="D2153">
        <v>14.968</v>
      </c>
    </row>
    <row r="2154" spans="1:4" ht="15.75">
      <c r="A2154" s="1">
        <v>1989</v>
      </c>
      <c r="B2154">
        <v>4</v>
      </c>
      <c r="C2154">
        <v>7</v>
      </c>
      <c r="D2154">
        <v>14.856999999999999</v>
      </c>
    </row>
    <row r="2155" spans="1:4" ht="15.75">
      <c r="A2155" s="1">
        <v>1989</v>
      </c>
      <c r="B2155">
        <v>4</v>
      </c>
      <c r="C2155">
        <v>8</v>
      </c>
      <c r="D2155">
        <v>14.773</v>
      </c>
    </row>
    <row r="2156" spans="1:4" ht="15.75">
      <c r="A2156" s="1">
        <v>1989</v>
      </c>
      <c r="B2156">
        <v>4</v>
      </c>
      <c r="C2156">
        <v>9</v>
      </c>
      <c r="D2156">
        <v>14.750999999999999</v>
      </c>
    </row>
    <row r="2157" spans="1:4" ht="15.75">
      <c r="A2157" s="1">
        <v>1989</v>
      </c>
      <c r="B2157">
        <v>4</v>
      </c>
      <c r="C2157">
        <v>10</v>
      </c>
      <c r="D2157">
        <v>14.656000000000001</v>
      </c>
    </row>
    <row r="2158" spans="1:4" ht="15.75">
      <c r="A2158" s="1">
        <v>1989</v>
      </c>
      <c r="B2158">
        <v>4</v>
      </c>
      <c r="C2158">
        <v>11</v>
      </c>
      <c r="D2158">
        <v>14.648</v>
      </c>
    </row>
    <row r="2159" spans="1:4" ht="15.75">
      <c r="A2159" s="1">
        <v>1989</v>
      </c>
      <c r="B2159">
        <v>4</v>
      </c>
      <c r="C2159">
        <v>12</v>
      </c>
      <c r="D2159">
        <v>14.590999999999999</v>
      </c>
    </row>
    <row r="2160" spans="1:4" ht="15.75">
      <c r="A2160" s="1">
        <v>1989</v>
      </c>
      <c r="B2160">
        <v>4</v>
      </c>
      <c r="C2160">
        <v>13</v>
      </c>
      <c r="D2160">
        <v>14.516</v>
      </c>
    </row>
    <row r="2161" spans="1:4" ht="15.75">
      <c r="A2161" s="1">
        <v>1989</v>
      </c>
      <c r="B2161">
        <v>4</v>
      </c>
      <c r="C2161">
        <v>14</v>
      </c>
      <c r="D2161">
        <v>14.349</v>
      </c>
    </row>
    <row r="2162" spans="1:4" ht="15.75">
      <c r="A2162" s="1">
        <v>1989</v>
      </c>
      <c r="B2162">
        <v>4</v>
      </c>
      <c r="C2162">
        <v>15</v>
      </c>
      <c r="D2162">
        <v>14.37</v>
      </c>
    </row>
    <row r="2163" spans="1:4" ht="15.75">
      <c r="A2163" s="1">
        <v>1989</v>
      </c>
      <c r="B2163">
        <v>4</v>
      </c>
      <c r="C2163">
        <v>16</v>
      </c>
      <c r="D2163">
        <v>14.265000000000001</v>
      </c>
    </row>
    <row r="2164" spans="1:4" ht="15.75">
      <c r="A2164" s="1">
        <v>1989</v>
      </c>
      <c r="B2164">
        <v>4</v>
      </c>
      <c r="C2164">
        <v>17</v>
      </c>
      <c r="D2164">
        <v>14.239000000000001</v>
      </c>
    </row>
    <row r="2165" spans="1:4" ht="15.75">
      <c r="A2165" s="1">
        <v>1989</v>
      </c>
      <c r="B2165">
        <v>4</v>
      </c>
      <c r="C2165">
        <v>18</v>
      </c>
      <c r="D2165">
        <v>14.064</v>
      </c>
    </row>
    <row r="2166" spans="1:4" ht="15.75">
      <c r="A2166" s="1">
        <v>1989</v>
      </c>
      <c r="B2166">
        <v>4</v>
      </c>
      <c r="C2166">
        <v>19</v>
      </c>
      <c r="D2166">
        <v>14.004</v>
      </c>
    </row>
    <row r="2167" spans="1:4" ht="15.75">
      <c r="A2167" s="1">
        <v>1989</v>
      </c>
      <c r="B2167">
        <v>4</v>
      </c>
      <c r="C2167">
        <v>20</v>
      </c>
      <c r="D2167">
        <v>13.996</v>
      </c>
    </row>
    <row r="2168" spans="1:4" ht="15.75">
      <c r="A2168" s="1">
        <v>1989</v>
      </c>
      <c r="B2168">
        <v>4</v>
      </c>
      <c r="C2168">
        <v>21</v>
      </c>
      <c r="D2168">
        <v>13.959</v>
      </c>
    </row>
    <row r="2169" spans="1:4" ht="15.75">
      <c r="A2169" s="1">
        <v>1989</v>
      </c>
      <c r="B2169">
        <v>4</v>
      </c>
      <c r="C2169">
        <v>22</v>
      </c>
      <c r="D2169">
        <v>13.962999999999999</v>
      </c>
    </row>
    <row r="2170" spans="1:4" ht="15.75">
      <c r="A2170" s="1">
        <v>1989</v>
      </c>
      <c r="B2170">
        <v>4</v>
      </c>
      <c r="C2170">
        <v>23</v>
      </c>
      <c r="D2170">
        <v>13.929</v>
      </c>
    </row>
    <row r="2171" spans="1:4" ht="15.75">
      <c r="A2171" s="1">
        <v>1989</v>
      </c>
      <c r="B2171">
        <v>4</v>
      </c>
      <c r="C2171">
        <v>24</v>
      </c>
      <c r="D2171">
        <v>13.925000000000001</v>
      </c>
    </row>
    <row r="2172" spans="1:4" ht="15.75">
      <c r="A2172" s="1">
        <v>1989</v>
      </c>
      <c r="B2172">
        <v>4</v>
      </c>
      <c r="C2172">
        <v>25</v>
      </c>
      <c r="D2172">
        <v>13.794</v>
      </c>
    </row>
    <row r="2173" spans="1:4" ht="15.75">
      <c r="A2173" s="1">
        <v>1989</v>
      </c>
      <c r="B2173">
        <v>4</v>
      </c>
      <c r="C2173">
        <v>26</v>
      </c>
      <c r="D2173">
        <v>13.757</v>
      </c>
    </row>
    <row r="2174" spans="1:4" ht="15.75">
      <c r="A2174" s="1">
        <v>1989</v>
      </c>
      <c r="B2174">
        <v>4</v>
      </c>
      <c r="C2174">
        <v>27</v>
      </c>
      <c r="D2174">
        <v>13.679</v>
      </c>
    </row>
    <row r="2175" spans="1:4" ht="15.75">
      <c r="A2175" s="1">
        <v>1989</v>
      </c>
      <c r="B2175">
        <v>4</v>
      </c>
      <c r="C2175">
        <v>28</v>
      </c>
      <c r="D2175">
        <v>13.627000000000001</v>
      </c>
    </row>
    <row r="2176" spans="1:4" ht="15.75">
      <c r="A2176" s="1">
        <v>1989</v>
      </c>
      <c r="B2176">
        <v>4</v>
      </c>
      <c r="C2176">
        <v>29</v>
      </c>
      <c r="D2176">
        <v>13.577</v>
      </c>
    </row>
    <row r="2177" spans="1:4" ht="15.75">
      <c r="A2177" s="1">
        <v>1989</v>
      </c>
      <c r="B2177">
        <v>4</v>
      </c>
      <c r="C2177">
        <v>30</v>
      </c>
      <c r="D2177">
        <v>13.57</v>
      </c>
    </row>
    <row r="2178" spans="1:4" ht="15.75">
      <c r="A2178" s="1">
        <v>1989</v>
      </c>
      <c r="B2178">
        <v>5</v>
      </c>
      <c r="C2178">
        <v>1</v>
      </c>
      <c r="D2178">
        <v>13.363</v>
      </c>
    </row>
    <row r="2179" spans="1:4" ht="15.75">
      <c r="A2179" s="1">
        <v>1989</v>
      </c>
      <c r="B2179">
        <v>5</v>
      </c>
      <c r="C2179">
        <v>2</v>
      </c>
      <c r="D2179">
        <v>13.342000000000001</v>
      </c>
    </row>
    <row r="2180" spans="1:4" ht="15.75">
      <c r="A2180" s="1">
        <v>1989</v>
      </c>
      <c r="B2180">
        <v>5</v>
      </c>
      <c r="C2180">
        <v>3</v>
      </c>
      <c r="D2180">
        <v>13.369</v>
      </c>
    </row>
    <row r="2181" spans="1:4" ht="15.75">
      <c r="A2181" s="1">
        <v>1989</v>
      </c>
      <c r="B2181">
        <v>5</v>
      </c>
      <c r="C2181">
        <v>4</v>
      </c>
      <c r="D2181">
        <v>13.319000000000001</v>
      </c>
    </row>
    <row r="2182" spans="1:4" ht="15.75">
      <c r="A2182" s="1">
        <v>1989</v>
      </c>
      <c r="B2182">
        <v>5</v>
      </c>
      <c r="C2182">
        <v>5</v>
      </c>
      <c r="D2182">
        <v>13.252000000000001</v>
      </c>
    </row>
    <row r="2183" spans="1:4" ht="15.75">
      <c r="A2183" s="1">
        <v>1989</v>
      </c>
      <c r="B2183">
        <v>5</v>
      </c>
      <c r="C2183">
        <v>6</v>
      </c>
      <c r="D2183">
        <v>13.25</v>
      </c>
    </row>
    <row r="2184" spans="1:4" ht="15.75">
      <c r="A2184" s="1">
        <v>1989</v>
      </c>
      <c r="B2184">
        <v>5</v>
      </c>
      <c r="C2184">
        <v>7</v>
      </c>
      <c r="D2184">
        <v>13.24</v>
      </c>
    </row>
    <row r="2185" spans="1:4" ht="15.75">
      <c r="A2185" s="1">
        <v>1989</v>
      </c>
      <c r="B2185">
        <v>5</v>
      </c>
      <c r="C2185">
        <v>8</v>
      </c>
      <c r="D2185">
        <v>13.247</v>
      </c>
    </row>
    <row r="2186" spans="1:4" ht="15.75">
      <c r="A2186" s="1">
        <v>1989</v>
      </c>
      <c r="B2186">
        <v>5</v>
      </c>
      <c r="C2186">
        <v>9</v>
      </c>
      <c r="D2186">
        <v>13.189</v>
      </c>
    </row>
    <row r="2187" spans="1:4" ht="15.75">
      <c r="A2187" s="1">
        <v>1989</v>
      </c>
      <c r="B2187">
        <v>5</v>
      </c>
      <c r="C2187">
        <v>10</v>
      </c>
      <c r="D2187">
        <v>13.186999999999999</v>
      </c>
    </row>
    <row r="2188" spans="1:4" ht="15.75">
      <c r="A2188" s="1">
        <v>1989</v>
      </c>
      <c r="B2188">
        <v>5</v>
      </c>
      <c r="C2188">
        <v>11</v>
      </c>
      <c r="D2188">
        <v>13.122</v>
      </c>
    </row>
    <row r="2189" spans="1:4" ht="15.75">
      <c r="A2189" s="1">
        <v>1989</v>
      </c>
      <c r="B2189">
        <v>5</v>
      </c>
      <c r="C2189">
        <v>12</v>
      </c>
      <c r="D2189">
        <v>13.093999999999999</v>
      </c>
    </row>
    <row r="2190" spans="1:4" ht="15.75">
      <c r="A2190" s="1">
        <v>1989</v>
      </c>
      <c r="B2190">
        <v>5</v>
      </c>
      <c r="C2190">
        <v>13</v>
      </c>
      <c r="D2190">
        <v>13.058</v>
      </c>
    </row>
    <row r="2191" spans="1:4" ht="15.75">
      <c r="A2191" s="1">
        <v>1989</v>
      </c>
      <c r="B2191">
        <v>5</v>
      </c>
      <c r="C2191">
        <v>14</v>
      </c>
      <c r="D2191">
        <v>13.084</v>
      </c>
    </row>
    <row r="2192" spans="1:4" ht="15.75">
      <c r="A2192" s="1">
        <v>1989</v>
      </c>
      <c r="B2192">
        <v>5</v>
      </c>
      <c r="C2192">
        <v>15</v>
      </c>
      <c r="D2192">
        <v>13.051</v>
      </c>
    </row>
    <row r="2193" spans="1:4" ht="15.75">
      <c r="A2193" s="1">
        <v>1989</v>
      </c>
      <c r="B2193">
        <v>5</v>
      </c>
      <c r="C2193">
        <v>16</v>
      </c>
      <c r="D2193">
        <v>13.007999999999999</v>
      </c>
    </row>
    <row r="2194" spans="1:4" ht="15.75">
      <c r="A2194" s="1">
        <v>1989</v>
      </c>
      <c r="B2194">
        <v>5</v>
      </c>
      <c r="C2194">
        <v>17</v>
      </c>
      <c r="D2194">
        <v>12.975</v>
      </c>
    </row>
    <row r="2195" spans="1:4" ht="15.75">
      <c r="A2195" s="1">
        <v>1989</v>
      </c>
      <c r="B2195">
        <v>5</v>
      </c>
      <c r="C2195">
        <v>18</v>
      </c>
      <c r="D2195">
        <v>12.922000000000001</v>
      </c>
    </row>
    <row r="2196" spans="1:4" ht="15.75">
      <c r="A2196" s="1">
        <v>1989</v>
      </c>
      <c r="B2196">
        <v>5</v>
      </c>
      <c r="C2196">
        <v>19</v>
      </c>
      <c r="D2196">
        <v>13.026999999999999</v>
      </c>
    </row>
    <row r="2197" spans="1:4" ht="15.75">
      <c r="A2197" s="1">
        <v>1989</v>
      </c>
      <c r="B2197">
        <v>5</v>
      </c>
      <c r="C2197">
        <v>20</v>
      </c>
      <c r="D2197">
        <v>12.96</v>
      </c>
    </row>
    <row r="2198" spans="1:4" ht="15.75">
      <c r="A2198" s="1">
        <v>1989</v>
      </c>
      <c r="B2198">
        <v>5</v>
      </c>
      <c r="C2198">
        <v>21</v>
      </c>
      <c r="D2198">
        <v>12.923</v>
      </c>
    </row>
    <row r="2199" spans="1:4" ht="15.75">
      <c r="A2199" s="1">
        <v>1989</v>
      </c>
      <c r="B2199">
        <v>5</v>
      </c>
      <c r="C2199">
        <v>22</v>
      </c>
      <c r="D2199">
        <v>12.885999999999999</v>
      </c>
    </row>
    <row r="2200" spans="1:4" ht="15.75">
      <c r="A2200" s="1">
        <v>1989</v>
      </c>
      <c r="B2200">
        <v>5</v>
      </c>
      <c r="C2200">
        <v>23</v>
      </c>
      <c r="D2200">
        <v>12.874000000000001</v>
      </c>
    </row>
    <row r="2201" spans="1:4" ht="15.75">
      <c r="A2201" s="1">
        <v>1989</v>
      </c>
      <c r="B2201">
        <v>5</v>
      </c>
      <c r="C2201">
        <v>24</v>
      </c>
      <c r="D2201">
        <v>12.856</v>
      </c>
    </row>
    <row r="2202" spans="1:4" ht="15.75">
      <c r="A2202" s="1">
        <v>1989</v>
      </c>
      <c r="B2202">
        <v>5</v>
      </c>
      <c r="C2202">
        <v>25</v>
      </c>
      <c r="D2202">
        <v>12.878</v>
      </c>
    </row>
    <row r="2203" spans="1:4" ht="15.75">
      <c r="A2203" s="1">
        <v>1989</v>
      </c>
      <c r="B2203">
        <v>5</v>
      </c>
      <c r="C2203">
        <v>26</v>
      </c>
      <c r="D2203">
        <v>12.849</v>
      </c>
    </row>
    <row r="2204" spans="1:4" ht="15.75">
      <c r="A2204" s="1">
        <v>1989</v>
      </c>
      <c r="B2204">
        <v>5</v>
      </c>
      <c r="C2204">
        <v>27</v>
      </c>
      <c r="D2204">
        <v>12.853</v>
      </c>
    </row>
    <row r="2205" spans="1:4" ht="15.75">
      <c r="A2205" s="1">
        <v>1989</v>
      </c>
      <c r="B2205">
        <v>5</v>
      </c>
      <c r="C2205">
        <v>28</v>
      </c>
      <c r="D2205">
        <v>12.807</v>
      </c>
    </row>
    <row r="2206" spans="1:4" ht="15.75">
      <c r="A2206" s="1">
        <v>1989</v>
      </c>
      <c r="B2206">
        <v>5</v>
      </c>
      <c r="C2206">
        <v>29</v>
      </c>
      <c r="D2206">
        <v>12.823</v>
      </c>
    </row>
    <row r="2207" spans="1:4" ht="15.75">
      <c r="A2207" s="1">
        <v>1989</v>
      </c>
      <c r="B2207">
        <v>5</v>
      </c>
      <c r="C2207">
        <v>30</v>
      </c>
      <c r="D2207">
        <v>12.766</v>
      </c>
    </row>
    <row r="2208" spans="1:4" ht="15.75">
      <c r="A2208" s="1">
        <v>1989</v>
      </c>
      <c r="B2208">
        <v>5</v>
      </c>
      <c r="C2208">
        <v>31</v>
      </c>
      <c r="D2208">
        <v>12.794</v>
      </c>
    </row>
    <row r="2209" spans="1:4" ht="15.75">
      <c r="A2209" s="1">
        <v>1989</v>
      </c>
      <c r="B2209">
        <v>6</v>
      </c>
      <c r="C2209">
        <v>1</v>
      </c>
      <c r="D2209">
        <v>12.728999999999999</v>
      </c>
    </row>
    <row r="2210" spans="1:4" ht="15.75">
      <c r="A2210" s="1">
        <v>1989</v>
      </c>
      <c r="B2210">
        <v>6</v>
      </c>
      <c r="C2210">
        <v>2</v>
      </c>
      <c r="D2210">
        <v>12.686999999999999</v>
      </c>
    </row>
    <row r="2211" spans="1:4" ht="15.75">
      <c r="A2211" s="1">
        <v>1989</v>
      </c>
      <c r="B2211">
        <v>6</v>
      </c>
      <c r="C2211">
        <v>3</v>
      </c>
      <c r="D2211">
        <v>12.643000000000001</v>
      </c>
    </row>
    <row r="2212" spans="1:4" ht="15.75">
      <c r="A2212" s="1">
        <v>1989</v>
      </c>
      <c r="B2212">
        <v>6</v>
      </c>
      <c r="C2212">
        <v>4</v>
      </c>
      <c r="D2212">
        <v>12.638</v>
      </c>
    </row>
    <row r="2213" spans="1:4" ht="15.75">
      <c r="A2213" s="1">
        <v>1989</v>
      </c>
      <c r="B2213">
        <v>6</v>
      </c>
      <c r="C2213">
        <v>5</v>
      </c>
      <c r="D2213">
        <v>12.641</v>
      </c>
    </row>
    <row r="2214" spans="1:4" ht="15.75">
      <c r="A2214" s="1">
        <v>1989</v>
      </c>
      <c r="B2214">
        <v>6</v>
      </c>
      <c r="C2214">
        <v>6</v>
      </c>
      <c r="D2214">
        <v>12.601000000000001</v>
      </c>
    </row>
    <row r="2215" spans="1:4" ht="15.75">
      <c r="A2215" s="1">
        <v>1989</v>
      </c>
      <c r="B2215">
        <v>6</v>
      </c>
      <c r="C2215">
        <v>7</v>
      </c>
      <c r="D2215">
        <v>12.561</v>
      </c>
    </row>
    <row r="2216" spans="1:4" ht="15.75">
      <c r="A2216" s="1">
        <v>1989</v>
      </c>
      <c r="B2216">
        <v>6</v>
      </c>
      <c r="C2216">
        <v>8</v>
      </c>
      <c r="D2216">
        <v>12.541</v>
      </c>
    </row>
    <row r="2217" spans="1:4" ht="15.75">
      <c r="A2217" s="1">
        <v>1989</v>
      </c>
      <c r="B2217">
        <v>6</v>
      </c>
      <c r="C2217">
        <v>9</v>
      </c>
      <c r="D2217">
        <v>12.506</v>
      </c>
    </row>
    <row r="2218" spans="1:4" ht="15.75">
      <c r="A2218" s="1">
        <v>1989</v>
      </c>
      <c r="B2218">
        <v>6</v>
      </c>
      <c r="C2218">
        <v>10</v>
      </c>
      <c r="D2218">
        <v>12.452</v>
      </c>
    </row>
    <row r="2219" spans="1:4" ht="15.75">
      <c r="A2219" s="1">
        <v>1989</v>
      </c>
      <c r="B2219">
        <v>6</v>
      </c>
      <c r="C2219">
        <v>11</v>
      </c>
      <c r="D2219">
        <v>12.422000000000001</v>
      </c>
    </row>
    <row r="2220" spans="1:4" ht="15.75">
      <c r="A2220" s="1">
        <v>1989</v>
      </c>
      <c r="B2220">
        <v>6</v>
      </c>
      <c r="C2220">
        <v>12</v>
      </c>
      <c r="D2220">
        <v>12.455</v>
      </c>
    </row>
    <row r="2221" spans="1:4" ht="15.75">
      <c r="A2221" s="1">
        <v>1989</v>
      </c>
      <c r="B2221">
        <v>6</v>
      </c>
      <c r="C2221">
        <v>13</v>
      </c>
      <c r="D2221">
        <v>12.414</v>
      </c>
    </row>
    <row r="2222" spans="1:4" ht="15.75">
      <c r="A2222" s="1">
        <v>1989</v>
      </c>
      <c r="B2222">
        <v>6</v>
      </c>
      <c r="C2222">
        <v>14</v>
      </c>
      <c r="D2222">
        <v>12.340999999999999</v>
      </c>
    </row>
    <row r="2223" spans="1:4" ht="15.75">
      <c r="A2223" s="1">
        <v>1989</v>
      </c>
      <c r="B2223">
        <v>6</v>
      </c>
      <c r="C2223">
        <v>15</v>
      </c>
      <c r="D2223">
        <v>12.336</v>
      </c>
    </row>
    <row r="2224" spans="1:4" ht="15.75">
      <c r="A2224" s="1">
        <v>1989</v>
      </c>
      <c r="B2224">
        <v>6</v>
      </c>
      <c r="C2224">
        <v>16</v>
      </c>
      <c r="D2224">
        <v>12.308</v>
      </c>
    </row>
    <row r="2225" spans="1:4" ht="15.75">
      <c r="A2225" s="1">
        <v>1989</v>
      </c>
      <c r="B2225">
        <v>6</v>
      </c>
      <c r="C2225">
        <v>17</v>
      </c>
      <c r="D2225">
        <v>12.234999999999999</v>
      </c>
    </row>
    <row r="2226" spans="1:4" ht="15.75">
      <c r="A2226" s="1">
        <v>1989</v>
      </c>
      <c r="B2226">
        <v>6</v>
      </c>
      <c r="C2226">
        <v>18</v>
      </c>
      <c r="D2226">
        <v>12.233000000000001</v>
      </c>
    </row>
    <row r="2227" spans="1:4" ht="15.75">
      <c r="A2227" s="1">
        <v>1989</v>
      </c>
      <c r="B2227">
        <v>6</v>
      </c>
      <c r="C2227">
        <v>19</v>
      </c>
      <c r="D2227">
        <v>12.170999999999999</v>
      </c>
    </row>
    <row r="2228" spans="1:4" ht="15.75">
      <c r="A2228" s="1">
        <v>1989</v>
      </c>
      <c r="B2228">
        <v>6</v>
      </c>
      <c r="C2228">
        <v>20</v>
      </c>
      <c r="D2228">
        <v>12.118</v>
      </c>
    </row>
    <row r="2229" spans="1:4" ht="15.75">
      <c r="A2229" s="1">
        <v>1989</v>
      </c>
      <c r="B2229">
        <v>6</v>
      </c>
      <c r="C2229">
        <v>21</v>
      </c>
      <c r="D2229">
        <v>12.066000000000001</v>
      </c>
    </row>
    <row r="2230" spans="1:4" ht="15.75">
      <c r="A2230" s="1">
        <v>1989</v>
      </c>
      <c r="B2230">
        <v>6</v>
      </c>
      <c r="C2230">
        <v>22</v>
      </c>
      <c r="D2230">
        <v>11.965999999999999</v>
      </c>
    </row>
    <row r="2231" spans="1:4" ht="15.75">
      <c r="A2231" s="1">
        <v>1989</v>
      </c>
      <c r="B2231">
        <v>6</v>
      </c>
      <c r="C2231">
        <v>23</v>
      </c>
      <c r="D2231">
        <v>11.957000000000001</v>
      </c>
    </row>
    <row r="2232" spans="1:4" ht="15.75">
      <c r="A2232" s="1">
        <v>1989</v>
      </c>
      <c r="B2232">
        <v>6</v>
      </c>
      <c r="C2232">
        <v>24</v>
      </c>
      <c r="D2232">
        <v>11.927</v>
      </c>
    </row>
    <row r="2233" spans="1:4" ht="15.75">
      <c r="A2233" s="1">
        <v>1989</v>
      </c>
      <c r="B2233">
        <v>6</v>
      </c>
      <c r="C2233">
        <v>25</v>
      </c>
      <c r="D2233">
        <v>11.891999999999999</v>
      </c>
    </row>
    <row r="2234" spans="1:4" ht="15.75">
      <c r="A2234" s="1">
        <v>1989</v>
      </c>
      <c r="B2234">
        <v>6</v>
      </c>
      <c r="C2234">
        <v>26</v>
      </c>
      <c r="D2234">
        <v>11.804</v>
      </c>
    </row>
    <row r="2235" spans="1:4" ht="15.75">
      <c r="A2235" s="1">
        <v>1989</v>
      </c>
      <c r="B2235">
        <v>6</v>
      </c>
      <c r="C2235">
        <v>27</v>
      </c>
      <c r="D2235">
        <v>11.749000000000001</v>
      </c>
    </row>
    <row r="2236" spans="1:4" ht="15.75">
      <c r="A2236" s="1">
        <v>1989</v>
      </c>
      <c r="B2236">
        <v>6</v>
      </c>
      <c r="C2236">
        <v>28</v>
      </c>
      <c r="D2236">
        <v>11.692</v>
      </c>
    </row>
    <row r="2237" spans="1:4" ht="15.75">
      <c r="A2237" s="1">
        <v>1989</v>
      </c>
      <c r="B2237">
        <v>6</v>
      </c>
      <c r="C2237">
        <v>29</v>
      </c>
      <c r="D2237">
        <v>11.635</v>
      </c>
    </row>
    <row r="2238" spans="1:4" ht="15.75">
      <c r="A2238" s="1">
        <v>1989</v>
      </c>
      <c r="B2238">
        <v>6</v>
      </c>
      <c r="C2238">
        <v>30</v>
      </c>
      <c r="D2238">
        <v>11.616</v>
      </c>
    </row>
    <row r="2239" spans="1:4" ht="15.75">
      <c r="A2239" s="1">
        <v>1989</v>
      </c>
      <c r="B2239">
        <v>7</v>
      </c>
      <c r="C2239">
        <v>1</v>
      </c>
      <c r="D2239">
        <v>11.34</v>
      </c>
    </row>
    <row r="2240" spans="1:4" ht="15.75">
      <c r="A2240" s="1">
        <v>1989</v>
      </c>
      <c r="B2240">
        <v>7</v>
      </c>
      <c r="C2240">
        <v>2</v>
      </c>
      <c r="D2240">
        <v>11.276999999999999</v>
      </c>
    </row>
    <row r="2241" spans="1:4" ht="15.75">
      <c r="A2241" s="1">
        <v>1989</v>
      </c>
      <c r="B2241">
        <v>7</v>
      </c>
      <c r="C2241">
        <v>3</v>
      </c>
      <c r="D2241">
        <v>11.128</v>
      </c>
    </row>
    <row r="2242" spans="1:4" ht="15.75">
      <c r="A2242" s="1">
        <v>1989</v>
      </c>
      <c r="B2242">
        <v>7</v>
      </c>
      <c r="C2242">
        <v>4</v>
      </c>
      <c r="D2242">
        <v>11.164</v>
      </c>
    </row>
    <row r="2243" spans="1:4" ht="15.75">
      <c r="A2243" s="1">
        <v>1989</v>
      </c>
      <c r="B2243">
        <v>7</v>
      </c>
      <c r="C2243">
        <v>5</v>
      </c>
      <c r="D2243">
        <v>11.068</v>
      </c>
    </row>
    <row r="2244" spans="1:4" ht="15.75">
      <c r="A2244" s="1">
        <v>1989</v>
      </c>
      <c r="B2244">
        <v>7</v>
      </c>
      <c r="C2244">
        <v>6</v>
      </c>
      <c r="D2244">
        <v>11.002000000000001</v>
      </c>
    </row>
    <row r="2245" spans="1:4" ht="15.75">
      <c r="A2245" s="1">
        <v>1989</v>
      </c>
      <c r="B2245">
        <v>7</v>
      </c>
      <c r="C2245">
        <v>7</v>
      </c>
      <c r="D2245">
        <v>10.914</v>
      </c>
    </row>
    <row r="2246" spans="1:4" ht="15.75">
      <c r="A2246" s="1">
        <v>1989</v>
      </c>
      <c r="B2246">
        <v>7</v>
      </c>
      <c r="C2246">
        <v>8</v>
      </c>
      <c r="D2246">
        <v>10.86</v>
      </c>
    </row>
    <row r="2247" spans="1:4" ht="15.75">
      <c r="A2247" s="1">
        <v>1989</v>
      </c>
      <c r="B2247">
        <v>7</v>
      </c>
      <c r="C2247">
        <v>9</v>
      </c>
      <c r="D2247">
        <v>10.861000000000001</v>
      </c>
    </row>
    <row r="2248" spans="1:4" ht="15.75">
      <c r="A2248" s="1">
        <v>1989</v>
      </c>
      <c r="B2248">
        <v>7</v>
      </c>
      <c r="C2248">
        <v>10</v>
      </c>
      <c r="D2248">
        <v>10.711</v>
      </c>
    </row>
    <row r="2249" spans="1:4" ht="15.75">
      <c r="A2249" s="1">
        <v>1989</v>
      </c>
      <c r="B2249">
        <v>7</v>
      </c>
      <c r="C2249">
        <v>11</v>
      </c>
      <c r="D2249">
        <v>10.632999999999999</v>
      </c>
    </row>
    <row r="2250" spans="1:4" ht="15.75">
      <c r="A2250" s="1">
        <v>1989</v>
      </c>
      <c r="B2250">
        <v>7</v>
      </c>
      <c r="C2250">
        <v>12</v>
      </c>
      <c r="D2250">
        <v>10.597</v>
      </c>
    </row>
    <row r="2251" spans="1:4" ht="15.75">
      <c r="A2251" s="1">
        <v>1989</v>
      </c>
      <c r="B2251">
        <v>7</v>
      </c>
      <c r="C2251">
        <v>13</v>
      </c>
      <c r="D2251">
        <v>10.513999999999999</v>
      </c>
    </row>
    <row r="2252" spans="1:4" ht="15.75">
      <c r="A2252" s="1">
        <v>1989</v>
      </c>
      <c r="B2252">
        <v>7</v>
      </c>
      <c r="C2252">
        <v>14</v>
      </c>
      <c r="D2252">
        <v>10.3</v>
      </c>
    </row>
    <row r="2253" spans="1:4" ht="15.75">
      <c r="A2253" s="1">
        <v>1989</v>
      </c>
      <c r="B2253">
        <v>7</v>
      </c>
      <c r="C2253">
        <v>15</v>
      </c>
      <c r="D2253">
        <v>10.199</v>
      </c>
    </row>
    <row r="2254" spans="1:4" ht="15.75">
      <c r="A2254" s="1">
        <v>1989</v>
      </c>
      <c r="B2254">
        <v>7</v>
      </c>
      <c r="C2254">
        <v>16</v>
      </c>
      <c r="D2254">
        <v>10.164999999999999</v>
      </c>
    </row>
    <row r="2255" spans="1:4" ht="15.75">
      <c r="A2255" s="1">
        <v>1989</v>
      </c>
      <c r="B2255">
        <v>7</v>
      </c>
      <c r="C2255">
        <v>17</v>
      </c>
      <c r="D2255">
        <v>10.103999999999999</v>
      </c>
    </row>
    <row r="2256" spans="1:4" ht="15.75">
      <c r="A2256" s="1">
        <v>1989</v>
      </c>
      <c r="B2256">
        <v>7</v>
      </c>
      <c r="C2256">
        <v>18</v>
      </c>
      <c r="D2256">
        <v>9.99</v>
      </c>
    </row>
    <row r="2257" spans="1:4" ht="15.75">
      <c r="A2257" s="1">
        <v>1989</v>
      </c>
      <c r="B2257">
        <v>7</v>
      </c>
      <c r="C2257">
        <v>19</v>
      </c>
      <c r="D2257">
        <v>9.8369999999999997</v>
      </c>
    </row>
    <row r="2258" spans="1:4" ht="15.75">
      <c r="A2258" s="1">
        <v>1989</v>
      </c>
      <c r="B2258">
        <v>7</v>
      </c>
      <c r="C2258">
        <v>20</v>
      </c>
      <c r="D2258">
        <v>9.6620000000000008</v>
      </c>
    </row>
    <row r="2259" spans="1:4" ht="15.75">
      <c r="A2259" s="1">
        <v>1989</v>
      </c>
      <c r="B2259">
        <v>7</v>
      </c>
      <c r="C2259">
        <v>21</v>
      </c>
      <c r="D2259">
        <v>9.6270000000000007</v>
      </c>
    </row>
    <row r="2260" spans="1:4" ht="15.75">
      <c r="A2260" s="1">
        <v>1989</v>
      </c>
      <c r="B2260">
        <v>7</v>
      </c>
      <c r="C2260">
        <v>22</v>
      </c>
      <c r="D2260">
        <v>9.6069999999999993</v>
      </c>
    </row>
    <row r="2261" spans="1:4" ht="15.75">
      <c r="A2261" s="1">
        <v>1989</v>
      </c>
      <c r="B2261">
        <v>7</v>
      </c>
      <c r="C2261">
        <v>23</v>
      </c>
      <c r="D2261">
        <v>9.4969999999999999</v>
      </c>
    </row>
    <row r="2262" spans="1:4" ht="15.75">
      <c r="A2262" s="1">
        <v>1989</v>
      </c>
      <c r="B2262">
        <v>7</v>
      </c>
      <c r="C2262">
        <v>24</v>
      </c>
      <c r="D2262">
        <v>9.4190000000000005</v>
      </c>
    </row>
    <row r="2263" spans="1:4" ht="15.75">
      <c r="A2263" s="1">
        <v>1989</v>
      </c>
      <c r="B2263">
        <v>7</v>
      </c>
      <c r="C2263">
        <v>25</v>
      </c>
      <c r="D2263">
        <v>9.3379999999999992</v>
      </c>
    </row>
    <row r="2264" spans="1:4" ht="15.75">
      <c r="A2264" s="1">
        <v>1989</v>
      </c>
      <c r="B2264">
        <v>7</v>
      </c>
      <c r="C2264">
        <v>26</v>
      </c>
      <c r="D2264">
        <v>9.3040000000000003</v>
      </c>
    </row>
    <row r="2265" spans="1:4" ht="15.75">
      <c r="A2265" s="1">
        <v>1989</v>
      </c>
      <c r="B2265">
        <v>7</v>
      </c>
      <c r="C2265">
        <v>27</v>
      </c>
      <c r="D2265">
        <v>9.1300000000000008</v>
      </c>
    </row>
    <row r="2266" spans="1:4" ht="15.75">
      <c r="A2266" s="1">
        <v>1989</v>
      </c>
      <c r="B2266">
        <v>7</v>
      </c>
      <c r="C2266">
        <v>28</v>
      </c>
      <c r="D2266">
        <v>9.0990000000000002</v>
      </c>
    </row>
    <row r="2267" spans="1:4" ht="15.75">
      <c r="A2267" s="1">
        <v>1989</v>
      </c>
      <c r="B2267">
        <v>7</v>
      </c>
      <c r="C2267">
        <v>29</v>
      </c>
      <c r="D2267">
        <v>8.9529999999999994</v>
      </c>
    </row>
    <row r="2268" spans="1:4" ht="15.75">
      <c r="A2268" s="1">
        <v>1989</v>
      </c>
      <c r="B2268">
        <v>7</v>
      </c>
      <c r="C2268">
        <v>30</v>
      </c>
      <c r="D2268">
        <v>8.8610000000000007</v>
      </c>
    </row>
    <row r="2269" spans="1:4" ht="15.75">
      <c r="A2269" s="1">
        <v>1989</v>
      </c>
      <c r="B2269">
        <v>7</v>
      </c>
      <c r="C2269">
        <v>31</v>
      </c>
      <c r="D2269">
        <v>8.86</v>
      </c>
    </row>
    <row r="2270" spans="1:4" ht="15.75">
      <c r="A2270" s="1">
        <v>1989</v>
      </c>
      <c r="B2270">
        <v>8</v>
      </c>
      <c r="C2270">
        <v>1</v>
      </c>
      <c r="D2270">
        <v>8.83</v>
      </c>
    </row>
    <row r="2271" spans="1:4" ht="15.75">
      <c r="A2271" s="1">
        <v>1989</v>
      </c>
      <c r="B2271">
        <v>8</v>
      </c>
      <c r="C2271">
        <v>2</v>
      </c>
      <c r="D2271">
        <v>8.7650000000000006</v>
      </c>
    </row>
    <row r="2272" spans="1:4" ht="15.75">
      <c r="A2272" s="1">
        <v>1989</v>
      </c>
      <c r="B2272">
        <v>8</v>
      </c>
      <c r="C2272">
        <v>3</v>
      </c>
      <c r="D2272">
        <v>8.69</v>
      </c>
    </row>
    <row r="2273" spans="1:4" ht="15.75">
      <c r="A2273" s="1">
        <v>1989</v>
      </c>
      <c r="B2273">
        <v>8</v>
      </c>
      <c r="C2273">
        <v>4</v>
      </c>
      <c r="D2273">
        <v>8.548</v>
      </c>
    </row>
    <row r="2274" spans="1:4" ht="15.75">
      <c r="A2274" s="1">
        <v>1989</v>
      </c>
      <c r="B2274">
        <v>8</v>
      </c>
      <c r="C2274">
        <v>5</v>
      </c>
      <c r="D2274">
        <v>8.4740000000000002</v>
      </c>
    </row>
    <row r="2275" spans="1:4" ht="15.75">
      <c r="A2275" s="1">
        <v>1989</v>
      </c>
      <c r="B2275">
        <v>8</v>
      </c>
      <c r="C2275">
        <v>6</v>
      </c>
      <c r="D2275">
        <v>8.4169999999999998</v>
      </c>
    </row>
    <row r="2276" spans="1:4" ht="15.75">
      <c r="A2276" s="1">
        <v>1989</v>
      </c>
      <c r="B2276">
        <v>8</v>
      </c>
      <c r="C2276">
        <v>7</v>
      </c>
      <c r="D2276">
        <v>8.3190000000000008</v>
      </c>
    </row>
    <row r="2277" spans="1:4" ht="15.75">
      <c r="A2277" s="1">
        <v>1989</v>
      </c>
      <c r="B2277">
        <v>8</v>
      </c>
      <c r="C2277">
        <v>8</v>
      </c>
      <c r="D2277">
        <v>8.2949999999999999</v>
      </c>
    </row>
    <row r="2278" spans="1:4" ht="15.75">
      <c r="A2278" s="1">
        <v>1989</v>
      </c>
      <c r="B2278">
        <v>8</v>
      </c>
      <c r="C2278">
        <v>9</v>
      </c>
      <c r="D2278">
        <v>8.2260000000000009</v>
      </c>
    </row>
    <row r="2279" spans="1:4" ht="15.75">
      <c r="A2279" s="1">
        <v>1989</v>
      </c>
      <c r="B2279">
        <v>8</v>
      </c>
      <c r="C2279">
        <v>10</v>
      </c>
      <c r="D2279">
        <v>8.1950000000000003</v>
      </c>
    </row>
    <row r="2280" spans="1:4" ht="15.75">
      <c r="A2280" s="1">
        <v>1989</v>
      </c>
      <c r="B2280">
        <v>8</v>
      </c>
      <c r="C2280">
        <v>11</v>
      </c>
      <c r="D2280">
        <v>8.1129999999999995</v>
      </c>
    </row>
    <row r="2281" spans="1:4" ht="15.75">
      <c r="A2281" s="1">
        <v>1989</v>
      </c>
      <c r="B2281">
        <v>8</v>
      </c>
      <c r="C2281">
        <v>12</v>
      </c>
      <c r="D2281">
        <v>8.048</v>
      </c>
    </row>
    <row r="2282" spans="1:4" ht="15.75">
      <c r="A2282" s="1">
        <v>1989</v>
      </c>
      <c r="B2282">
        <v>8</v>
      </c>
      <c r="C2282">
        <v>13</v>
      </c>
      <c r="D2282">
        <v>8.02</v>
      </c>
    </row>
    <row r="2283" spans="1:4" ht="15.75">
      <c r="A2283" s="1">
        <v>1989</v>
      </c>
      <c r="B2283">
        <v>8</v>
      </c>
      <c r="C2283">
        <v>14</v>
      </c>
      <c r="D2283">
        <v>7.93</v>
      </c>
    </row>
    <row r="2284" spans="1:4" ht="15.75">
      <c r="A2284" s="1">
        <v>1989</v>
      </c>
      <c r="B2284">
        <v>8</v>
      </c>
      <c r="C2284">
        <v>15</v>
      </c>
      <c r="D2284">
        <v>7.8869999999999996</v>
      </c>
    </row>
    <row r="2285" spans="1:4" ht="15.75">
      <c r="A2285" s="1">
        <v>1989</v>
      </c>
      <c r="B2285">
        <v>8</v>
      </c>
      <c r="C2285">
        <v>16</v>
      </c>
      <c r="D2285">
        <v>7.9059999999999997</v>
      </c>
    </row>
    <row r="2286" spans="1:4" ht="15.75">
      <c r="A2286" s="1">
        <v>1989</v>
      </c>
      <c r="B2286">
        <v>8</v>
      </c>
      <c r="C2286">
        <v>17</v>
      </c>
      <c r="D2286">
        <v>7.8440000000000003</v>
      </c>
    </row>
    <row r="2287" spans="1:4" ht="15.75">
      <c r="A2287" s="1">
        <v>1989</v>
      </c>
      <c r="B2287">
        <v>8</v>
      </c>
      <c r="C2287">
        <v>18</v>
      </c>
      <c r="D2287">
        <v>7.7830000000000004</v>
      </c>
    </row>
    <row r="2288" spans="1:4" ht="15.75">
      <c r="A2288" s="1">
        <v>1989</v>
      </c>
      <c r="B2288">
        <v>8</v>
      </c>
      <c r="C2288">
        <v>19</v>
      </c>
      <c r="D2288">
        <v>7.6050000000000004</v>
      </c>
    </row>
    <row r="2289" spans="1:4" ht="15.75">
      <c r="A2289" s="1">
        <v>1989</v>
      </c>
      <c r="B2289">
        <v>8</v>
      </c>
      <c r="C2289">
        <v>20</v>
      </c>
      <c r="D2289">
        <v>7.5270000000000001</v>
      </c>
    </row>
    <row r="2290" spans="1:4" ht="15.75">
      <c r="A2290" s="1">
        <v>1989</v>
      </c>
      <c r="B2290">
        <v>8</v>
      </c>
      <c r="C2290">
        <v>21</v>
      </c>
      <c r="D2290">
        <v>7.4690000000000003</v>
      </c>
    </row>
    <row r="2291" spans="1:4" ht="15.75">
      <c r="A2291" s="1">
        <v>1989</v>
      </c>
      <c r="B2291">
        <v>8</v>
      </c>
      <c r="C2291">
        <v>22</v>
      </c>
      <c r="D2291">
        <v>7.407</v>
      </c>
    </row>
    <row r="2292" spans="1:4" ht="15.75">
      <c r="A2292" s="1">
        <v>1989</v>
      </c>
      <c r="B2292">
        <v>8</v>
      </c>
      <c r="C2292">
        <v>23</v>
      </c>
      <c r="D2292">
        <v>7.4429999999999996</v>
      </c>
    </row>
    <row r="2293" spans="1:4" ht="15.75">
      <c r="A2293" s="1">
        <v>1989</v>
      </c>
      <c r="B2293">
        <v>8</v>
      </c>
      <c r="C2293">
        <v>24</v>
      </c>
      <c r="D2293">
        <v>7.4569999999999999</v>
      </c>
    </row>
    <row r="2294" spans="1:4" ht="15.75">
      <c r="A2294" s="1">
        <v>1989</v>
      </c>
      <c r="B2294">
        <v>8</v>
      </c>
      <c r="C2294">
        <v>25</v>
      </c>
      <c r="D2294">
        <v>7.4589999999999996</v>
      </c>
    </row>
    <row r="2295" spans="1:4" ht="15.75">
      <c r="A2295" s="1">
        <v>1989</v>
      </c>
      <c r="B2295">
        <v>8</v>
      </c>
      <c r="C2295">
        <v>26</v>
      </c>
      <c r="D2295">
        <v>7.4749999999999996</v>
      </c>
    </row>
    <row r="2296" spans="1:4" ht="15.75">
      <c r="A2296" s="1">
        <v>1989</v>
      </c>
      <c r="B2296">
        <v>8</v>
      </c>
      <c r="C2296">
        <v>27</v>
      </c>
      <c r="D2296">
        <v>7.3540000000000001</v>
      </c>
    </row>
    <row r="2297" spans="1:4" ht="15.75">
      <c r="A2297" s="1">
        <v>1989</v>
      </c>
      <c r="B2297">
        <v>8</v>
      </c>
      <c r="C2297">
        <v>28</v>
      </c>
      <c r="D2297">
        <v>7.351</v>
      </c>
    </row>
    <row r="2298" spans="1:4" ht="15.75">
      <c r="A2298" s="1">
        <v>1989</v>
      </c>
      <c r="B2298">
        <v>8</v>
      </c>
      <c r="C2298">
        <v>29</v>
      </c>
      <c r="D2298">
        <v>7.1820000000000004</v>
      </c>
    </row>
    <row r="2299" spans="1:4" ht="15.75">
      <c r="A2299" s="1">
        <v>1989</v>
      </c>
      <c r="B2299">
        <v>8</v>
      </c>
      <c r="C2299">
        <v>30</v>
      </c>
      <c r="D2299">
        <v>7.157</v>
      </c>
    </row>
    <row r="2300" spans="1:4" ht="15.75">
      <c r="A2300" s="1">
        <v>1989</v>
      </c>
      <c r="B2300">
        <v>8</v>
      </c>
      <c r="C2300">
        <v>31</v>
      </c>
      <c r="D2300">
        <v>7.1470000000000002</v>
      </c>
    </row>
    <row r="2301" spans="1:4" ht="15.75">
      <c r="A2301" s="1">
        <v>1989</v>
      </c>
      <c r="B2301">
        <v>9</v>
      </c>
      <c r="C2301">
        <v>1</v>
      </c>
      <c r="D2301">
        <v>7.0880000000000001</v>
      </c>
    </row>
    <row r="2302" spans="1:4" ht="15.75">
      <c r="A2302" s="1">
        <v>1989</v>
      </c>
      <c r="B2302">
        <v>9</v>
      </c>
      <c r="C2302">
        <v>2</v>
      </c>
      <c r="D2302">
        <v>7.0750000000000002</v>
      </c>
    </row>
    <row r="2303" spans="1:4" ht="15.75">
      <c r="A2303" s="1">
        <v>1989</v>
      </c>
      <c r="B2303">
        <v>9</v>
      </c>
      <c r="C2303">
        <v>3</v>
      </c>
      <c r="D2303">
        <v>7.0819999999999999</v>
      </c>
    </row>
    <row r="2304" spans="1:4" ht="15.75">
      <c r="A2304" s="1">
        <v>1989</v>
      </c>
      <c r="B2304">
        <v>9</v>
      </c>
      <c r="C2304">
        <v>4</v>
      </c>
      <c r="D2304">
        <v>7.0030000000000001</v>
      </c>
    </row>
    <row r="2305" spans="1:4" ht="15.75">
      <c r="A2305" s="1">
        <v>1989</v>
      </c>
      <c r="B2305">
        <v>9</v>
      </c>
      <c r="C2305">
        <v>5</v>
      </c>
      <c r="D2305">
        <v>6.9980000000000002</v>
      </c>
    </row>
    <row r="2306" spans="1:4" ht="15.75">
      <c r="A2306" s="1">
        <v>1989</v>
      </c>
      <c r="B2306">
        <v>9</v>
      </c>
      <c r="C2306">
        <v>6</v>
      </c>
      <c r="D2306">
        <v>6.9909999999999997</v>
      </c>
    </row>
    <row r="2307" spans="1:4" ht="15.75">
      <c r="A2307" s="1">
        <v>1989</v>
      </c>
      <c r="B2307">
        <v>9</v>
      </c>
      <c r="C2307">
        <v>7</v>
      </c>
      <c r="D2307">
        <v>6.9589999999999996</v>
      </c>
    </row>
    <row r="2308" spans="1:4" ht="15.75">
      <c r="A2308" s="1">
        <v>1989</v>
      </c>
      <c r="B2308">
        <v>9</v>
      </c>
      <c r="C2308">
        <v>8</v>
      </c>
      <c r="D2308">
        <v>6.98</v>
      </c>
    </row>
    <row r="2309" spans="1:4" ht="15.75">
      <c r="A2309" s="1">
        <v>1989</v>
      </c>
      <c r="B2309">
        <v>9</v>
      </c>
      <c r="C2309">
        <v>9</v>
      </c>
      <c r="D2309">
        <v>6.95</v>
      </c>
    </row>
    <row r="2310" spans="1:4" ht="15.75">
      <c r="A2310" s="1">
        <v>1989</v>
      </c>
      <c r="B2310">
        <v>9</v>
      </c>
      <c r="C2310">
        <v>10</v>
      </c>
      <c r="D2310">
        <v>6.907</v>
      </c>
    </row>
    <row r="2311" spans="1:4" ht="15.75">
      <c r="A2311" s="1">
        <v>1989</v>
      </c>
      <c r="B2311">
        <v>9</v>
      </c>
      <c r="C2311">
        <v>11</v>
      </c>
      <c r="D2311">
        <v>6.9029999999999996</v>
      </c>
    </row>
    <row r="2312" spans="1:4" ht="15.75">
      <c r="A2312" s="1">
        <v>1989</v>
      </c>
      <c r="B2312">
        <v>9</v>
      </c>
      <c r="C2312">
        <v>12</v>
      </c>
      <c r="D2312">
        <v>6.9219999999999997</v>
      </c>
    </row>
    <row r="2313" spans="1:4" ht="15.75">
      <c r="A2313" s="1">
        <v>1989</v>
      </c>
      <c r="B2313">
        <v>9</v>
      </c>
      <c r="C2313">
        <v>13</v>
      </c>
      <c r="D2313">
        <v>6.9080000000000004</v>
      </c>
    </row>
    <row r="2314" spans="1:4" ht="15.75">
      <c r="A2314" s="1">
        <v>1989</v>
      </c>
      <c r="B2314">
        <v>9</v>
      </c>
      <c r="C2314">
        <v>14</v>
      </c>
      <c r="D2314">
        <v>6.907</v>
      </c>
    </row>
    <row r="2315" spans="1:4" ht="15.75">
      <c r="A2315" s="1">
        <v>1989</v>
      </c>
      <c r="B2315">
        <v>9</v>
      </c>
      <c r="C2315">
        <v>15</v>
      </c>
      <c r="D2315">
        <v>6.8940000000000001</v>
      </c>
    </row>
    <row r="2316" spans="1:4" ht="15.75">
      <c r="A2316" s="1">
        <v>1989</v>
      </c>
      <c r="B2316">
        <v>9</v>
      </c>
      <c r="C2316">
        <v>16</v>
      </c>
      <c r="D2316">
        <v>6.968</v>
      </c>
    </row>
    <row r="2317" spans="1:4" ht="15.75">
      <c r="A2317" s="1">
        <v>1989</v>
      </c>
      <c r="B2317">
        <v>9</v>
      </c>
      <c r="C2317">
        <v>17</v>
      </c>
      <c r="D2317">
        <v>6.95</v>
      </c>
    </row>
    <row r="2318" spans="1:4" ht="15.75">
      <c r="A2318" s="1">
        <v>1989</v>
      </c>
      <c r="B2318">
        <v>9</v>
      </c>
      <c r="C2318">
        <v>18</v>
      </c>
      <c r="D2318">
        <v>6.9640000000000004</v>
      </c>
    </row>
    <row r="2319" spans="1:4" ht="15.75">
      <c r="A2319" s="1">
        <v>1989</v>
      </c>
      <c r="B2319">
        <v>9</v>
      </c>
      <c r="C2319">
        <v>19</v>
      </c>
      <c r="D2319">
        <v>6.976</v>
      </c>
    </row>
    <row r="2320" spans="1:4" ht="15.75">
      <c r="A2320" s="1">
        <v>1989</v>
      </c>
      <c r="B2320">
        <v>9</v>
      </c>
      <c r="C2320">
        <v>20</v>
      </c>
      <c r="D2320">
        <v>6.9009999999999998</v>
      </c>
    </row>
    <row r="2321" spans="1:4" ht="15.75">
      <c r="A2321" s="1">
        <v>1989</v>
      </c>
      <c r="B2321">
        <v>9</v>
      </c>
      <c r="C2321">
        <v>21</v>
      </c>
      <c r="D2321">
        <v>6.9180000000000001</v>
      </c>
    </row>
    <row r="2322" spans="1:4" ht="15.75">
      <c r="A2322" s="1">
        <v>1989</v>
      </c>
      <c r="B2322">
        <v>9</v>
      </c>
      <c r="C2322">
        <v>22</v>
      </c>
      <c r="D2322">
        <v>6.8879999999999999</v>
      </c>
    </row>
    <row r="2323" spans="1:4" ht="15.75">
      <c r="A2323" s="1">
        <v>1989</v>
      </c>
      <c r="B2323">
        <v>9</v>
      </c>
      <c r="C2323">
        <v>23</v>
      </c>
      <c r="D2323">
        <v>6.9169999999999998</v>
      </c>
    </row>
    <row r="2324" spans="1:4" ht="15.75">
      <c r="A2324" s="1">
        <v>1989</v>
      </c>
      <c r="B2324">
        <v>9</v>
      </c>
      <c r="C2324">
        <v>24</v>
      </c>
      <c r="D2324">
        <v>6.9790000000000001</v>
      </c>
    </row>
    <row r="2325" spans="1:4" ht="15.75">
      <c r="A2325" s="1">
        <v>1989</v>
      </c>
      <c r="B2325">
        <v>9</v>
      </c>
      <c r="C2325">
        <v>25</v>
      </c>
      <c r="D2325">
        <v>7.0529999999999999</v>
      </c>
    </row>
    <row r="2326" spans="1:4" ht="15.75">
      <c r="A2326" s="1">
        <v>1989</v>
      </c>
      <c r="B2326">
        <v>9</v>
      </c>
      <c r="C2326">
        <v>26</v>
      </c>
      <c r="D2326">
        <v>7.1970000000000001</v>
      </c>
    </row>
    <row r="2327" spans="1:4" ht="15.75">
      <c r="A2327" s="1">
        <v>1989</v>
      </c>
      <c r="B2327">
        <v>9</v>
      </c>
      <c r="C2327">
        <v>27</v>
      </c>
      <c r="D2327">
        <v>7.2290000000000001</v>
      </c>
    </row>
    <row r="2328" spans="1:4" ht="15.75">
      <c r="A2328" s="1">
        <v>1989</v>
      </c>
      <c r="B2328">
        <v>9</v>
      </c>
      <c r="C2328">
        <v>28</v>
      </c>
      <c r="D2328">
        <v>7.2670000000000003</v>
      </c>
    </row>
    <row r="2329" spans="1:4" ht="15.75">
      <c r="A2329" s="1">
        <v>1989</v>
      </c>
      <c r="B2329">
        <v>9</v>
      </c>
      <c r="C2329">
        <v>29</v>
      </c>
      <c r="D2329">
        <v>7.2130000000000001</v>
      </c>
    </row>
    <row r="2330" spans="1:4" ht="15.75">
      <c r="A2330" s="1">
        <v>1989</v>
      </c>
      <c r="B2330">
        <v>9</v>
      </c>
      <c r="C2330">
        <v>30</v>
      </c>
      <c r="D2330">
        <v>7.2629999999999999</v>
      </c>
    </row>
    <row r="2331" spans="1:4" ht="15.75">
      <c r="A2331" s="1">
        <v>1989</v>
      </c>
      <c r="B2331">
        <v>10</v>
      </c>
      <c r="C2331">
        <v>1</v>
      </c>
      <c r="D2331">
        <v>7.4530000000000003</v>
      </c>
    </row>
    <row r="2332" spans="1:4" ht="15.75">
      <c r="A2332" s="1">
        <v>1989</v>
      </c>
      <c r="B2332">
        <v>10</v>
      </c>
      <c r="C2332">
        <v>2</v>
      </c>
      <c r="D2332">
        <v>7.4930000000000003</v>
      </c>
    </row>
    <row r="2333" spans="1:4" ht="15.75">
      <c r="A2333" s="1">
        <v>1989</v>
      </c>
      <c r="B2333">
        <v>10</v>
      </c>
      <c r="C2333">
        <v>3</v>
      </c>
      <c r="D2333">
        <v>7.5880000000000001</v>
      </c>
    </row>
    <row r="2334" spans="1:4" ht="15.75">
      <c r="A2334" s="1">
        <v>1989</v>
      </c>
      <c r="B2334">
        <v>10</v>
      </c>
      <c r="C2334">
        <v>4</v>
      </c>
      <c r="D2334">
        <v>7.6840000000000002</v>
      </c>
    </row>
    <row r="2335" spans="1:4" ht="15.75">
      <c r="A2335" s="1">
        <v>1989</v>
      </c>
      <c r="B2335">
        <v>10</v>
      </c>
      <c r="C2335">
        <v>5</v>
      </c>
      <c r="D2335">
        <v>7.6870000000000003</v>
      </c>
    </row>
    <row r="2336" spans="1:4" ht="15.75">
      <c r="A2336" s="1">
        <v>1989</v>
      </c>
      <c r="B2336">
        <v>10</v>
      </c>
      <c r="C2336">
        <v>6</v>
      </c>
      <c r="D2336">
        <v>7.7759999999999998</v>
      </c>
    </row>
    <row r="2337" spans="1:4" ht="15.75">
      <c r="A2337" s="1">
        <v>1989</v>
      </c>
      <c r="B2337">
        <v>10</v>
      </c>
      <c r="C2337">
        <v>7</v>
      </c>
      <c r="D2337">
        <v>7.9169999999999998</v>
      </c>
    </row>
    <row r="2338" spans="1:4" ht="15.75">
      <c r="A2338" s="1">
        <v>1989</v>
      </c>
      <c r="B2338">
        <v>10</v>
      </c>
      <c r="C2338">
        <v>8</v>
      </c>
      <c r="D2338">
        <v>8.0109999999999992</v>
      </c>
    </row>
    <row r="2339" spans="1:4" ht="15.75">
      <c r="A2339" s="1">
        <v>1989</v>
      </c>
      <c r="B2339">
        <v>10</v>
      </c>
      <c r="C2339">
        <v>9</v>
      </c>
      <c r="D2339">
        <v>8.077</v>
      </c>
    </row>
    <row r="2340" spans="1:4" ht="15.75">
      <c r="A2340" s="1">
        <v>1989</v>
      </c>
      <c r="B2340">
        <v>10</v>
      </c>
      <c r="C2340">
        <v>10</v>
      </c>
      <c r="D2340">
        <v>8.1449999999999996</v>
      </c>
    </row>
    <row r="2341" spans="1:4" ht="15.75">
      <c r="A2341" s="1">
        <v>1989</v>
      </c>
      <c r="B2341">
        <v>10</v>
      </c>
      <c r="C2341">
        <v>11</v>
      </c>
      <c r="D2341">
        <v>8.2629999999999999</v>
      </c>
    </row>
    <row r="2342" spans="1:4" ht="15.75">
      <c r="A2342" s="1">
        <v>1989</v>
      </c>
      <c r="B2342">
        <v>10</v>
      </c>
      <c r="C2342">
        <v>12</v>
      </c>
      <c r="D2342">
        <v>8.4480000000000004</v>
      </c>
    </row>
    <row r="2343" spans="1:4" ht="15.75">
      <c r="A2343" s="1">
        <v>1989</v>
      </c>
      <c r="B2343">
        <v>10</v>
      </c>
      <c r="C2343">
        <v>13</v>
      </c>
      <c r="D2343">
        <v>8.6</v>
      </c>
    </row>
    <row r="2344" spans="1:4" ht="15.75">
      <c r="A2344" s="1">
        <v>1989</v>
      </c>
      <c r="B2344">
        <v>10</v>
      </c>
      <c r="C2344">
        <v>14</v>
      </c>
      <c r="D2344">
        <v>8.5909999999999993</v>
      </c>
    </row>
    <row r="2345" spans="1:4" ht="15.75">
      <c r="A2345" s="1">
        <v>1989</v>
      </c>
      <c r="B2345">
        <v>10</v>
      </c>
      <c r="C2345">
        <v>15</v>
      </c>
      <c r="D2345">
        <v>8.6639999999999997</v>
      </c>
    </row>
    <row r="2346" spans="1:4" ht="15.75">
      <c r="A2346" s="1">
        <v>1989</v>
      </c>
      <c r="B2346">
        <v>10</v>
      </c>
      <c r="C2346">
        <v>16</v>
      </c>
      <c r="D2346">
        <v>8.7910000000000004</v>
      </c>
    </row>
    <row r="2347" spans="1:4" ht="15.75">
      <c r="A2347" s="1">
        <v>1989</v>
      </c>
      <c r="B2347">
        <v>10</v>
      </c>
      <c r="C2347">
        <v>17</v>
      </c>
      <c r="D2347">
        <v>8.8970000000000002</v>
      </c>
    </row>
    <row r="2348" spans="1:4" ht="15.75">
      <c r="A2348" s="1">
        <v>1989</v>
      </c>
      <c r="B2348">
        <v>10</v>
      </c>
      <c r="C2348">
        <v>18</v>
      </c>
      <c r="D2348">
        <v>9.0920000000000005</v>
      </c>
    </row>
    <row r="2349" spans="1:4" ht="15.75">
      <c r="A2349" s="1">
        <v>1989</v>
      </c>
      <c r="B2349">
        <v>10</v>
      </c>
      <c r="C2349">
        <v>19</v>
      </c>
      <c r="D2349">
        <v>9.2550000000000008</v>
      </c>
    </row>
    <row r="2350" spans="1:4" ht="15.75">
      <c r="A2350" s="1">
        <v>1989</v>
      </c>
      <c r="B2350">
        <v>10</v>
      </c>
      <c r="C2350">
        <v>20</v>
      </c>
      <c r="D2350">
        <v>9.3309999999999995</v>
      </c>
    </row>
    <row r="2351" spans="1:4" ht="15.75">
      <c r="A2351" s="1">
        <v>1989</v>
      </c>
      <c r="B2351">
        <v>10</v>
      </c>
      <c r="C2351">
        <v>21</v>
      </c>
      <c r="D2351">
        <v>9.4239999999999995</v>
      </c>
    </row>
    <row r="2352" spans="1:4" ht="15.75">
      <c r="A2352" s="1">
        <v>1989</v>
      </c>
      <c r="B2352">
        <v>10</v>
      </c>
      <c r="C2352">
        <v>22</v>
      </c>
      <c r="D2352">
        <v>9.5239999999999991</v>
      </c>
    </row>
    <row r="2353" spans="1:4" ht="15.75">
      <c r="A2353" s="1">
        <v>1989</v>
      </c>
      <c r="B2353">
        <v>10</v>
      </c>
      <c r="C2353">
        <v>23</v>
      </c>
      <c r="D2353">
        <v>9.6219999999999999</v>
      </c>
    </row>
    <row r="2354" spans="1:4" ht="15.75">
      <c r="A2354" s="1">
        <v>1989</v>
      </c>
      <c r="B2354">
        <v>10</v>
      </c>
      <c r="C2354">
        <v>24</v>
      </c>
      <c r="D2354">
        <v>9.6880000000000006</v>
      </c>
    </row>
    <row r="2355" spans="1:4" ht="15.75">
      <c r="A2355" s="1">
        <v>1989</v>
      </c>
      <c r="B2355">
        <v>10</v>
      </c>
      <c r="C2355">
        <v>25</v>
      </c>
      <c r="D2355">
        <v>9.7349999999999994</v>
      </c>
    </row>
    <row r="2356" spans="1:4" ht="15.75">
      <c r="A2356" s="1">
        <v>1989</v>
      </c>
      <c r="B2356">
        <v>10</v>
      </c>
      <c r="C2356">
        <v>26</v>
      </c>
      <c r="D2356">
        <v>9.8439999999999994</v>
      </c>
    </row>
    <row r="2357" spans="1:4" ht="15.75">
      <c r="A2357" s="1">
        <v>1989</v>
      </c>
      <c r="B2357">
        <v>10</v>
      </c>
      <c r="C2357">
        <v>27</v>
      </c>
      <c r="D2357">
        <v>9.9250000000000007</v>
      </c>
    </row>
    <row r="2358" spans="1:4" ht="15.75">
      <c r="A2358" s="1">
        <v>1989</v>
      </c>
      <c r="B2358">
        <v>10</v>
      </c>
      <c r="C2358">
        <v>28</v>
      </c>
      <c r="D2358">
        <v>9.9649999999999999</v>
      </c>
    </row>
    <row r="2359" spans="1:4" ht="15.75">
      <c r="A2359" s="1">
        <v>1989</v>
      </c>
      <c r="B2359">
        <v>10</v>
      </c>
      <c r="C2359">
        <v>29</v>
      </c>
      <c r="D2359">
        <v>10.042</v>
      </c>
    </row>
    <row r="2360" spans="1:4" ht="15.75">
      <c r="A2360" s="1">
        <v>1989</v>
      </c>
      <c r="B2360">
        <v>10</v>
      </c>
      <c r="C2360">
        <v>30</v>
      </c>
      <c r="D2360">
        <v>10.086</v>
      </c>
    </row>
    <row r="2361" spans="1:4" ht="15.75">
      <c r="A2361" s="1">
        <v>1989</v>
      </c>
      <c r="B2361">
        <v>10</v>
      </c>
      <c r="C2361">
        <v>31</v>
      </c>
      <c r="D2361">
        <v>10.071999999999999</v>
      </c>
    </row>
    <row r="2362" spans="1:4" ht="15.75">
      <c r="A2362" s="1">
        <v>1989</v>
      </c>
      <c r="B2362">
        <v>11</v>
      </c>
      <c r="C2362">
        <v>1</v>
      </c>
      <c r="D2362">
        <v>10.212999999999999</v>
      </c>
    </row>
    <row r="2363" spans="1:4" ht="15.75">
      <c r="A2363" s="1">
        <v>1989</v>
      </c>
      <c r="B2363">
        <v>11</v>
      </c>
      <c r="C2363">
        <v>2</v>
      </c>
      <c r="D2363">
        <v>10.294</v>
      </c>
    </row>
    <row r="2364" spans="1:4" ht="15.75">
      <c r="A2364" s="1">
        <v>1989</v>
      </c>
      <c r="B2364">
        <v>11</v>
      </c>
      <c r="C2364">
        <v>3</v>
      </c>
      <c r="D2364">
        <v>10.302</v>
      </c>
    </row>
    <row r="2365" spans="1:4" ht="15.75">
      <c r="A2365" s="1">
        <v>1989</v>
      </c>
      <c r="B2365">
        <v>11</v>
      </c>
      <c r="C2365">
        <v>4</v>
      </c>
      <c r="D2365">
        <v>10.348000000000001</v>
      </c>
    </row>
    <row r="2366" spans="1:4" ht="15.75">
      <c r="A2366" s="1">
        <v>1989</v>
      </c>
      <c r="B2366">
        <v>11</v>
      </c>
      <c r="C2366">
        <v>5</v>
      </c>
      <c r="D2366">
        <v>10.395</v>
      </c>
    </row>
    <row r="2367" spans="1:4" ht="15.75">
      <c r="A2367" s="1">
        <v>1989</v>
      </c>
      <c r="B2367">
        <v>11</v>
      </c>
      <c r="C2367">
        <v>6</v>
      </c>
      <c r="D2367">
        <v>10.419</v>
      </c>
    </row>
    <row r="2368" spans="1:4" ht="15.75">
      <c r="A2368" s="1">
        <v>1989</v>
      </c>
      <c r="B2368">
        <v>11</v>
      </c>
      <c r="C2368">
        <v>7</v>
      </c>
      <c r="D2368">
        <v>10.412000000000001</v>
      </c>
    </row>
    <row r="2369" spans="1:4" ht="15.75">
      <c r="A2369" s="1">
        <v>1989</v>
      </c>
      <c r="B2369">
        <v>11</v>
      </c>
      <c r="C2369">
        <v>8</v>
      </c>
      <c r="D2369">
        <v>10.461</v>
      </c>
    </row>
    <row r="2370" spans="1:4" ht="15.75">
      <c r="A2370" s="1">
        <v>1989</v>
      </c>
      <c r="B2370">
        <v>11</v>
      </c>
      <c r="C2370">
        <v>9</v>
      </c>
      <c r="D2370">
        <v>10.593</v>
      </c>
    </row>
    <row r="2371" spans="1:4" ht="15.75">
      <c r="A2371" s="1">
        <v>1989</v>
      </c>
      <c r="B2371">
        <v>11</v>
      </c>
      <c r="C2371">
        <v>10</v>
      </c>
      <c r="D2371">
        <v>10.696</v>
      </c>
    </row>
    <row r="2372" spans="1:4" ht="15.75">
      <c r="A2372" s="1">
        <v>1989</v>
      </c>
      <c r="B2372">
        <v>11</v>
      </c>
      <c r="C2372">
        <v>11</v>
      </c>
      <c r="D2372">
        <v>10.696999999999999</v>
      </c>
    </row>
    <row r="2373" spans="1:4" ht="15.75">
      <c r="A2373" s="1">
        <v>1989</v>
      </c>
      <c r="B2373">
        <v>11</v>
      </c>
      <c r="C2373">
        <v>12</v>
      </c>
      <c r="D2373">
        <v>10.667</v>
      </c>
    </row>
    <row r="2374" spans="1:4" ht="15.75">
      <c r="A2374" s="1">
        <v>1989</v>
      </c>
      <c r="B2374">
        <v>11</v>
      </c>
      <c r="C2374">
        <v>13</v>
      </c>
      <c r="D2374">
        <v>10.712999999999999</v>
      </c>
    </row>
    <row r="2375" spans="1:4" ht="15.75">
      <c r="A2375" s="1">
        <v>1989</v>
      </c>
      <c r="B2375">
        <v>11</v>
      </c>
      <c r="C2375">
        <v>14</v>
      </c>
      <c r="D2375">
        <v>10.794</v>
      </c>
    </row>
    <row r="2376" spans="1:4" ht="15.75">
      <c r="A2376" s="1">
        <v>1989</v>
      </c>
      <c r="B2376">
        <v>11</v>
      </c>
      <c r="C2376">
        <v>15</v>
      </c>
      <c r="D2376">
        <v>10.903</v>
      </c>
    </row>
    <row r="2377" spans="1:4" ht="15.75">
      <c r="A2377" s="1">
        <v>1989</v>
      </c>
      <c r="B2377">
        <v>11</v>
      </c>
      <c r="C2377">
        <v>16</v>
      </c>
      <c r="D2377">
        <v>10.842000000000001</v>
      </c>
    </row>
    <row r="2378" spans="1:4" ht="15.75">
      <c r="A2378" s="1">
        <v>1989</v>
      </c>
      <c r="B2378">
        <v>11</v>
      </c>
      <c r="C2378">
        <v>17</v>
      </c>
      <c r="D2378">
        <v>10.972</v>
      </c>
    </row>
    <row r="2379" spans="1:4" ht="15.75">
      <c r="A2379" s="1">
        <v>1989</v>
      </c>
      <c r="B2379">
        <v>11</v>
      </c>
      <c r="C2379">
        <v>18</v>
      </c>
      <c r="D2379">
        <v>11.048999999999999</v>
      </c>
    </row>
    <row r="2380" spans="1:4" ht="15.75">
      <c r="A2380" s="1">
        <v>1989</v>
      </c>
      <c r="B2380">
        <v>11</v>
      </c>
      <c r="C2380">
        <v>19</v>
      </c>
      <c r="D2380">
        <v>11.122999999999999</v>
      </c>
    </row>
    <row r="2381" spans="1:4" ht="15.75">
      <c r="A2381" s="1">
        <v>1989</v>
      </c>
      <c r="B2381">
        <v>11</v>
      </c>
      <c r="C2381">
        <v>20</v>
      </c>
      <c r="D2381">
        <v>11.262</v>
      </c>
    </row>
    <row r="2382" spans="1:4" ht="15.75">
      <c r="A2382" s="1">
        <v>1989</v>
      </c>
      <c r="B2382">
        <v>11</v>
      </c>
      <c r="C2382">
        <v>21</v>
      </c>
      <c r="D2382">
        <v>11.468999999999999</v>
      </c>
    </row>
    <row r="2383" spans="1:4" ht="15.75">
      <c r="A2383" s="1">
        <v>1989</v>
      </c>
      <c r="B2383">
        <v>11</v>
      </c>
      <c r="C2383">
        <v>22</v>
      </c>
      <c r="D2383">
        <v>11.577</v>
      </c>
    </row>
    <row r="2384" spans="1:4" ht="15.75">
      <c r="A2384" s="1">
        <v>1989</v>
      </c>
      <c r="B2384">
        <v>11</v>
      </c>
      <c r="C2384">
        <v>23</v>
      </c>
      <c r="D2384">
        <v>11.737</v>
      </c>
    </row>
    <row r="2385" spans="1:4" ht="15.75">
      <c r="A2385" s="1">
        <v>1989</v>
      </c>
      <c r="B2385">
        <v>11</v>
      </c>
      <c r="C2385">
        <v>24</v>
      </c>
      <c r="D2385">
        <v>11.919</v>
      </c>
    </row>
    <row r="2386" spans="1:4" ht="15.75">
      <c r="A2386" s="1">
        <v>1989</v>
      </c>
      <c r="B2386">
        <v>11</v>
      </c>
      <c r="C2386">
        <v>25</v>
      </c>
      <c r="D2386">
        <v>12.037000000000001</v>
      </c>
    </row>
    <row r="2387" spans="1:4" ht="15.75">
      <c r="A2387" s="1">
        <v>1989</v>
      </c>
      <c r="B2387">
        <v>11</v>
      </c>
      <c r="C2387">
        <v>26</v>
      </c>
      <c r="D2387">
        <v>12.117000000000001</v>
      </c>
    </row>
    <row r="2388" spans="1:4" ht="15.75">
      <c r="A2388" s="1">
        <v>1989</v>
      </c>
      <c r="B2388">
        <v>11</v>
      </c>
      <c r="C2388">
        <v>27</v>
      </c>
      <c r="D2388">
        <v>12.196</v>
      </c>
    </row>
    <row r="2389" spans="1:4" ht="15.75">
      <c r="A2389" s="1">
        <v>1989</v>
      </c>
      <c r="B2389">
        <v>11</v>
      </c>
      <c r="C2389">
        <v>28</v>
      </c>
      <c r="D2389">
        <v>12.334</v>
      </c>
    </row>
    <row r="2390" spans="1:4" ht="15.75">
      <c r="A2390" s="1">
        <v>1989</v>
      </c>
      <c r="B2390">
        <v>11</v>
      </c>
      <c r="C2390">
        <v>29</v>
      </c>
      <c r="D2390">
        <v>12.417</v>
      </c>
    </row>
    <row r="2391" spans="1:4" ht="15.75">
      <c r="A2391" s="1">
        <v>1989</v>
      </c>
      <c r="B2391">
        <v>11</v>
      </c>
      <c r="C2391">
        <v>30</v>
      </c>
      <c r="D2391">
        <v>12.499000000000001</v>
      </c>
    </row>
    <row r="2392" spans="1:4" ht="15.75">
      <c r="A2392" s="1">
        <v>1989</v>
      </c>
      <c r="B2392">
        <v>12</v>
      </c>
      <c r="C2392">
        <v>1</v>
      </c>
      <c r="D2392">
        <v>12.597</v>
      </c>
    </row>
    <row r="2393" spans="1:4" ht="15.75">
      <c r="A2393" s="1">
        <v>1989</v>
      </c>
      <c r="B2393">
        <v>12</v>
      </c>
      <c r="C2393">
        <v>2</v>
      </c>
      <c r="D2393">
        <v>12.705</v>
      </c>
    </row>
    <row r="2394" spans="1:4" ht="15.75">
      <c r="A2394" s="1">
        <v>1989</v>
      </c>
      <c r="B2394">
        <v>12</v>
      </c>
      <c r="C2394">
        <v>3</v>
      </c>
      <c r="D2394">
        <v>12.85</v>
      </c>
    </row>
    <row r="2395" spans="1:4" ht="15.75">
      <c r="A2395" s="1">
        <v>1989</v>
      </c>
      <c r="B2395">
        <v>12</v>
      </c>
      <c r="C2395">
        <v>4</v>
      </c>
      <c r="D2395">
        <v>12.988</v>
      </c>
    </row>
    <row r="2396" spans="1:4" ht="15.75">
      <c r="A2396" s="1">
        <v>1989</v>
      </c>
      <c r="B2396">
        <v>12</v>
      </c>
      <c r="C2396">
        <v>5</v>
      </c>
      <c r="D2396">
        <v>13.01</v>
      </c>
    </row>
    <row r="2397" spans="1:4" ht="15.75">
      <c r="A2397" s="1">
        <v>1989</v>
      </c>
      <c r="B2397">
        <v>12</v>
      </c>
      <c r="C2397">
        <v>6</v>
      </c>
      <c r="D2397">
        <v>13.018000000000001</v>
      </c>
    </row>
    <row r="2398" spans="1:4" ht="15.75">
      <c r="A2398" s="1">
        <v>1989</v>
      </c>
      <c r="B2398">
        <v>12</v>
      </c>
      <c r="C2398">
        <v>7</v>
      </c>
      <c r="D2398">
        <v>13.058999999999999</v>
      </c>
    </row>
    <row r="2399" spans="1:4" ht="15.75">
      <c r="A2399" s="1">
        <v>1989</v>
      </c>
      <c r="B2399">
        <v>12</v>
      </c>
      <c r="C2399">
        <v>8</v>
      </c>
      <c r="D2399">
        <v>13.083</v>
      </c>
    </row>
    <row r="2400" spans="1:4" ht="15.75">
      <c r="A2400" s="1">
        <v>1989</v>
      </c>
      <c r="B2400">
        <v>12</v>
      </c>
      <c r="C2400">
        <v>9</v>
      </c>
      <c r="D2400">
        <v>13.186</v>
      </c>
    </row>
    <row r="2401" spans="1:4" ht="15.75">
      <c r="A2401" s="1">
        <v>1989</v>
      </c>
      <c r="B2401">
        <v>12</v>
      </c>
      <c r="C2401">
        <v>10</v>
      </c>
      <c r="D2401">
        <v>13.173</v>
      </c>
    </row>
    <row r="2402" spans="1:4" ht="15.75">
      <c r="A2402" s="1">
        <v>1989</v>
      </c>
      <c r="B2402">
        <v>12</v>
      </c>
      <c r="C2402">
        <v>11</v>
      </c>
      <c r="D2402">
        <v>13.255000000000001</v>
      </c>
    </row>
    <row r="2403" spans="1:4" ht="15.75">
      <c r="A2403" s="1">
        <v>1989</v>
      </c>
      <c r="B2403">
        <v>12</v>
      </c>
      <c r="C2403">
        <v>12</v>
      </c>
      <c r="D2403">
        <v>13.323</v>
      </c>
    </row>
    <row r="2404" spans="1:4" ht="15.75">
      <c r="A2404" s="1">
        <v>1989</v>
      </c>
      <c r="B2404">
        <v>12</v>
      </c>
      <c r="C2404">
        <v>13</v>
      </c>
      <c r="D2404">
        <v>13.292</v>
      </c>
    </row>
    <row r="2405" spans="1:4" ht="15.75">
      <c r="A2405" s="1">
        <v>1989</v>
      </c>
      <c r="B2405">
        <v>12</v>
      </c>
      <c r="C2405">
        <v>14</v>
      </c>
      <c r="D2405">
        <v>13.32</v>
      </c>
    </row>
    <row r="2406" spans="1:4" ht="15.75">
      <c r="A2406" s="1">
        <v>1989</v>
      </c>
      <c r="B2406">
        <v>12</v>
      </c>
      <c r="C2406">
        <v>15</v>
      </c>
      <c r="D2406">
        <v>13.335000000000001</v>
      </c>
    </row>
    <row r="2407" spans="1:4" ht="15.75">
      <c r="A2407" s="1">
        <v>1989</v>
      </c>
      <c r="B2407">
        <v>12</v>
      </c>
      <c r="C2407">
        <v>16</v>
      </c>
      <c r="D2407">
        <v>13.284000000000001</v>
      </c>
    </row>
    <row r="2408" spans="1:4" ht="15.75">
      <c r="A2408" s="1">
        <v>1989</v>
      </c>
      <c r="B2408">
        <v>12</v>
      </c>
      <c r="C2408">
        <v>17</v>
      </c>
      <c r="D2408">
        <v>13.337</v>
      </c>
    </row>
    <row r="2409" spans="1:4" ht="15.75">
      <c r="A2409" s="1">
        <v>1989</v>
      </c>
      <c r="B2409">
        <v>12</v>
      </c>
      <c r="C2409">
        <v>18</v>
      </c>
      <c r="D2409">
        <v>13.468</v>
      </c>
    </row>
    <row r="2410" spans="1:4" ht="15.75">
      <c r="A2410" s="1">
        <v>1989</v>
      </c>
      <c r="B2410">
        <v>12</v>
      </c>
      <c r="C2410">
        <v>19</v>
      </c>
      <c r="D2410">
        <v>13.521000000000001</v>
      </c>
    </row>
    <row r="2411" spans="1:4" ht="15.75">
      <c r="A2411" s="1">
        <v>1989</v>
      </c>
      <c r="B2411">
        <v>12</v>
      </c>
      <c r="C2411">
        <v>20</v>
      </c>
      <c r="D2411">
        <v>13.555</v>
      </c>
    </row>
    <row r="2412" spans="1:4" ht="15.75">
      <c r="A2412" s="1">
        <v>1989</v>
      </c>
      <c r="B2412">
        <v>12</v>
      </c>
      <c r="C2412">
        <v>21</v>
      </c>
      <c r="D2412">
        <v>13.574</v>
      </c>
    </row>
    <row r="2413" spans="1:4" ht="15.75">
      <c r="A2413" s="1">
        <v>1989</v>
      </c>
      <c r="B2413">
        <v>12</v>
      </c>
      <c r="C2413">
        <v>22</v>
      </c>
      <c r="D2413">
        <v>13.564</v>
      </c>
    </row>
    <row r="2414" spans="1:4" ht="15.75">
      <c r="A2414" s="1">
        <v>1989</v>
      </c>
      <c r="B2414">
        <v>12</v>
      </c>
      <c r="C2414">
        <v>23</v>
      </c>
      <c r="D2414">
        <v>13.654999999999999</v>
      </c>
    </row>
    <row r="2415" spans="1:4" ht="15.75">
      <c r="A2415" s="1">
        <v>1989</v>
      </c>
      <c r="B2415">
        <v>12</v>
      </c>
      <c r="C2415">
        <v>24</v>
      </c>
      <c r="D2415">
        <v>13.746</v>
      </c>
    </row>
    <row r="2416" spans="1:4" ht="15.75">
      <c r="A2416" s="1">
        <v>1989</v>
      </c>
      <c r="B2416">
        <v>12</v>
      </c>
      <c r="C2416">
        <v>25</v>
      </c>
      <c r="D2416">
        <v>13.757999999999999</v>
      </c>
    </row>
    <row r="2417" spans="1:4" ht="15.75">
      <c r="A2417" s="1">
        <v>1989</v>
      </c>
      <c r="B2417">
        <v>12</v>
      </c>
      <c r="C2417">
        <v>26</v>
      </c>
      <c r="D2417">
        <v>13.771000000000001</v>
      </c>
    </row>
    <row r="2418" spans="1:4" ht="15.75">
      <c r="A2418" s="1">
        <v>1989</v>
      </c>
      <c r="B2418">
        <v>12</v>
      </c>
      <c r="C2418">
        <v>27</v>
      </c>
      <c r="D2418">
        <v>13.768000000000001</v>
      </c>
    </row>
    <row r="2419" spans="1:4" ht="15.75">
      <c r="A2419" s="1">
        <v>1989</v>
      </c>
      <c r="B2419">
        <v>12</v>
      </c>
      <c r="C2419">
        <v>28</v>
      </c>
      <c r="D2419">
        <v>13.888999999999999</v>
      </c>
    </row>
    <row r="2420" spans="1:4" ht="15.75">
      <c r="A2420" s="1">
        <v>1989</v>
      </c>
      <c r="B2420">
        <v>12</v>
      </c>
      <c r="C2420">
        <v>29</v>
      </c>
      <c r="D2420">
        <v>13.88</v>
      </c>
    </row>
    <row r="2421" spans="1:4" ht="15.75">
      <c r="A2421" s="1">
        <v>1989</v>
      </c>
      <c r="B2421">
        <v>12</v>
      </c>
      <c r="C2421">
        <v>30</v>
      </c>
      <c r="D2421">
        <v>13.927</v>
      </c>
    </row>
    <row r="2422" spans="1:4" ht="15.75">
      <c r="A2422" s="1">
        <v>1989</v>
      </c>
      <c r="B2422">
        <v>12</v>
      </c>
      <c r="C2422">
        <v>31</v>
      </c>
      <c r="D2422">
        <v>14.099</v>
      </c>
    </row>
    <row r="2423" spans="1:4" ht="15.75">
      <c r="A2423" s="1">
        <v>1990</v>
      </c>
      <c r="B2423">
        <v>1</v>
      </c>
      <c r="C2423">
        <v>1</v>
      </c>
      <c r="D2423">
        <v>14.319000000000001</v>
      </c>
    </row>
    <row r="2424" spans="1:4" ht="15.75">
      <c r="A2424" s="1">
        <v>1990</v>
      </c>
      <c r="B2424">
        <v>1</v>
      </c>
      <c r="C2424">
        <v>2</v>
      </c>
      <c r="D2424">
        <v>14.384</v>
      </c>
    </row>
    <row r="2425" spans="1:4" ht="15.75">
      <c r="A2425" s="1">
        <v>1990</v>
      </c>
      <c r="B2425">
        <v>1</v>
      </c>
      <c r="C2425">
        <v>3</v>
      </c>
      <c r="D2425">
        <v>14.282999999999999</v>
      </c>
    </row>
    <row r="2426" spans="1:4" ht="15.75">
      <c r="A2426" s="1">
        <v>1990</v>
      </c>
      <c r="B2426">
        <v>1</v>
      </c>
      <c r="C2426">
        <v>4</v>
      </c>
      <c r="D2426">
        <v>14.321</v>
      </c>
    </row>
    <row r="2427" spans="1:4" ht="15.75">
      <c r="A2427" s="1">
        <v>1990</v>
      </c>
      <c r="B2427">
        <v>1</v>
      </c>
      <c r="C2427">
        <v>5</v>
      </c>
      <c r="D2427">
        <v>14.303000000000001</v>
      </c>
    </row>
    <row r="2428" spans="1:4" ht="15.75">
      <c r="A2428" s="1">
        <v>1990</v>
      </c>
      <c r="B2428">
        <v>1</v>
      </c>
      <c r="C2428">
        <v>6</v>
      </c>
      <c r="D2428">
        <v>14.407</v>
      </c>
    </row>
    <row r="2429" spans="1:4" ht="15.75">
      <c r="A2429" s="1">
        <v>1990</v>
      </c>
      <c r="B2429">
        <v>1</v>
      </c>
      <c r="C2429">
        <v>7</v>
      </c>
      <c r="D2429">
        <v>14.497</v>
      </c>
    </row>
    <row r="2430" spans="1:4" ht="15.75">
      <c r="A2430" s="1">
        <v>1990</v>
      </c>
      <c r="B2430">
        <v>1</v>
      </c>
      <c r="C2430">
        <v>8</v>
      </c>
      <c r="D2430">
        <v>14.54</v>
      </c>
    </row>
    <row r="2431" spans="1:4" ht="15.75">
      <c r="A2431" s="1">
        <v>1990</v>
      </c>
      <c r="B2431">
        <v>1</v>
      </c>
      <c r="C2431">
        <v>9</v>
      </c>
      <c r="D2431">
        <v>14.622999999999999</v>
      </c>
    </row>
    <row r="2432" spans="1:4" ht="15.75">
      <c r="A2432" s="1">
        <v>1990</v>
      </c>
      <c r="B2432">
        <v>1</v>
      </c>
      <c r="C2432">
        <v>10</v>
      </c>
      <c r="D2432">
        <v>14.663</v>
      </c>
    </row>
    <row r="2433" spans="1:4" ht="15.75">
      <c r="A2433" s="1">
        <v>1990</v>
      </c>
      <c r="B2433">
        <v>1</v>
      </c>
      <c r="C2433">
        <v>11</v>
      </c>
      <c r="D2433">
        <v>14.66</v>
      </c>
    </row>
    <row r="2434" spans="1:4" ht="15.75">
      <c r="A2434" s="1">
        <v>1990</v>
      </c>
      <c r="B2434">
        <v>1</v>
      </c>
      <c r="C2434">
        <v>12</v>
      </c>
      <c r="D2434">
        <v>14.715999999999999</v>
      </c>
    </row>
    <row r="2435" spans="1:4" ht="15.75">
      <c r="A2435" s="1">
        <v>1990</v>
      </c>
      <c r="B2435">
        <v>1</v>
      </c>
      <c r="C2435">
        <v>13</v>
      </c>
      <c r="D2435">
        <v>14.685</v>
      </c>
    </row>
    <row r="2436" spans="1:4" ht="15.75">
      <c r="A2436" s="1">
        <v>1990</v>
      </c>
      <c r="B2436">
        <v>1</v>
      </c>
      <c r="C2436">
        <v>14</v>
      </c>
      <c r="D2436">
        <v>14.74</v>
      </c>
    </row>
    <row r="2437" spans="1:4" ht="15.75">
      <c r="A2437" s="1">
        <v>1990</v>
      </c>
      <c r="B2437">
        <v>1</v>
      </c>
      <c r="C2437">
        <v>15</v>
      </c>
      <c r="D2437">
        <v>14.728</v>
      </c>
    </row>
    <row r="2438" spans="1:4" ht="15.75">
      <c r="A2438" s="1">
        <v>1990</v>
      </c>
      <c r="B2438">
        <v>1</v>
      </c>
      <c r="C2438">
        <v>16</v>
      </c>
      <c r="D2438">
        <v>14.670999999999999</v>
      </c>
    </row>
    <row r="2439" spans="1:4" ht="15.75">
      <c r="A2439" s="1">
        <v>1990</v>
      </c>
      <c r="B2439">
        <v>1</v>
      </c>
      <c r="C2439">
        <v>17</v>
      </c>
      <c r="D2439">
        <v>14.741</v>
      </c>
    </row>
    <row r="2440" spans="1:4" ht="15.75">
      <c r="A2440" s="1">
        <v>1990</v>
      </c>
      <c r="B2440">
        <v>1</v>
      </c>
      <c r="C2440">
        <v>18</v>
      </c>
      <c r="D2440">
        <v>14.898999999999999</v>
      </c>
    </row>
    <row r="2441" spans="1:4" ht="15.75">
      <c r="A2441" s="1">
        <v>1990</v>
      </c>
      <c r="B2441">
        <v>1</v>
      </c>
      <c r="C2441">
        <v>19</v>
      </c>
      <c r="D2441">
        <v>14.959</v>
      </c>
    </row>
    <row r="2442" spans="1:4" ht="15.75">
      <c r="A2442" s="1">
        <v>1990</v>
      </c>
      <c r="B2442">
        <v>1</v>
      </c>
      <c r="C2442">
        <v>20</v>
      </c>
      <c r="D2442">
        <v>15.004</v>
      </c>
    </row>
    <row r="2443" spans="1:4" ht="15.75">
      <c r="A2443" s="1">
        <v>1990</v>
      </c>
      <c r="B2443">
        <v>1</v>
      </c>
      <c r="C2443">
        <v>21</v>
      </c>
      <c r="D2443">
        <v>14.977</v>
      </c>
    </row>
    <row r="2444" spans="1:4" ht="15.75">
      <c r="A2444" s="1">
        <v>1990</v>
      </c>
      <c r="B2444">
        <v>1</v>
      </c>
      <c r="C2444">
        <v>22</v>
      </c>
      <c r="D2444">
        <v>15.018000000000001</v>
      </c>
    </row>
    <row r="2445" spans="1:4" ht="15.75">
      <c r="A2445" s="1">
        <v>1990</v>
      </c>
      <c r="B2445">
        <v>1</v>
      </c>
      <c r="C2445">
        <v>23</v>
      </c>
      <c r="D2445">
        <v>15.022</v>
      </c>
    </row>
    <row r="2446" spans="1:4" ht="15.75">
      <c r="A2446" s="1">
        <v>1990</v>
      </c>
      <c r="B2446">
        <v>1</v>
      </c>
      <c r="C2446">
        <v>24</v>
      </c>
      <c r="D2446">
        <v>14.98</v>
      </c>
    </row>
    <row r="2447" spans="1:4" ht="15.75">
      <c r="A2447" s="1">
        <v>1990</v>
      </c>
      <c r="B2447">
        <v>1</v>
      </c>
      <c r="C2447">
        <v>25</v>
      </c>
      <c r="D2447">
        <v>15.021000000000001</v>
      </c>
    </row>
    <row r="2448" spans="1:4" ht="15.75">
      <c r="A2448" s="1">
        <v>1990</v>
      </c>
      <c r="B2448">
        <v>1</v>
      </c>
      <c r="C2448">
        <v>26</v>
      </c>
      <c r="D2448">
        <v>15.194000000000001</v>
      </c>
    </row>
    <row r="2449" spans="1:4" ht="15.75">
      <c r="A2449" s="1">
        <v>1990</v>
      </c>
      <c r="B2449">
        <v>1</v>
      </c>
      <c r="C2449">
        <v>27</v>
      </c>
      <c r="D2449">
        <v>15.074</v>
      </c>
    </row>
    <row r="2450" spans="1:4" ht="15.75">
      <c r="A2450" s="1">
        <v>1990</v>
      </c>
      <c r="B2450">
        <v>1</v>
      </c>
      <c r="C2450">
        <v>28</v>
      </c>
      <c r="D2450">
        <v>15.083</v>
      </c>
    </row>
    <row r="2451" spans="1:4" ht="15.75">
      <c r="A2451" s="1">
        <v>1990</v>
      </c>
      <c r="B2451">
        <v>1</v>
      </c>
      <c r="C2451">
        <v>29</v>
      </c>
      <c r="D2451">
        <v>15.17</v>
      </c>
    </row>
    <row r="2452" spans="1:4" ht="15.75">
      <c r="A2452" s="1">
        <v>1990</v>
      </c>
      <c r="B2452">
        <v>1</v>
      </c>
      <c r="C2452">
        <v>30</v>
      </c>
      <c r="D2452">
        <v>15.257</v>
      </c>
    </row>
    <row r="2453" spans="1:4" ht="15.75">
      <c r="A2453" s="1">
        <v>1990</v>
      </c>
      <c r="B2453">
        <v>1</v>
      </c>
      <c r="C2453">
        <v>31</v>
      </c>
      <c r="D2453">
        <v>15.318</v>
      </c>
    </row>
    <row r="2454" spans="1:4" ht="15.75">
      <c r="A2454" s="1">
        <v>1990</v>
      </c>
      <c r="B2454">
        <v>2</v>
      </c>
      <c r="C2454">
        <v>1</v>
      </c>
      <c r="D2454">
        <v>15.351000000000001</v>
      </c>
    </row>
    <row r="2455" spans="1:4" ht="15.75">
      <c r="A2455" s="1">
        <v>1990</v>
      </c>
      <c r="B2455">
        <v>2</v>
      </c>
      <c r="C2455">
        <v>2</v>
      </c>
      <c r="D2455">
        <v>15.39</v>
      </c>
    </row>
    <row r="2456" spans="1:4" ht="15.75">
      <c r="A2456" s="1">
        <v>1990</v>
      </c>
      <c r="B2456">
        <v>2</v>
      </c>
      <c r="C2456">
        <v>3</v>
      </c>
      <c r="D2456">
        <v>15.382999999999999</v>
      </c>
    </row>
    <row r="2457" spans="1:4" ht="15.75">
      <c r="A2457" s="1">
        <v>1990</v>
      </c>
      <c r="B2457">
        <v>2</v>
      </c>
      <c r="C2457">
        <v>4</v>
      </c>
      <c r="D2457">
        <v>15.36</v>
      </c>
    </row>
    <row r="2458" spans="1:4" ht="15.75">
      <c r="A2458" s="1">
        <v>1990</v>
      </c>
      <c r="B2458">
        <v>2</v>
      </c>
      <c r="C2458">
        <v>5</v>
      </c>
      <c r="D2458">
        <v>15.38</v>
      </c>
    </row>
    <row r="2459" spans="1:4" ht="15.75">
      <c r="A2459" s="1">
        <v>1990</v>
      </c>
      <c r="B2459">
        <v>2</v>
      </c>
      <c r="C2459">
        <v>6</v>
      </c>
      <c r="D2459">
        <v>15.276999999999999</v>
      </c>
    </row>
    <row r="2460" spans="1:4" ht="15.75">
      <c r="A2460" s="1">
        <v>1990</v>
      </c>
      <c r="B2460">
        <v>2</v>
      </c>
      <c r="C2460">
        <v>7</v>
      </c>
      <c r="D2460">
        <v>15.311</v>
      </c>
    </row>
    <row r="2461" spans="1:4" ht="15.75">
      <c r="A2461" s="1">
        <v>1990</v>
      </c>
      <c r="B2461">
        <v>2</v>
      </c>
      <c r="C2461">
        <v>8</v>
      </c>
      <c r="D2461">
        <v>15.369</v>
      </c>
    </row>
    <row r="2462" spans="1:4" ht="15.75">
      <c r="A2462" s="1">
        <v>1990</v>
      </c>
      <c r="B2462">
        <v>2</v>
      </c>
      <c r="C2462">
        <v>9</v>
      </c>
      <c r="D2462">
        <v>15.404</v>
      </c>
    </row>
    <row r="2463" spans="1:4" ht="15.75">
      <c r="A2463" s="1">
        <v>1990</v>
      </c>
      <c r="B2463">
        <v>2</v>
      </c>
      <c r="C2463">
        <v>10</v>
      </c>
      <c r="D2463">
        <v>15.598000000000001</v>
      </c>
    </row>
    <row r="2464" spans="1:4" ht="15.75">
      <c r="A2464" s="1">
        <v>1990</v>
      </c>
      <c r="B2464">
        <v>2</v>
      </c>
      <c r="C2464">
        <v>11</v>
      </c>
      <c r="D2464">
        <v>15.627000000000001</v>
      </c>
    </row>
    <row r="2465" spans="1:4" ht="15.75">
      <c r="A2465" s="1">
        <v>1990</v>
      </c>
      <c r="B2465">
        <v>2</v>
      </c>
      <c r="C2465">
        <v>12</v>
      </c>
      <c r="D2465">
        <v>15.526999999999999</v>
      </c>
    </row>
    <row r="2466" spans="1:4" ht="15.75">
      <c r="A2466" s="1">
        <v>1990</v>
      </c>
      <c r="B2466">
        <v>2</v>
      </c>
      <c r="C2466">
        <v>13</v>
      </c>
      <c r="D2466">
        <v>15.433</v>
      </c>
    </row>
    <row r="2467" spans="1:4" ht="15.75">
      <c r="A2467" s="1">
        <v>1990</v>
      </c>
      <c r="B2467">
        <v>2</v>
      </c>
      <c r="C2467">
        <v>14</v>
      </c>
      <c r="D2467">
        <v>15.433</v>
      </c>
    </row>
    <row r="2468" spans="1:4" ht="15.75">
      <c r="A2468" s="1">
        <v>1990</v>
      </c>
      <c r="B2468">
        <v>2</v>
      </c>
      <c r="C2468">
        <v>15</v>
      </c>
      <c r="D2468">
        <v>15.445</v>
      </c>
    </row>
    <row r="2469" spans="1:4" ht="15.75">
      <c r="A2469" s="1">
        <v>1990</v>
      </c>
      <c r="B2469">
        <v>2</v>
      </c>
      <c r="C2469">
        <v>16</v>
      </c>
      <c r="D2469">
        <v>15.539</v>
      </c>
    </row>
    <row r="2470" spans="1:4" ht="15.75">
      <c r="A2470" s="1">
        <v>1990</v>
      </c>
      <c r="B2470">
        <v>2</v>
      </c>
      <c r="C2470">
        <v>17</v>
      </c>
      <c r="D2470">
        <v>15.612</v>
      </c>
    </row>
    <row r="2471" spans="1:4" ht="15.75">
      <c r="A2471" s="1">
        <v>1990</v>
      </c>
      <c r="B2471">
        <v>2</v>
      </c>
      <c r="C2471">
        <v>18</v>
      </c>
      <c r="D2471">
        <v>15.64</v>
      </c>
    </row>
    <row r="2472" spans="1:4" ht="15.75">
      <c r="A2472" s="1">
        <v>1990</v>
      </c>
      <c r="B2472">
        <v>2</v>
      </c>
      <c r="C2472">
        <v>19</v>
      </c>
      <c r="D2472">
        <v>15.657999999999999</v>
      </c>
    </row>
    <row r="2473" spans="1:4" ht="15.75">
      <c r="A2473" s="1">
        <v>1990</v>
      </c>
      <c r="B2473">
        <v>2</v>
      </c>
      <c r="C2473">
        <v>20</v>
      </c>
      <c r="D2473">
        <v>15.753</v>
      </c>
    </row>
    <row r="2474" spans="1:4" ht="15.75">
      <c r="A2474" s="1">
        <v>1990</v>
      </c>
      <c r="B2474">
        <v>2</v>
      </c>
      <c r="C2474">
        <v>21</v>
      </c>
      <c r="D2474">
        <v>15.678000000000001</v>
      </c>
    </row>
    <row r="2475" spans="1:4" ht="15.75">
      <c r="A2475" s="1">
        <v>1990</v>
      </c>
      <c r="B2475">
        <v>2</v>
      </c>
      <c r="C2475">
        <v>22</v>
      </c>
      <c r="D2475">
        <v>15.680999999999999</v>
      </c>
    </row>
    <row r="2476" spans="1:4" ht="15.75">
      <c r="A2476" s="1">
        <v>1990</v>
      </c>
      <c r="B2476">
        <v>2</v>
      </c>
      <c r="C2476">
        <v>23</v>
      </c>
      <c r="D2476">
        <v>15.705</v>
      </c>
    </row>
    <row r="2477" spans="1:4" ht="15.75">
      <c r="A2477" s="1">
        <v>1990</v>
      </c>
      <c r="B2477">
        <v>2</v>
      </c>
      <c r="C2477">
        <v>24</v>
      </c>
      <c r="D2477">
        <v>15.79</v>
      </c>
    </row>
    <row r="2478" spans="1:4" ht="15.75">
      <c r="A2478" s="1">
        <v>1990</v>
      </c>
      <c r="B2478">
        <v>2</v>
      </c>
      <c r="C2478">
        <v>25</v>
      </c>
      <c r="D2478">
        <v>15.842000000000001</v>
      </c>
    </row>
    <row r="2479" spans="1:4" ht="15.75">
      <c r="A2479" s="1">
        <v>1990</v>
      </c>
      <c r="B2479">
        <v>2</v>
      </c>
      <c r="C2479">
        <v>26</v>
      </c>
      <c r="D2479">
        <v>15.938000000000001</v>
      </c>
    </row>
    <row r="2480" spans="1:4" ht="15.75">
      <c r="A2480" s="1">
        <v>1990</v>
      </c>
      <c r="B2480">
        <v>2</v>
      </c>
      <c r="C2480">
        <v>27</v>
      </c>
      <c r="D2480">
        <v>16.021999999999998</v>
      </c>
    </row>
    <row r="2481" spans="1:4" ht="15.75">
      <c r="A2481" s="1">
        <v>1990</v>
      </c>
      <c r="B2481">
        <v>2</v>
      </c>
      <c r="C2481">
        <v>28</v>
      </c>
      <c r="D2481">
        <v>16.044</v>
      </c>
    </row>
    <row r="2482" spans="1:4" ht="15.75">
      <c r="A2482" s="1">
        <v>1990</v>
      </c>
      <c r="B2482">
        <v>3</v>
      </c>
      <c r="C2482">
        <v>1</v>
      </c>
      <c r="D2482">
        <v>16.021000000000001</v>
      </c>
    </row>
    <row r="2483" spans="1:4" ht="15.75">
      <c r="A2483" s="1">
        <v>1990</v>
      </c>
      <c r="B2483">
        <v>3</v>
      </c>
      <c r="C2483">
        <v>2</v>
      </c>
      <c r="D2483">
        <v>16.058</v>
      </c>
    </row>
    <row r="2484" spans="1:4" ht="15.75">
      <c r="A2484" s="1">
        <v>1990</v>
      </c>
      <c r="B2484">
        <v>3</v>
      </c>
      <c r="C2484">
        <v>3</v>
      </c>
      <c r="D2484">
        <v>16.065999999999999</v>
      </c>
    </row>
    <row r="2485" spans="1:4" ht="15.75">
      <c r="A2485" s="1">
        <v>1990</v>
      </c>
      <c r="B2485">
        <v>3</v>
      </c>
      <c r="C2485">
        <v>4</v>
      </c>
      <c r="D2485">
        <v>16.084</v>
      </c>
    </row>
    <row r="2486" spans="1:4" ht="15.75">
      <c r="A2486" s="1">
        <v>1990</v>
      </c>
      <c r="B2486">
        <v>3</v>
      </c>
      <c r="C2486">
        <v>5</v>
      </c>
      <c r="D2486">
        <v>16.059999999999999</v>
      </c>
    </row>
    <row r="2487" spans="1:4" ht="15.75">
      <c r="A2487" s="1">
        <v>1990</v>
      </c>
      <c r="B2487">
        <v>3</v>
      </c>
      <c r="C2487">
        <v>6</v>
      </c>
      <c r="D2487">
        <v>16.001000000000001</v>
      </c>
    </row>
    <row r="2488" spans="1:4" ht="15.75">
      <c r="A2488" s="1">
        <v>1990</v>
      </c>
      <c r="B2488">
        <v>3</v>
      </c>
      <c r="C2488">
        <v>7</v>
      </c>
      <c r="D2488">
        <v>15.961</v>
      </c>
    </row>
    <row r="2489" spans="1:4" ht="15.75">
      <c r="A2489" s="1">
        <v>1990</v>
      </c>
      <c r="B2489">
        <v>3</v>
      </c>
      <c r="C2489">
        <v>8</v>
      </c>
      <c r="D2489">
        <v>15.992000000000001</v>
      </c>
    </row>
    <row r="2490" spans="1:4" ht="15.75">
      <c r="A2490" s="1">
        <v>1990</v>
      </c>
      <c r="B2490">
        <v>3</v>
      </c>
      <c r="C2490">
        <v>9</v>
      </c>
      <c r="D2490">
        <v>16.082999999999998</v>
      </c>
    </row>
    <row r="2491" spans="1:4" ht="15.75">
      <c r="A2491" s="1">
        <v>1990</v>
      </c>
      <c r="B2491">
        <v>3</v>
      </c>
      <c r="C2491">
        <v>10</v>
      </c>
      <c r="D2491">
        <v>16.094999999999999</v>
      </c>
    </row>
    <row r="2492" spans="1:4" ht="15.75">
      <c r="A2492" s="1">
        <v>1990</v>
      </c>
      <c r="B2492">
        <v>3</v>
      </c>
      <c r="C2492">
        <v>11</v>
      </c>
      <c r="D2492">
        <v>16.167000000000002</v>
      </c>
    </row>
    <row r="2493" spans="1:4" ht="15.75">
      <c r="A2493" s="1">
        <v>1990</v>
      </c>
      <c r="B2493">
        <v>3</v>
      </c>
      <c r="C2493">
        <v>12</v>
      </c>
      <c r="D2493">
        <v>16.248999999999999</v>
      </c>
    </row>
    <row r="2494" spans="1:4" ht="15.75">
      <c r="A2494" s="1">
        <v>1990</v>
      </c>
      <c r="B2494">
        <v>3</v>
      </c>
      <c r="C2494">
        <v>13</v>
      </c>
      <c r="D2494">
        <v>16.2</v>
      </c>
    </row>
    <row r="2495" spans="1:4" ht="15.75">
      <c r="A2495" s="1">
        <v>1990</v>
      </c>
      <c r="B2495">
        <v>3</v>
      </c>
      <c r="C2495">
        <v>14</v>
      </c>
      <c r="D2495">
        <v>16.172999999999998</v>
      </c>
    </row>
    <row r="2496" spans="1:4" ht="15.75">
      <c r="A2496" s="1">
        <v>1990</v>
      </c>
      <c r="B2496">
        <v>3</v>
      </c>
      <c r="C2496">
        <v>15</v>
      </c>
      <c r="D2496">
        <v>16.059000000000001</v>
      </c>
    </row>
    <row r="2497" spans="1:4" ht="15.75">
      <c r="A2497" s="1">
        <v>1990</v>
      </c>
      <c r="B2497">
        <v>3</v>
      </c>
      <c r="C2497">
        <v>16</v>
      </c>
      <c r="D2497">
        <v>15.98</v>
      </c>
    </row>
    <row r="2498" spans="1:4" ht="15.75">
      <c r="A2498" s="1">
        <v>1990</v>
      </c>
      <c r="B2498">
        <v>3</v>
      </c>
      <c r="C2498">
        <v>17</v>
      </c>
      <c r="D2498">
        <v>15.859</v>
      </c>
    </row>
    <row r="2499" spans="1:4" ht="15.75">
      <c r="A2499" s="1">
        <v>1990</v>
      </c>
      <c r="B2499">
        <v>3</v>
      </c>
      <c r="C2499">
        <v>18</v>
      </c>
      <c r="D2499">
        <v>15.739000000000001</v>
      </c>
    </row>
    <row r="2500" spans="1:4" ht="15.75">
      <c r="A2500" s="1">
        <v>1990</v>
      </c>
      <c r="B2500">
        <v>3</v>
      </c>
      <c r="C2500">
        <v>19</v>
      </c>
      <c r="D2500">
        <v>15.715</v>
      </c>
    </row>
    <row r="2501" spans="1:4" ht="15.75">
      <c r="A2501" s="1">
        <v>1990</v>
      </c>
      <c r="B2501">
        <v>3</v>
      </c>
      <c r="C2501">
        <v>20</v>
      </c>
      <c r="D2501">
        <v>15.627000000000001</v>
      </c>
    </row>
    <row r="2502" spans="1:4" ht="15.75">
      <c r="A2502" s="1">
        <v>1990</v>
      </c>
      <c r="B2502">
        <v>3</v>
      </c>
      <c r="C2502">
        <v>21</v>
      </c>
      <c r="D2502">
        <v>15.683</v>
      </c>
    </row>
    <row r="2503" spans="1:4" ht="15.75">
      <c r="A2503" s="1">
        <v>1990</v>
      </c>
      <c r="B2503">
        <v>3</v>
      </c>
      <c r="C2503">
        <v>22</v>
      </c>
      <c r="D2503">
        <v>15.734</v>
      </c>
    </row>
    <row r="2504" spans="1:4" ht="15.75">
      <c r="A2504" s="1">
        <v>1990</v>
      </c>
      <c r="B2504">
        <v>3</v>
      </c>
      <c r="C2504">
        <v>23</v>
      </c>
      <c r="D2504">
        <v>15.771000000000001</v>
      </c>
    </row>
    <row r="2505" spans="1:4" ht="15.75">
      <c r="A2505" s="1">
        <v>1990</v>
      </c>
      <c r="B2505">
        <v>3</v>
      </c>
      <c r="C2505">
        <v>24</v>
      </c>
      <c r="D2505">
        <v>15.74</v>
      </c>
    </row>
    <row r="2506" spans="1:4" ht="15.75">
      <c r="A2506" s="1">
        <v>1990</v>
      </c>
      <c r="B2506">
        <v>3</v>
      </c>
      <c r="C2506">
        <v>25</v>
      </c>
      <c r="D2506">
        <v>15.609</v>
      </c>
    </row>
    <row r="2507" spans="1:4" ht="15.75">
      <c r="A2507" s="1">
        <v>1990</v>
      </c>
      <c r="B2507">
        <v>3</v>
      </c>
      <c r="C2507">
        <v>26</v>
      </c>
      <c r="D2507">
        <v>15.564</v>
      </c>
    </row>
    <row r="2508" spans="1:4" ht="15.75">
      <c r="A2508" s="1">
        <v>1990</v>
      </c>
      <c r="B2508">
        <v>3</v>
      </c>
      <c r="C2508">
        <v>27</v>
      </c>
      <c r="D2508">
        <v>15.478999999999999</v>
      </c>
    </row>
    <row r="2509" spans="1:4" ht="15.75">
      <c r="A2509" s="1">
        <v>1990</v>
      </c>
      <c r="B2509">
        <v>3</v>
      </c>
      <c r="C2509">
        <v>28</v>
      </c>
      <c r="D2509">
        <v>15.483000000000001</v>
      </c>
    </row>
    <row r="2510" spans="1:4" ht="15.75">
      <c r="A2510" s="1">
        <v>1990</v>
      </c>
      <c r="B2510">
        <v>3</v>
      </c>
      <c r="C2510">
        <v>29</v>
      </c>
      <c r="D2510">
        <v>15.526</v>
      </c>
    </row>
    <row r="2511" spans="1:4" ht="15.75">
      <c r="A2511" s="1">
        <v>1990</v>
      </c>
      <c r="B2511">
        <v>3</v>
      </c>
      <c r="C2511">
        <v>30</v>
      </c>
      <c r="D2511">
        <v>15.54</v>
      </c>
    </row>
    <row r="2512" spans="1:4" ht="15.75">
      <c r="A2512" s="1">
        <v>1990</v>
      </c>
      <c r="B2512">
        <v>3</v>
      </c>
      <c r="C2512">
        <v>31</v>
      </c>
      <c r="D2512">
        <v>15.551</v>
      </c>
    </row>
    <row r="2513" spans="1:4" ht="15.75">
      <c r="A2513" s="1">
        <v>1990</v>
      </c>
      <c r="B2513">
        <v>4</v>
      </c>
      <c r="C2513">
        <v>1</v>
      </c>
      <c r="D2513">
        <v>15.532999999999999</v>
      </c>
    </row>
    <row r="2514" spans="1:4" ht="15.75">
      <c r="A2514" s="1">
        <v>1990</v>
      </c>
      <c r="B2514">
        <v>4</v>
      </c>
      <c r="C2514">
        <v>2</v>
      </c>
      <c r="D2514">
        <v>15.483000000000001</v>
      </c>
    </row>
    <row r="2515" spans="1:4" ht="15.75">
      <c r="A2515" s="1">
        <v>1990</v>
      </c>
      <c r="B2515">
        <v>4</v>
      </c>
      <c r="C2515">
        <v>3</v>
      </c>
      <c r="D2515">
        <v>15.551</v>
      </c>
    </row>
    <row r="2516" spans="1:4" ht="15.75">
      <c r="A2516" s="1">
        <v>1990</v>
      </c>
      <c r="B2516">
        <v>4</v>
      </c>
      <c r="C2516">
        <v>4</v>
      </c>
      <c r="D2516">
        <v>15.523999999999999</v>
      </c>
    </row>
    <row r="2517" spans="1:4" ht="15.75">
      <c r="A2517" s="1">
        <v>1990</v>
      </c>
      <c r="B2517">
        <v>4</v>
      </c>
      <c r="C2517">
        <v>5</v>
      </c>
      <c r="D2517">
        <v>15.455</v>
      </c>
    </row>
    <row r="2518" spans="1:4" ht="15.75">
      <c r="A2518" s="1">
        <v>1990</v>
      </c>
      <c r="B2518">
        <v>4</v>
      </c>
      <c r="C2518">
        <v>6</v>
      </c>
      <c r="D2518">
        <v>15.401999999999999</v>
      </c>
    </row>
    <row r="2519" spans="1:4" ht="15.75">
      <c r="A2519" s="1">
        <v>1990</v>
      </c>
      <c r="B2519">
        <v>4</v>
      </c>
      <c r="C2519">
        <v>7</v>
      </c>
      <c r="D2519">
        <v>15.393000000000001</v>
      </c>
    </row>
    <row r="2520" spans="1:4" ht="15.75">
      <c r="A2520" s="1">
        <v>1990</v>
      </c>
      <c r="B2520">
        <v>4</v>
      </c>
      <c r="C2520">
        <v>8</v>
      </c>
      <c r="D2520">
        <v>15.282999999999999</v>
      </c>
    </row>
    <row r="2521" spans="1:4" ht="15.75">
      <c r="A2521" s="1">
        <v>1990</v>
      </c>
      <c r="B2521">
        <v>4</v>
      </c>
      <c r="C2521">
        <v>9</v>
      </c>
      <c r="D2521">
        <v>15.037000000000001</v>
      </c>
    </row>
    <row r="2522" spans="1:4" ht="15.75">
      <c r="A2522" s="1">
        <v>1990</v>
      </c>
      <c r="B2522">
        <v>4</v>
      </c>
      <c r="C2522">
        <v>10</v>
      </c>
      <c r="D2522">
        <v>14.897</v>
      </c>
    </row>
    <row r="2523" spans="1:4" ht="15.75">
      <c r="A2523" s="1">
        <v>1990</v>
      </c>
      <c r="B2523">
        <v>4</v>
      </c>
      <c r="C2523">
        <v>11</v>
      </c>
      <c r="D2523">
        <v>14.85</v>
      </c>
    </row>
    <row r="2524" spans="1:4" ht="15.75">
      <c r="A2524" s="1">
        <v>1990</v>
      </c>
      <c r="B2524">
        <v>4</v>
      </c>
      <c r="C2524">
        <v>12</v>
      </c>
      <c r="D2524">
        <v>14.743</v>
      </c>
    </row>
    <row r="2525" spans="1:4" ht="15.75">
      <c r="A2525" s="1">
        <v>1990</v>
      </c>
      <c r="B2525">
        <v>4</v>
      </c>
      <c r="C2525">
        <v>13</v>
      </c>
      <c r="D2525">
        <v>14.664</v>
      </c>
    </row>
    <row r="2526" spans="1:4" ht="15.75">
      <c r="A2526" s="1">
        <v>1990</v>
      </c>
      <c r="B2526">
        <v>4</v>
      </c>
      <c r="C2526">
        <v>14</v>
      </c>
      <c r="D2526">
        <v>14.673</v>
      </c>
    </row>
    <row r="2527" spans="1:4" ht="15.75">
      <c r="A2527" s="1">
        <v>1990</v>
      </c>
      <c r="B2527">
        <v>4</v>
      </c>
      <c r="C2527">
        <v>15</v>
      </c>
      <c r="D2527">
        <v>14.627000000000001</v>
      </c>
    </row>
    <row r="2528" spans="1:4" ht="15.75">
      <c r="A2528" s="1">
        <v>1990</v>
      </c>
      <c r="B2528">
        <v>4</v>
      </c>
      <c r="C2528">
        <v>16</v>
      </c>
      <c r="D2528">
        <v>14.566000000000001</v>
      </c>
    </row>
    <row r="2529" spans="1:4" ht="15.75">
      <c r="A2529" s="1">
        <v>1990</v>
      </c>
      <c r="B2529">
        <v>4</v>
      </c>
      <c r="C2529">
        <v>17</v>
      </c>
      <c r="D2529">
        <v>14.384</v>
      </c>
    </row>
    <row r="2530" spans="1:4" ht="15.75">
      <c r="A2530" s="1">
        <v>1990</v>
      </c>
      <c r="B2530">
        <v>4</v>
      </c>
      <c r="C2530">
        <v>18</v>
      </c>
      <c r="D2530">
        <v>14.303000000000001</v>
      </c>
    </row>
    <row r="2531" spans="1:4" ht="15.75">
      <c r="A2531" s="1">
        <v>1990</v>
      </c>
      <c r="B2531">
        <v>4</v>
      </c>
      <c r="C2531">
        <v>19</v>
      </c>
      <c r="D2531">
        <v>14.247</v>
      </c>
    </row>
    <row r="2532" spans="1:4" ht="15.75">
      <c r="A2532" s="1">
        <v>1990</v>
      </c>
      <c r="B2532">
        <v>4</v>
      </c>
      <c r="C2532">
        <v>20</v>
      </c>
      <c r="D2532">
        <v>14.364000000000001</v>
      </c>
    </row>
    <row r="2533" spans="1:4" ht="15.75">
      <c r="A2533" s="1">
        <v>1990</v>
      </c>
      <c r="B2533">
        <v>4</v>
      </c>
      <c r="C2533">
        <v>21</v>
      </c>
      <c r="D2533">
        <v>14.321999999999999</v>
      </c>
    </row>
    <row r="2534" spans="1:4" ht="15.75">
      <c r="A2534" s="1">
        <v>1990</v>
      </c>
      <c r="B2534">
        <v>4</v>
      </c>
      <c r="C2534">
        <v>22</v>
      </c>
      <c r="D2534">
        <v>14.268000000000001</v>
      </c>
    </row>
    <row r="2535" spans="1:4" ht="15.75">
      <c r="A2535" s="1">
        <v>1990</v>
      </c>
      <c r="B2535">
        <v>4</v>
      </c>
      <c r="C2535">
        <v>23</v>
      </c>
      <c r="D2535">
        <v>14.212</v>
      </c>
    </row>
    <row r="2536" spans="1:4" ht="15.75">
      <c r="A2536" s="1">
        <v>1990</v>
      </c>
      <c r="B2536">
        <v>4</v>
      </c>
      <c r="C2536">
        <v>24</v>
      </c>
      <c r="D2536">
        <v>14.162000000000001</v>
      </c>
    </row>
    <row r="2537" spans="1:4" ht="15.75">
      <c r="A2537" s="1">
        <v>1990</v>
      </c>
      <c r="B2537">
        <v>4</v>
      </c>
      <c r="C2537">
        <v>25</v>
      </c>
      <c r="D2537">
        <v>14.051</v>
      </c>
    </row>
    <row r="2538" spans="1:4" ht="15.75">
      <c r="A2538" s="1">
        <v>1990</v>
      </c>
      <c r="B2538">
        <v>4</v>
      </c>
      <c r="C2538">
        <v>26</v>
      </c>
      <c r="D2538">
        <v>14.04</v>
      </c>
    </row>
    <row r="2539" spans="1:4" ht="15.75">
      <c r="A2539" s="1">
        <v>1990</v>
      </c>
      <c r="B2539">
        <v>4</v>
      </c>
      <c r="C2539">
        <v>27</v>
      </c>
      <c r="D2539">
        <v>13.981</v>
      </c>
    </row>
    <row r="2540" spans="1:4" ht="15.75">
      <c r="A2540" s="1">
        <v>1990</v>
      </c>
      <c r="B2540">
        <v>4</v>
      </c>
      <c r="C2540">
        <v>28</v>
      </c>
      <c r="D2540">
        <v>13.85</v>
      </c>
    </row>
    <row r="2541" spans="1:4" ht="15.75">
      <c r="A2541" s="1">
        <v>1990</v>
      </c>
      <c r="B2541">
        <v>4</v>
      </c>
      <c r="C2541">
        <v>29</v>
      </c>
      <c r="D2541">
        <v>13.798</v>
      </c>
    </row>
    <row r="2542" spans="1:4" ht="15.75">
      <c r="A2542" s="1">
        <v>1990</v>
      </c>
      <c r="B2542">
        <v>4</v>
      </c>
      <c r="C2542">
        <v>30</v>
      </c>
      <c r="D2542">
        <v>13.847</v>
      </c>
    </row>
    <row r="2543" spans="1:4" ht="15.75">
      <c r="A2543" s="1">
        <v>1990</v>
      </c>
      <c r="B2543">
        <v>5</v>
      </c>
      <c r="C2543">
        <v>1</v>
      </c>
      <c r="D2543">
        <v>13.621</v>
      </c>
    </row>
    <row r="2544" spans="1:4" ht="15.75">
      <c r="A2544" s="1">
        <v>1990</v>
      </c>
      <c r="B2544">
        <v>5</v>
      </c>
      <c r="C2544">
        <v>2</v>
      </c>
      <c r="D2544">
        <v>13.587</v>
      </c>
    </row>
    <row r="2545" spans="1:4" ht="15.75">
      <c r="A2545" s="1">
        <v>1990</v>
      </c>
      <c r="B2545">
        <v>5</v>
      </c>
      <c r="C2545">
        <v>3</v>
      </c>
      <c r="D2545">
        <v>13.571</v>
      </c>
    </row>
    <row r="2546" spans="1:4" ht="15.75">
      <c r="A2546" s="1">
        <v>1990</v>
      </c>
      <c r="B2546">
        <v>5</v>
      </c>
      <c r="C2546">
        <v>4</v>
      </c>
      <c r="D2546">
        <v>13.563000000000001</v>
      </c>
    </row>
    <row r="2547" spans="1:4" ht="15.75">
      <c r="A2547" s="1">
        <v>1990</v>
      </c>
      <c r="B2547">
        <v>5</v>
      </c>
      <c r="C2547">
        <v>5</v>
      </c>
      <c r="D2547">
        <v>13.6</v>
      </c>
    </row>
    <row r="2548" spans="1:4" ht="15.75">
      <c r="A2548" s="1">
        <v>1990</v>
      </c>
      <c r="B2548">
        <v>5</v>
      </c>
      <c r="C2548">
        <v>6</v>
      </c>
      <c r="D2548">
        <v>13.614000000000001</v>
      </c>
    </row>
    <row r="2549" spans="1:4" ht="15.75">
      <c r="A2549" s="1">
        <v>1990</v>
      </c>
      <c r="B2549">
        <v>5</v>
      </c>
      <c r="C2549">
        <v>7</v>
      </c>
      <c r="D2549">
        <v>13.609</v>
      </c>
    </row>
    <row r="2550" spans="1:4" ht="15.75">
      <c r="A2550" s="1">
        <v>1990</v>
      </c>
      <c r="B2550">
        <v>5</v>
      </c>
      <c r="C2550">
        <v>8</v>
      </c>
      <c r="D2550">
        <v>13.555999999999999</v>
      </c>
    </row>
    <row r="2551" spans="1:4" ht="15.75">
      <c r="A2551" s="1">
        <v>1990</v>
      </c>
      <c r="B2551">
        <v>5</v>
      </c>
      <c r="C2551">
        <v>9</v>
      </c>
      <c r="D2551">
        <v>13.502000000000001</v>
      </c>
    </row>
    <row r="2552" spans="1:4" ht="15.75">
      <c r="A2552" s="1">
        <v>1990</v>
      </c>
      <c r="B2552">
        <v>5</v>
      </c>
      <c r="C2552">
        <v>10</v>
      </c>
      <c r="D2552">
        <v>13.432</v>
      </c>
    </row>
    <row r="2553" spans="1:4" ht="15.75">
      <c r="A2553" s="1">
        <v>1990</v>
      </c>
      <c r="B2553">
        <v>5</v>
      </c>
      <c r="C2553">
        <v>11</v>
      </c>
      <c r="D2553">
        <v>13.423</v>
      </c>
    </row>
    <row r="2554" spans="1:4" ht="15.75">
      <c r="A2554" s="1">
        <v>1990</v>
      </c>
      <c r="B2554">
        <v>5</v>
      </c>
      <c r="C2554">
        <v>12</v>
      </c>
      <c r="D2554">
        <v>13.419</v>
      </c>
    </row>
    <row r="2555" spans="1:4" ht="15.75">
      <c r="A2555" s="1">
        <v>1990</v>
      </c>
      <c r="B2555">
        <v>5</v>
      </c>
      <c r="C2555">
        <v>13</v>
      </c>
      <c r="D2555">
        <v>13.31</v>
      </c>
    </row>
    <row r="2556" spans="1:4" ht="15.75">
      <c r="A2556" s="1">
        <v>1990</v>
      </c>
      <c r="B2556">
        <v>5</v>
      </c>
      <c r="C2556">
        <v>14</v>
      </c>
      <c r="D2556">
        <v>13.276999999999999</v>
      </c>
    </row>
    <row r="2557" spans="1:4" ht="15.75">
      <c r="A2557" s="1">
        <v>1990</v>
      </c>
      <c r="B2557">
        <v>5</v>
      </c>
      <c r="C2557">
        <v>15</v>
      </c>
      <c r="D2557">
        <v>13.284000000000001</v>
      </c>
    </row>
    <row r="2558" spans="1:4" ht="15.75">
      <c r="A2558" s="1">
        <v>1990</v>
      </c>
      <c r="B2558">
        <v>5</v>
      </c>
      <c r="C2558">
        <v>16</v>
      </c>
      <c r="D2558">
        <v>13.284000000000001</v>
      </c>
    </row>
    <row r="2559" spans="1:4" ht="15.75">
      <c r="A2559" s="1">
        <v>1990</v>
      </c>
      <c r="B2559">
        <v>5</v>
      </c>
      <c r="C2559">
        <v>17</v>
      </c>
      <c r="D2559">
        <v>13.217000000000001</v>
      </c>
    </row>
    <row r="2560" spans="1:4" ht="15.75">
      <c r="A2560" s="1">
        <v>1990</v>
      </c>
      <c r="B2560">
        <v>5</v>
      </c>
      <c r="C2560">
        <v>18</v>
      </c>
      <c r="D2560">
        <v>13.218</v>
      </c>
    </row>
    <row r="2561" spans="1:4" ht="15.75">
      <c r="A2561" s="1">
        <v>1990</v>
      </c>
      <c r="B2561">
        <v>5</v>
      </c>
      <c r="C2561">
        <v>19</v>
      </c>
      <c r="D2561">
        <v>13.167</v>
      </c>
    </row>
    <row r="2562" spans="1:4" ht="15.75">
      <c r="A2562" s="1">
        <v>1990</v>
      </c>
      <c r="B2562">
        <v>5</v>
      </c>
      <c r="C2562">
        <v>20</v>
      </c>
      <c r="D2562">
        <v>13.185</v>
      </c>
    </row>
    <row r="2563" spans="1:4" ht="15.75">
      <c r="A2563" s="1">
        <v>1990</v>
      </c>
      <c r="B2563">
        <v>5</v>
      </c>
      <c r="C2563">
        <v>21</v>
      </c>
      <c r="D2563">
        <v>13.154999999999999</v>
      </c>
    </row>
    <row r="2564" spans="1:4" ht="15.75">
      <c r="A2564" s="1">
        <v>1990</v>
      </c>
      <c r="B2564">
        <v>5</v>
      </c>
      <c r="C2564">
        <v>22</v>
      </c>
      <c r="D2564">
        <v>13.041</v>
      </c>
    </row>
    <row r="2565" spans="1:4" ht="15.75">
      <c r="A2565" s="1">
        <v>1990</v>
      </c>
      <c r="B2565">
        <v>5</v>
      </c>
      <c r="C2565">
        <v>23</v>
      </c>
      <c r="D2565">
        <v>12.968999999999999</v>
      </c>
    </row>
    <row r="2566" spans="1:4" ht="15.75">
      <c r="A2566" s="1">
        <v>1990</v>
      </c>
      <c r="B2566">
        <v>5</v>
      </c>
      <c r="C2566">
        <v>24</v>
      </c>
      <c r="D2566">
        <v>12.972</v>
      </c>
    </row>
    <row r="2567" spans="1:4" ht="15.75">
      <c r="A2567" s="1">
        <v>1990</v>
      </c>
      <c r="B2567">
        <v>5</v>
      </c>
      <c r="C2567">
        <v>25</v>
      </c>
      <c r="D2567">
        <v>12.922000000000001</v>
      </c>
    </row>
    <row r="2568" spans="1:4" ht="15.75">
      <c r="A2568" s="1">
        <v>1990</v>
      </c>
      <c r="B2568">
        <v>5</v>
      </c>
      <c r="C2568">
        <v>26</v>
      </c>
      <c r="D2568">
        <v>12.871</v>
      </c>
    </row>
    <row r="2569" spans="1:4" ht="15.75">
      <c r="A2569" s="1">
        <v>1990</v>
      </c>
      <c r="B2569">
        <v>5</v>
      </c>
      <c r="C2569">
        <v>27</v>
      </c>
      <c r="D2569">
        <v>12.794</v>
      </c>
    </row>
    <row r="2570" spans="1:4" ht="15.75">
      <c r="A2570" s="1">
        <v>1990</v>
      </c>
      <c r="B2570">
        <v>5</v>
      </c>
      <c r="C2570">
        <v>28</v>
      </c>
      <c r="D2570">
        <v>12.776</v>
      </c>
    </row>
    <row r="2571" spans="1:4" ht="15.75">
      <c r="A2571" s="1">
        <v>1990</v>
      </c>
      <c r="B2571">
        <v>5</v>
      </c>
      <c r="C2571">
        <v>29</v>
      </c>
      <c r="D2571">
        <v>12.753</v>
      </c>
    </row>
    <row r="2572" spans="1:4" ht="15.75">
      <c r="A2572" s="1">
        <v>1990</v>
      </c>
      <c r="B2572">
        <v>5</v>
      </c>
      <c r="C2572">
        <v>30</v>
      </c>
      <c r="D2572">
        <v>12.705</v>
      </c>
    </row>
    <row r="2573" spans="1:4" ht="15.75">
      <c r="A2573" s="1">
        <v>1990</v>
      </c>
      <c r="B2573">
        <v>5</v>
      </c>
      <c r="C2573">
        <v>31</v>
      </c>
      <c r="D2573">
        <v>12.605</v>
      </c>
    </row>
    <row r="2574" spans="1:4" ht="15.75">
      <c r="A2574" s="1">
        <v>1990</v>
      </c>
      <c r="B2574">
        <v>6</v>
      </c>
      <c r="C2574">
        <v>1</v>
      </c>
      <c r="D2574">
        <v>12.361000000000001</v>
      </c>
    </row>
    <row r="2575" spans="1:4" ht="15.75">
      <c r="A2575" s="1">
        <v>1990</v>
      </c>
      <c r="B2575">
        <v>6</v>
      </c>
      <c r="C2575">
        <v>2</v>
      </c>
      <c r="D2575">
        <v>12.257999999999999</v>
      </c>
    </row>
    <row r="2576" spans="1:4" ht="15.75">
      <c r="A2576" s="1">
        <v>1990</v>
      </c>
      <c r="B2576">
        <v>6</v>
      </c>
      <c r="C2576">
        <v>3</v>
      </c>
      <c r="D2576">
        <v>12.257</v>
      </c>
    </row>
    <row r="2577" spans="1:4" ht="15.75">
      <c r="A2577" s="1">
        <v>1990</v>
      </c>
      <c r="B2577">
        <v>6</v>
      </c>
      <c r="C2577">
        <v>4</v>
      </c>
      <c r="D2577">
        <v>12.16</v>
      </c>
    </row>
    <row r="2578" spans="1:4" ht="15.75">
      <c r="A2578" s="1">
        <v>1990</v>
      </c>
      <c r="B2578">
        <v>6</v>
      </c>
      <c r="C2578">
        <v>5</v>
      </c>
      <c r="D2578">
        <v>12.145</v>
      </c>
    </row>
    <row r="2579" spans="1:4" ht="15.75">
      <c r="A2579" s="1">
        <v>1990</v>
      </c>
      <c r="B2579">
        <v>6</v>
      </c>
      <c r="C2579">
        <v>6</v>
      </c>
      <c r="D2579">
        <v>12.106999999999999</v>
      </c>
    </row>
    <row r="2580" spans="1:4" ht="15.75">
      <c r="A2580" s="1">
        <v>1990</v>
      </c>
      <c r="B2580">
        <v>6</v>
      </c>
      <c r="C2580">
        <v>7</v>
      </c>
      <c r="D2580">
        <v>12.055999999999999</v>
      </c>
    </row>
    <row r="2581" spans="1:4" ht="15.75">
      <c r="A2581" s="1">
        <v>1990</v>
      </c>
      <c r="B2581">
        <v>6</v>
      </c>
      <c r="C2581">
        <v>8</v>
      </c>
      <c r="D2581">
        <v>12.002000000000001</v>
      </c>
    </row>
    <row r="2582" spans="1:4" ht="15.75">
      <c r="A2582" s="1">
        <v>1990</v>
      </c>
      <c r="B2582">
        <v>6</v>
      </c>
      <c r="C2582">
        <v>9</v>
      </c>
      <c r="D2582">
        <v>11.952</v>
      </c>
    </row>
    <row r="2583" spans="1:4" ht="15.75">
      <c r="A2583" s="1">
        <v>1990</v>
      </c>
      <c r="B2583">
        <v>6</v>
      </c>
      <c r="C2583">
        <v>10</v>
      </c>
      <c r="D2583">
        <v>11.927</v>
      </c>
    </row>
    <row r="2584" spans="1:4" ht="15.75">
      <c r="A2584" s="1">
        <v>1990</v>
      </c>
      <c r="B2584">
        <v>6</v>
      </c>
      <c r="C2584">
        <v>11</v>
      </c>
      <c r="D2584">
        <v>11.849</v>
      </c>
    </row>
    <row r="2585" spans="1:4" ht="15.75">
      <c r="A2585" s="1">
        <v>1990</v>
      </c>
      <c r="B2585">
        <v>6</v>
      </c>
      <c r="C2585">
        <v>12</v>
      </c>
      <c r="D2585">
        <v>11.773</v>
      </c>
    </row>
    <row r="2586" spans="1:4" ht="15.75">
      <c r="A2586" s="1">
        <v>1990</v>
      </c>
      <c r="B2586">
        <v>6</v>
      </c>
      <c r="C2586">
        <v>13</v>
      </c>
      <c r="D2586">
        <v>11.765000000000001</v>
      </c>
    </row>
    <row r="2587" spans="1:4" ht="15.75">
      <c r="A2587" s="1">
        <v>1990</v>
      </c>
      <c r="B2587">
        <v>6</v>
      </c>
      <c r="C2587">
        <v>14</v>
      </c>
      <c r="D2587">
        <v>11.750999999999999</v>
      </c>
    </row>
    <row r="2588" spans="1:4" ht="15.75">
      <c r="A2588" s="1">
        <v>1990</v>
      </c>
      <c r="B2588">
        <v>6</v>
      </c>
      <c r="C2588">
        <v>15</v>
      </c>
      <c r="D2588">
        <v>11.75</v>
      </c>
    </row>
    <row r="2589" spans="1:4" ht="15.75">
      <c r="A2589" s="1">
        <v>1990</v>
      </c>
      <c r="B2589">
        <v>6</v>
      </c>
      <c r="C2589">
        <v>16</v>
      </c>
      <c r="D2589">
        <v>11.682</v>
      </c>
    </row>
    <row r="2590" spans="1:4" ht="15.75">
      <c r="A2590" s="1">
        <v>1990</v>
      </c>
      <c r="B2590">
        <v>6</v>
      </c>
      <c r="C2590">
        <v>17</v>
      </c>
      <c r="D2590">
        <v>11.59</v>
      </c>
    </row>
    <row r="2591" spans="1:4" ht="15.75">
      <c r="A2591" s="1">
        <v>1990</v>
      </c>
      <c r="B2591">
        <v>6</v>
      </c>
      <c r="C2591">
        <v>18</v>
      </c>
      <c r="D2591">
        <v>11.497</v>
      </c>
    </row>
    <row r="2592" spans="1:4" ht="15.75">
      <c r="A2592" s="1">
        <v>1990</v>
      </c>
      <c r="B2592">
        <v>6</v>
      </c>
      <c r="C2592">
        <v>19</v>
      </c>
      <c r="D2592">
        <v>11.487</v>
      </c>
    </row>
    <row r="2593" spans="1:4" ht="15.75">
      <c r="A2593" s="1">
        <v>1990</v>
      </c>
      <c r="B2593">
        <v>6</v>
      </c>
      <c r="C2593">
        <v>20</v>
      </c>
      <c r="D2593">
        <v>11.372</v>
      </c>
    </row>
    <row r="2594" spans="1:4" ht="15.75">
      <c r="A2594" s="1">
        <v>1990</v>
      </c>
      <c r="B2594">
        <v>6</v>
      </c>
      <c r="C2594">
        <v>21</v>
      </c>
      <c r="D2594">
        <v>11.336</v>
      </c>
    </row>
    <row r="2595" spans="1:4" ht="15.75">
      <c r="A2595" s="1">
        <v>1990</v>
      </c>
      <c r="B2595">
        <v>6</v>
      </c>
      <c r="C2595">
        <v>22</v>
      </c>
      <c r="D2595">
        <v>11.34</v>
      </c>
    </row>
    <row r="2596" spans="1:4" ht="15.75">
      <c r="A2596" s="1">
        <v>1990</v>
      </c>
      <c r="B2596">
        <v>6</v>
      </c>
      <c r="C2596">
        <v>23</v>
      </c>
      <c r="D2596">
        <v>11.308</v>
      </c>
    </row>
    <row r="2597" spans="1:4" ht="15.75">
      <c r="A2597" s="1">
        <v>1990</v>
      </c>
      <c r="B2597">
        <v>6</v>
      </c>
      <c r="C2597">
        <v>24</v>
      </c>
      <c r="D2597">
        <v>11.228999999999999</v>
      </c>
    </row>
    <row r="2598" spans="1:4" ht="15.75">
      <c r="A2598" s="1">
        <v>1990</v>
      </c>
      <c r="B2598">
        <v>6</v>
      </c>
      <c r="C2598">
        <v>25</v>
      </c>
      <c r="D2598">
        <v>11.164</v>
      </c>
    </row>
    <row r="2599" spans="1:4" ht="15.75">
      <c r="A2599" s="1">
        <v>1990</v>
      </c>
      <c r="B2599">
        <v>6</v>
      </c>
      <c r="C2599">
        <v>26</v>
      </c>
      <c r="D2599">
        <v>11.116</v>
      </c>
    </row>
    <row r="2600" spans="1:4" ht="15.75">
      <c r="A2600" s="1">
        <v>1990</v>
      </c>
      <c r="B2600">
        <v>6</v>
      </c>
      <c r="C2600">
        <v>27</v>
      </c>
      <c r="D2600">
        <v>11.087999999999999</v>
      </c>
    </row>
    <row r="2601" spans="1:4" ht="15.75">
      <c r="A2601" s="1">
        <v>1990</v>
      </c>
      <c r="B2601">
        <v>6</v>
      </c>
      <c r="C2601">
        <v>28</v>
      </c>
      <c r="D2601">
        <v>11.048999999999999</v>
      </c>
    </row>
    <row r="2602" spans="1:4" ht="15.75">
      <c r="A2602" s="1">
        <v>1990</v>
      </c>
      <c r="B2602">
        <v>6</v>
      </c>
      <c r="C2602">
        <v>29</v>
      </c>
      <c r="D2602">
        <v>10.991</v>
      </c>
    </row>
    <row r="2603" spans="1:4" ht="15.75">
      <c r="A2603" s="1">
        <v>1990</v>
      </c>
      <c r="B2603">
        <v>6</v>
      </c>
      <c r="C2603">
        <v>30</v>
      </c>
      <c r="D2603">
        <v>10.855</v>
      </c>
    </row>
    <row r="2604" spans="1:4" ht="15.75">
      <c r="A2604" s="1">
        <v>1990</v>
      </c>
      <c r="B2604">
        <v>7</v>
      </c>
      <c r="C2604">
        <v>1</v>
      </c>
      <c r="D2604">
        <v>10.624000000000001</v>
      </c>
    </row>
    <row r="2605" spans="1:4" ht="15.75">
      <c r="A2605" s="1">
        <v>1990</v>
      </c>
      <c r="B2605">
        <v>7</v>
      </c>
      <c r="C2605">
        <v>2</v>
      </c>
      <c r="D2605">
        <v>10.571</v>
      </c>
    </row>
    <row r="2606" spans="1:4" ht="15.75">
      <c r="A2606" s="1">
        <v>1990</v>
      </c>
      <c r="B2606">
        <v>7</v>
      </c>
      <c r="C2606">
        <v>3</v>
      </c>
      <c r="D2606">
        <v>10.49</v>
      </c>
    </row>
    <row r="2607" spans="1:4" ht="15.75">
      <c r="A2607" s="1">
        <v>1990</v>
      </c>
      <c r="B2607">
        <v>7</v>
      </c>
      <c r="C2607">
        <v>4</v>
      </c>
      <c r="D2607">
        <v>10.438000000000001</v>
      </c>
    </row>
    <row r="2608" spans="1:4" ht="15.75">
      <c r="A2608" s="1">
        <v>1990</v>
      </c>
      <c r="B2608">
        <v>7</v>
      </c>
      <c r="C2608">
        <v>5</v>
      </c>
      <c r="D2608">
        <v>10.327999999999999</v>
      </c>
    </row>
    <row r="2609" spans="1:4" ht="15.75">
      <c r="A2609" s="1">
        <v>1990</v>
      </c>
      <c r="B2609">
        <v>7</v>
      </c>
      <c r="C2609">
        <v>6</v>
      </c>
      <c r="D2609">
        <v>10.305</v>
      </c>
    </row>
    <row r="2610" spans="1:4" ht="15.75">
      <c r="A2610" s="1">
        <v>1990</v>
      </c>
      <c r="B2610">
        <v>7</v>
      </c>
      <c r="C2610">
        <v>7</v>
      </c>
      <c r="D2610">
        <v>10.210000000000001</v>
      </c>
    </row>
    <row r="2611" spans="1:4" ht="15.75">
      <c r="A2611" s="1">
        <v>1990</v>
      </c>
      <c r="B2611">
        <v>7</v>
      </c>
      <c r="C2611">
        <v>8</v>
      </c>
      <c r="D2611">
        <v>10.079000000000001</v>
      </c>
    </row>
    <row r="2612" spans="1:4" ht="15.75">
      <c r="A2612" s="1">
        <v>1990</v>
      </c>
      <c r="B2612">
        <v>7</v>
      </c>
      <c r="C2612">
        <v>9</v>
      </c>
      <c r="D2612">
        <v>10.042999999999999</v>
      </c>
    </row>
    <row r="2613" spans="1:4" ht="15.75">
      <c r="A2613" s="1">
        <v>1990</v>
      </c>
      <c r="B2613">
        <v>7</v>
      </c>
      <c r="C2613">
        <v>10</v>
      </c>
      <c r="D2613">
        <v>9.8810000000000002</v>
      </c>
    </row>
    <row r="2614" spans="1:4" ht="15.75">
      <c r="A2614" s="1">
        <v>1990</v>
      </c>
      <c r="B2614">
        <v>7</v>
      </c>
      <c r="C2614">
        <v>11</v>
      </c>
      <c r="D2614">
        <v>9.8149999999999995</v>
      </c>
    </row>
    <row r="2615" spans="1:4" ht="15.75">
      <c r="A2615" s="1">
        <v>1990</v>
      </c>
      <c r="B2615">
        <v>7</v>
      </c>
      <c r="C2615">
        <v>12</v>
      </c>
      <c r="D2615">
        <v>9.7110000000000003</v>
      </c>
    </row>
    <row r="2616" spans="1:4" ht="15.75">
      <c r="A2616" s="1">
        <v>1990</v>
      </c>
      <c r="B2616">
        <v>7</v>
      </c>
      <c r="C2616">
        <v>13</v>
      </c>
      <c r="D2616">
        <v>9.5990000000000002</v>
      </c>
    </row>
    <row r="2617" spans="1:4" ht="15.75">
      <c r="A2617" s="1">
        <v>1990</v>
      </c>
      <c r="B2617">
        <v>7</v>
      </c>
      <c r="C2617">
        <v>14</v>
      </c>
      <c r="D2617">
        <v>9.548</v>
      </c>
    </row>
    <row r="2618" spans="1:4" ht="15.75">
      <c r="A2618" s="1">
        <v>1990</v>
      </c>
      <c r="B2618">
        <v>7</v>
      </c>
      <c r="C2618">
        <v>15</v>
      </c>
      <c r="D2618">
        <v>9.2840000000000007</v>
      </c>
    </row>
    <row r="2619" spans="1:4" ht="15.75">
      <c r="A2619" s="1">
        <v>1990</v>
      </c>
      <c r="B2619">
        <v>7</v>
      </c>
      <c r="C2619">
        <v>16</v>
      </c>
      <c r="D2619">
        <v>9.16</v>
      </c>
    </row>
    <row r="2620" spans="1:4" ht="15.75">
      <c r="A2620" s="1">
        <v>1990</v>
      </c>
      <c r="B2620">
        <v>7</v>
      </c>
      <c r="C2620">
        <v>17</v>
      </c>
      <c r="D2620">
        <v>9.0839999999999996</v>
      </c>
    </row>
    <row r="2621" spans="1:4" ht="15.75">
      <c r="A2621" s="1">
        <v>1990</v>
      </c>
      <c r="B2621">
        <v>7</v>
      </c>
      <c r="C2621">
        <v>18</v>
      </c>
      <c r="D2621">
        <v>9.0399999999999991</v>
      </c>
    </row>
    <row r="2622" spans="1:4" ht="15.75">
      <c r="A2622" s="1">
        <v>1990</v>
      </c>
      <c r="B2622">
        <v>7</v>
      </c>
      <c r="C2622">
        <v>19</v>
      </c>
      <c r="D2622">
        <v>8.9489999999999998</v>
      </c>
    </row>
    <row r="2623" spans="1:4" ht="15.75">
      <c r="A2623" s="1">
        <v>1990</v>
      </c>
      <c r="B2623">
        <v>7</v>
      </c>
      <c r="C2623">
        <v>20</v>
      </c>
      <c r="D2623">
        <v>8.86</v>
      </c>
    </row>
    <row r="2624" spans="1:4" ht="15.75">
      <c r="A2624" s="1">
        <v>1990</v>
      </c>
      <c r="B2624">
        <v>7</v>
      </c>
      <c r="C2624">
        <v>21</v>
      </c>
      <c r="D2624">
        <v>8.8130000000000006</v>
      </c>
    </row>
    <row r="2625" spans="1:4" ht="15.75">
      <c r="A2625" s="1">
        <v>1990</v>
      </c>
      <c r="B2625">
        <v>7</v>
      </c>
      <c r="C2625">
        <v>22</v>
      </c>
      <c r="D2625">
        <v>8.7590000000000003</v>
      </c>
    </row>
    <row r="2626" spans="1:4" ht="15.75">
      <c r="A2626" s="1">
        <v>1990</v>
      </c>
      <c r="B2626">
        <v>7</v>
      </c>
      <c r="C2626">
        <v>23</v>
      </c>
      <c r="D2626">
        <v>8.5690000000000008</v>
      </c>
    </row>
    <row r="2627" spans="1:4" ht="15.75">
      <c r="A2627" s="1">
        <v>1990</v>
      </c>
      <c r="B2627">
        <v>7</v>
      </c>
      <c r="C2627">
        <v>24</v>
      </c>
      <c r="D2627">
        <v>8.4510000000000005</v>
      </c>
    </row>
    <row r="2628" spans="1:4" ht="15.75">
      <c r="A2628" s="1">
        <v>1990</v>
      </c>
      <c r="B2628">
        <v>7</v>
      </c>
      <c r="C2628">
        <v>25</v>
      </c>
      <c r="D2628">
        <v>8.3119999999999994</v>
      </c>
    </row>
    <row r="2629" spans="1:4" ht="15.75">
      <c r="A2629" s="1">
        <v>1990</v>
      </c>
      <c r="B2629">
        <v>7</v>
      </c>
      <c r="C2629">
        <v>26</v>
      </c>
      <c r="D2629">
        <v>8.2080000000000002</v>
      </c>
    </row>
    <row r="2630" spans="1:4" ht="15.75">
      <c r="A2630" s="1">
        <v>1990</v>
      </c>
      <c r="B2630">
        <v>7</v>
      </c>
      <c r="C2630">
        <v>27</v>
      </c>
      <c r="D2630">
        <v>8.0950000000000006</v>
      </c>
    </row>
    <row r="2631" spans="1:4" ht="15.75">
      <c r="A2631" s="1">
        <v>1990</v>
      </c>
      <c r="B2631">
        <v>7</v>
      </c>
      <c r="C2631">
        <v>28</v>
      </c>
      <c r="D2631">
        <v>7.9119999999999999</v>
      </c>
    </row>
    <row r="2632" spans="1:4" ht="15.75">
      <c r="A2632" s="1">
        <v>1990</v>
      </c>
      <c r="B2632">
        <v>7</v>
      </c>
      <c r="C2632">
        <v>29</v>
      </c>
      <c r="D2632">
        <v>7.891</v>
      </c>
    </row>
    <row r="2633" spans="1:4" ht="15.75">
      <c r="A2633" s="1">
        <v>1990</v>
      </c>
      <c r="B2633">
        <v>7</v>
      </c>
      <c r="C2633">
        <v>30</v>
      </c>
      <c r="D2633">
        <v>7.8639999999999999</v>
      </c>
    </row>
    <row r="2634" spans="1:4" ht="15.75">
      <c r="A2634" s="1">
        <v>1990</v>
      </c>
      <c r="B2634">
        <v>7</v>
      </c>
      <c r="C2634">
        <v>31</v>
      </c>
      <c r="D2634">
        <v>7.7519999999999998</v>
      </c>
    </row>
    <row r="2635" spans="1:4" ht="15.75">
      <c r="A2635" s="1">
        <v>1990</v>
      </c>
      <c r="B2635">
        <v>8</v>
      </c>
      <c r="C2635">
        <v>1</v>
      </c>
      <c r="D2635">
        <v>7.6859999999999999</v>
      </c>
    </row>
    <row r="2636" spans="1:4" ht="15.75">
      <c r="A2636" s="1">
        <v>1990</v>
      </c>
      <c r="B2636">
        <v>8</v>
      </c>
      <c r="C2636">
        <v>2</v>
      </c>
      <c r="D2636">
        <v>7.5359999999999996</v>
      </c>
    </row>
    <row r="2637" spans="1:4" ht="15.75">
      <c r="A2637" s="1">
        <v>1990</v>
      </c>
      <c r="B2637">
        <v>8</v>
      </c>
      <c r="C2637">
        <v>3</v>
      </c>
      <c r="D2637">
        <v>7.52</v>
      </c>
    </row>
    <row r="2638" spans="1:4" ht="15.75">
      <c r="A2638" s="1">
        <v>1990</v>
      </c>
      <c r="B2638">
        <v>8</v>
      </c>
      <c r="C2638">
        <v>4</v>
      </c>
      <c r="D2638">
        <v>7.5049999999999999</v>
      </c>
    </row>
    <row r="2639" spans="1:4" ht="15.75">
      <c r="A2639" s="1">
        <v>1990</v>
      </c>
      <c r="B2639">
        <v>8</v>
      </c>
      <c r="C2639">
        <v>5</v>
      </c>
      <c r="D2639">
        <v>7.3680000000000003</v>
      </c>
    </row>
    <row r="2640" spans="1:4" ht="15.75">
      <c r="A2640" s="1">
        <v>1990</v>
      </c>
      <c r="B2640">
        <v>8</v>
      </c>
      <c r="C2640">
        <v>6</v>
      </c>
      <c r="D2640">
        <v>7.3070000000000004</v>
      </c>
    </row>
    <row r="2641" spans="1:4" ht="15.75">
      <c r="A2641" s="1">
        <v>1990</v>
      </c>
      <c r="B2641">
        <v>8</v>
      </c>
      <c r="C2641">
        <v>7</v>
      </c>
      <c r="D2641">
        <v>7.15</v>
      </c>
    </row>
    <row r="2642" spans="1:4" ht="15.75">
      <c r="A2642" s="1">
        <v>1990</v>
      </c>
      <c r="B2642">
        <v>8</v>
      </c>
      <c r="C2642">
        <v>8</v>
      </c>
      <c r="D2642">
        <v>7.1639999999999997</v>
      </c>
    </row>
    <row r="2643" spans="1:4" ht="15.75">
      <c r="A2643" s="1">
        <v>1990</v>
      </c>
      <c r="B2643">
        <v>8</v>
      </c>
      <c r="C2643">
        <v>9</v>
      </c>
      <c r="D2643">
        <v>7.0979999999999999</v>
      </c>
    </row>
    <row r="2644" spans="1:4" ht="15.75">
      <c r="A2644" s="1">
        <v>1990</v>
      </c>
      <c r="B2644">
        <v>8</v>
      </c>
      <c r="C2644">
        <v>10</v>
      </c>
      <c r="D2644">
        <v>7.0679999999999996</v>
      </c>
    </row>
    <row r="2645" spans="1:4" ht="15.75">
      <c r="A2645" s="1">
        <v>1990</v>
      </c>
      <c r="B2645">
        <v>8</v>
      </c>
      <c r="C2645">
        <v>11</v>
      </c>
      <c r="D2645">
        <v>7.0179999999999998</v>
      </c>
    </row>
    <row r="2646" spans="1:4" ht="15.75">
      <c r="A2646" s="1">
        <v>1990</v>
      </c>
      <c r="B2646">
        <v>8</v>
      </c>
      <c r="C2646">
        <v>12</v>
      </c>
      <c r="D2646">
        <v>7.0069999999999997</v>
      </c>
    </row>
    <row r="2647" spans="1:4" ht="15.75">
      <c r="A2647" s="1">
        <v>1990</v>
      </c>
      <c r="B2647">
        <v>8</v>
      </c>
      <c r="C2647">
        <v>13</v>
      </c>
      <c r="D2647">
        <v>6.9240000000000004</v>
      </c>
    </row>
    <row r="2648" spans="1:4" ht="15.75">
      <c r="A2648" s="1">
        <v>1990</v>
      </c>
      <c r="B2648">
        <v>8</v>
      </c>
      <c r="C2648">
        <v>14</v>
      </c>
      <c r="D2648">
        <v>6.891</v>
      </c>
    </row>
    <row r="2649" spans="1:4" ht="15.75">
      <c r="A2649" s="1">
        <v>1990</v>
      </c>
      <c r="B2649">
        <v>8</v>
      </c>
      <c r="C2649">
        <v>15</v>
      </c>
      <c r="D2649">
        <v>6.8609999999999998</v>
      </c>
    </row>
    <row r="2650" spans="1:4" ht="15.75">
      <c r="A2650" s="1">
        <v>1990</v>
      </c>
      <c r="B2650">
        <v>8</v>
      </c>
      <c r="C2650">
        <v>16</v>
      </c>
      <c r="D2650">
        <v>6.7229999999999999</v>
      </c>
    </row>
    <row r="2651" spans="1:4" ht="15.75">
      <c r="A2651" s="1">
        <v>1990</v>
      </c>
      <c r="B2651">
        <v>8</v>
      </c>
      <c r="C2651">
        <v>17</v>
      </c>
      <c r="D2651">
        <v>6.649</v>
      </c>
    </row>
    <row r="2652" spans="1:4" ht="15.75">
      <c r="A2652" s="1">
        <v>1990</v>
      </c>
      <c r="B2652">
        <v>8</v>
      </c>
      <c r="C2652">
        <v>18</v>
      </c>
      <c r="D2652">
        <v>6.6070000000000002</v>
      </c>
    </row>
    <row r="2653" spans="1:4" ht="15.75">
      <c r="A2653" s="1">
        <v>1990</v>
      </c>
      <c r="B2653">
        <v>8</v>
      </c>
      <c r="C2653">
        <v>19</v>
      </c>
      <c r="D2653">
        <v>6.6</v>
      </c>
    </row>
    <row r="2654" spans="1:4" ht="15.75">
      <c r="A2654" s="1">
        <v>1990</v>
      </c>
      <c r="B2654">
        <v>8</v>
      </c>
      <c r="C2654">
        <v>20</v>
      </c>
      <c r="D2654">
        <v>6.5110000000000001</v>
      </c>
    </row>
    <row r="2655" spans="1:4" ht="15.75">
      <c r="A2655" s="1">
        <v>1990</v>
      </c>
      <c r="B2655">
        <v>8</v>
      </c>
      <c r="C2655">
        <v>21</v>
      </c>
      <c r="D2655">
        <v>6.5640000000000001</v>
      </c>
    </row>
    <row r="2656" spans="1:4" ht="15.75">
      <c r="A2656" s="1">
        <v>1990</v>
      </c>
      <c r="B2656">
        <v>8</v>
      </c>
      <c r="C2656">
        <v>22</v>
      </c>
      <c r="D2656">
        <v>6.46</v>
      </c>
    </row>
    <row r="2657" spans="1:4" ht="15.75">
      <c r="A2657" s="1">
        <v>1990</v>
      </c>
      <c r="B2657">
        <v>8</v>
      </c>
      <c r="C2657">
        <v>23</v>
      </c>
      <c r="D2657">
        <v>6.41</v>
      </c>
    </row>
    <row r="2658" spans="1:4" ht="15.75">
      <c r="A2658" s="1">
        <v>1990</v>
      </c>
      <c r="B2658">
        <v>8</v>
      </c>
      <c r="C2658">
        <v>24</v>
      </c>
      <c r="D2658">
        <v>6.359</v>
      </c>
    </row>
    <row r="2659" spans="1:4" ht="15.75">
      <c r="A2659" s="1">
        <v>1990</v>
      </c>
      <c r="B2659">
        <v>8</v>
      </c>
      <c r="C2659">
        <v>25</v>
      </c>
      <c r="D2659">
        <v>6.3179999999999996</v>
      </c>
    </row>
    <row r="2660" spans="1:4" ht="15.75">
      <c r="A2660" s="1">
        <v>1990</v>
      </c>
      <c r="B2660">
        <v>8</v>
      </c>
      <c r="C2660">
        <v>26</v>
      </c>
      <c r="D2660">
        <v>6.274</v>
      </c>
    </row>
    <row r="2661" spans="1:4" ht="15.75">
      <c r="A2661" s="1">
        <v>1990</v>
      </c>
      <c r="B2661">
        <v>8</v>
      </c>
      <c r="C2661">
        <v>27</v>
      </c>
      <c r="D2661">
        <v>6.2539999999999996</v>
      </c>
    </row>
    <row r="2662" spans="1:4" ht="15.75">
      <c r="A2662" s="1">
        <v>1990</v>
      </c>
      <c r="B2662">
        <v>8</v>
      </c>
      <c r="C2662">
        <v>28</v>
      </c>
      <c r="D2662">
        <v>6.2380000000000004</v>
      </c>
    </row>
    <row r="2663" spans="1:4" ht="15.75">
      <c r="A2663" s="1">
        <v>1990</v>
      </c>
      <c r="B2663">
        <v>8</v>
      </c>
      <c r="C2663">
        <v>29</v>
      </c>
      <c r="D2663">
        <v>6.21</v>
      </c>
    </row>
    <row r="2664" spans="1:4" ht="15.75">
      <c r="A2664" s="1">
        <v>1990</v>
      </c>
      <c r="B2664">
        <v>8</v>
      </c>
      <c r="C2664">
        <v>30</v>
      </c>
      <c r="D2664">
        <v>6.2309999999999999</v>
      </c>
    </row>
    <row r="2665" spans="1:4" ht="15.75">
      <c r="A2665" s="1">
        <v>1990</v>
      </c>
      <c r="B2665">
        <v>8</v>
      </c>
      <c r="C2665">
        <v>31</v>
      </c>
      <c r="D2665">
        <v>6.2110000000000003</v>
      </c>
    </row>
    <row r="2666" spans="1:4" ht="15.75">
      <c r="A2666" s="1">
        <v>1990</v>
      </c>
      <c r="B2666">
        <v>9</v>
      </c>
      <c r="C2666">
        <v>1</v>
      </c>
      <c r="D2666">
        <v>6.1980000000000004</v>
      </c>
    </row>
    <row r="2667" spans="1:4" ht="15.75">
      <c r="A2667" s="1">
        <v>1990</v>
      </c>
      <c r="B2667">
        <v>9</v>
      </c>
      <c r="C2667">
        <v>2</v>
      </c>
      <c r="D2667">
        <v>6.1909999999999998</v>
      </c>
    </row>
    <row r="2668" spans="1:4" ht="15.75">
      <c r="A2668" s="1">
        <v>1990</v>
      </c>
      <c r="B2668">
        <v>9</v>
      </c>
      <c r="C2668">
        <v>3</v>
      </c>
      <c r="D2668">
        <v>6.2069999999999999</v>
      </c>
    </row>
    <row r="2669" spans="1:4" ht="15.75">
      <c r="A2669" s="1">
        <v>1990</v>
      </c>
      <c r="B2669">
        <v>9</v>
      </c>
      <c r="C2669">
        <v>4</v>
      </c>
      <c r="D2669">
        <v>6.1159999999999997</v>
      </c>
    </row>
    <row r="2670" spans="1:4" ht="15.75">
      <c r="A2670" s="1">
        <v>1990</v>
      </c>
      <c r="B2670">
        <v>9</v>
      </c>
      <c r="C2670">
        <v>5</v>
      </c>
      <c r="D2670">
        <v>6.141</v>
      </c>
    </row>
    <row r="2671" spans="1:4" ht="15.75">
      <c r="A2671" s="1">
        <v>1990</v>
      </c>
      <c r="B2671">
        <v>9</v>
      </c>
      <c r="C2671">
        <v>6</v>
      </c>
      <c r="D2671">
        <v>6.1619999999999999</v>
      </c>
    </row>
    <row r="2672" spans="1:4" ht="15.75">
      <c r="A2672" s="1">
        <v>1990</v>
      </c>
      <c r="B2672">
        <v>9</v>
      </c>
      <c r="C2672">
        <v>7</v>
      </c>
      <c r="D2672">
        <v>6.1269999999999998</v>
      </c>
    </row>
    <row r="2673" spans="1:4" ht="15.75">
      <c r="A2673" s="1">
        <v>1990</v>
      </c>
      <c r="B2673">
        <v>9</v>
      </c>
      <c r="C2673">
        <v>8</v>
      </c>
      <c r="D2673">
        <v>6.1609999999999996</v>
      </c>
    </row>
    <row r="2674" spans="1:4" ht="15.75">
      <c r="A2674" s="1">
        <v>1990</v>
      </c>
      <c r="B2674">
        <v>9</v>
      </c>
      <c r="C2674">
        <v>9</v>
      </c>
      <c r="D2674">
        <v>6.1970000000000001</v>
      </c>
    </row>
    <row r="2675" spans="1:4" ht="15.75">
      <c r="A2675" s="1">
        <v>1990</v>
      </c>
      <c r="B2675">
        <v>9</v>
      </c>
      <c r="C2675">
        <v>10</v>
      </c>
      <c r="D2675">
        <v>6.117</v>
      </c>
    </row>
    <row r="2676" spans="1:4" ht="15.75">
      <c r="A2676" s="1">
        <v>1990</v>
      </c>
      <c r="B2676">
        <v>9</v>
      </c>
      <c r="C2676">
        <v>11</v>
      </c>
      <c r="D2676">
        <v>6.0940000000000003</v>
      </c>
    </row>
    <row r="2677" spans="1:4" ht="15.75">
      <c r="A2677" s="1">
        <v>1990</v>
      </c>
      <c r="B2677">
        <v>9</v>
      </c>
      <c r="C2677">
        <v>12</v>
      </c>
      <c r="D2677">
        <v>6.1470000000000002</v>
      </c>
    </row>
    <row r="2678" spans="1:4" ht="15.75">
      <c r="A2678" s="1">
        <v>1990</v>
      </c>
      <c r="B2678">
        <v>9</v>
      </c>
      <c r="C2678">
        <v>13</v>
      </c>
      <c r="D2678">
        <v>6.1029999999999998</v>
      </c>
    </row>
    <row r="2679" spans="1:4" ht="15.75">
      <c r="A2679" s="1">
        <v>1990</v>
      </c>
      <c r="B2679">
        <v>9</v>
      </c>
      <c r="C2679">
        <v>14</v>
      </c>
      <c r="D2679">
        <v>6.1109999999999998</v>
      </c>
    </row>
    <row r="2680" spans="1:4" ht="15.75">
      <c r="A2680" s="1">
        <v>1990</v>
      </c>
      <c r="B2680">
        <v>9</v>
      </c>
      <c r="C2680">
        <v>15</v>
      </c>
      <c r="D2680">
        <v>6.1310000000000002</v>
      </c>
    </row>
    <row r="2681" spans="1:4" ht="15.75">
      <c r="A2681" s="1">
        <v>1990</v>
      </c>
      <c r="B2681">
        <v>9</v>
      </c>
      <c r="C2681">
        <v>16</v>
      </c>
      <c r="D2681">
        <v>6.0890000000000004</v>
      </c>
    </row>
    <row r="2682" spans="1:4" ht="15.75">
      <c r="A2682" s="1">
        <v>1990</v>
      </c>
      <c r="B2682">
        <v>9</v>
      </c>
      <c r="C2682">
        <v>17</v>
      </c>
      <c r="D2682">
        <v>6.133</v>
      </c>
    </row>
    <row r="2683" spans="1:4" ht="15.75">
      <c r="A2683" s="1">
        <v>1990</v>
      </c>
      <c r="B2683">
        <v>9</v>
      </c>
      <c r="C2683">
        <v>18</v>
      </c>
      <c r="D2683">
        <v>6.0350000000000001</v>
      </c>
    </row>
    <row r="2684" spans="1:4" ht="15.75">
      <c r="A2684" s="1">
        <v>1990</v>
      </c>
      <c r="B2684">
        <v>9</v>
      </c>
      <c r="C2684">
        <v>19</v>
      </c>
      <c r="D2684">
        <v>6.0309999999999997</v>
      </c>
    </row>
    <row r="2685" spans="1:4" ht="15.75">
      <c r="A2685" s="1">
        <v>1990</v>
      </c>
      <c r="B2685">
        <v>9</v>
      </c>
      <c r="C2685">
        <v>20</v>
      </c>
      <c r="D2685">
        <v>6.0659999999999998</v>
      </c>
    </row>
    <row r="2686" spans="1:4" ht="15.75">
      <c r="A2686" s="1">
        <v>1990</v>
      </c>
      <c r="B2686">
        <v>9</v>
      </c>
      <c r="C2686">
        <v>21</v>
      </c>
      <c r="D2686">
        <v>6.0110000000000001</v>
      </c>
    </row>
    <row r="2687" spans="1:4" ht="15.75">
      <c r="A2687" s="1">
        <v>1990</v>
      </c>
      <c r="B2687">
        <v>9</v>
      </c>
      <c r="C2687">
        <v>22</v>
      </c>
      <c r="D2687">
        <v>6.0389999999999997</v>
      </c>
    </row>
    <row r="2688" spans="1:4" ht="15.75">
      <c r="A2688" s="1">
        <v>1990</v>
      </c>
      <c r="B2688">
        <v>9</v>
      </c>
      <c r="C2688">
        <v>23</v>
      </c>
      <c r="D2688">
        <v>6.0739999999999998</v>
      </c>
    </row>
    <row r="2689" spans="1:4" ht="15.75">
      <c r="A2689" s="1">
        <v>1990</v>
      </c>
      <c r="B2689">
        <v>9</v>
      </c>
      <c r="C2689">
        <v>24</v>
      </c>
      <c r="D2689">
        <v>6.125</v>
      </c>
    </row>
    <row r="2690" spans="1:4" ht="15.75">
      <c r="A2690" s="1">
        <v>1990</v>
      </c>
      <c r="B2690">
        <v>9</v>
      </c>
      <c r="C2690">
        <v>25</v>
      </c>
      <c r="D2690">
        <v>6.141</v>
      </c>
    </row>
    <row r="2691" spans="1:4" ht="15.75">
      <c r="A2691" s="1">
        <v>1990</v>
      </c>
      <c r="B2691">
        <v>9</v>
      </c>
      <c r="C2691">
        <v>26</v>
      </c>
      <c r="D2691">
        <v>6.1349999999999998</v>
      </c>
    </row>
    <row r="2692" spans="1:4" ht="15.75">
      <c r="A2692" s="1">
        <v>1990</v>
      </c>
      <c r="B2692">
        <v>9</v>
      </c>
      <c r="C2692">
        <v>27</v>
      </c>
      <c r="D2692">
        <v>6.1740000000000004</v>
      </c>
    </row>
    <row r="2693" spans="1:4" ht="15.75">
      <c r="A2693" s="1">
        <v>1990</v>
      </c>
      <c r="B2693">
        <v>9</v>
      </c>
      <c r="C2693">
        <v>28</v>
      </c>
      <c r="D2693">
        <v>6.2519999999999998</v>
      </c>
    </row>
    <row r="2694" spans="1:4" ht="15.75">
      <c r="A2694" s="1">
        <v>1990</v>
      </c>
      <c r="B2694">
        <v>9</v>
      </c>
      <c r="C2694">
        <v>29</v>
      </c>
      <c r="D2694">
        <v>6.3380000000000001</v>
      </c>
    </row>
    <row r="2695" spans="1:4" ht="15.75">
      <c r="A2695" s="1">
        <v>1990</v>
      </c>
      <c r="B2695">
        <v>9</v>
      </c>
      <c r="C2695">
        <v>30</v>
      </c>
      <c r="D2695">
        <v>6.4379999999999997</v>
      </c>
    </row>
    <row r="2696" spans="1:4" ht="15.75">
      <c r="A2696" s="1">
        <v>1990</v>
      </c>
      <c r="B2696">
        <v>10</v>
      </c>
      <c r="C2696">
        <v>1</v>
      </c>
      <c r="D2696">
        <v>6.6260000000000003</v>
      </c>
    </row>
    <row r="2697" spans="1:4" ht="15.75">
      <c r="A2697" s="1">
        <v>1990</v>
      </c>
      <c r="B2697">
        <v>10</v>
      </c>
      <c r="C2697">
        <v>2</v>
      </c>
      <c r="D2697">
        <v>6.74</v>
      </c>
    </row>
    <row r="2698" spans="1:4" ht="15.75">
      <c r="A2698" s="1">
        <v>1990</v>
      </c>
      <c r="B2698">
        <v>10</v>
      </c>
      <c r="C2698">
        <v>3</v>
      </c>
      <c r="D2698">
        <v>6.8789999999999996</v>
      </c>
    </row>
    <row r="2699" spans="1:4" ht="15.75">
      <c r="A2699" s="1">
        <v>1990</v>
      </c>
      <c r="B2699">
        <v>10</v>
      </c>
      <c r="C2699">
        <v>4</v>
      </c>
      <c r="D2699">
        <v>7.0629999999999997</v>
      </c>
    </row>
    <row r="2700" spans="1:4" ht="15.75">
      <c r="A2700" s="1">
        <v>1990</v>
      </c>
      <c r="B2700">
        <v>10</v>
      </c>
      <c r="C2700">
        <v>5</v>
      </c>
      <c r="D2700">
        <v>7.1719999999999997</v>
      </c>
    </row>
    <row r="2701" spans="1:4" ht="15.75">
      <c r="A2701" s="1">
        <v>1990</v>
      </c>
      <c r="B2701">
        <v>10</v>
      </c>
      <c r="C2701">
        <v>6</v>
      </c>
      <c r="D2701">
        <v>7.1959999999999997</v>
      </c>
    </row>
    <row r="2702" spans="1:4" ht="15.75">
      <c r="A2702" s="1">
        <v>1990</v>
      </c>
      <c r="B2702">
        <v>10</v>
      </c>
      <c r="C2702">
        <v>7</v>
      </c>
      <c r="D2702">
        <v>7.242</v>
      </c>
    </row>
    <row r="2703" spans="1:4" ht="15.75">
      <c r="A2703" s="1">
        <v>1990</v>
      </c>
      <c r="B2703">
        <v>10</v>
      </c>
      <c r="C2703">
        <v>8</v>
      </c>
      <c r="D2703">
        <v>7.2939999999999996</v>
      </c>
    </row>
    <row r="2704" spans="1:4" ht="15.75">
      <c r="A2704" s="1">
        <v>1990</v>
      </c>
      <c r="B2704">
        <v>10</v>
      </c>
      <c r="C2704">
        <v>9</v>
      </c>
      <c r="D2704">
        <v>7.4720000000000004</v>
      </c>
    </row>
    <row r="2705" spans="1:4" ht="15.75">
      <c r="A2705" s="1">
        <v>1990</v>
      </c>
      <c r="B2705">
        <v>10</v>
      </c>
      <c r="C2705">
        <v>10</v>
      </c>
      <c r="D2705">
        <v>7.6079999999999997</v>
      </c>
    </row>
    <row r="2706" spans="1:4" ht="15.75">
      <c r="A2706" s="1">
        <v>1990</v>
      </c>
      <c r="B2706">
        <v>10</v>
      </c>
      <c r="C2706">
        <v>11</v>
      </c>
      <c r="D2706">
        <v>7.6920000000000002</v>
      </c>
    </row>
    <row r="2707" spans="1:4" ht="15.75">
      <c r="A2707" s="1">
        <v>1990</v>
      </c>
      <c r="B2707">
        <v>10</v>
      </c>
      <c r="C2707">
        <v>12</v>
      </c>
      <c r="D2707">
        <v>7.8460000000000001</v>
      </c>
    </row>
    <row r="2708" spans="1:4" ht="15.75">
      <c r="A2708" s="1">
        <v>1990</v>
      </c>
      <c r="B2708">
        <v>10</v>
      </c>
      <c r="C2708">
        <v>13</v>
      </c>
      <c r="D2708">
        <v>7.9429999999999996</v>
      </c>
    </row>
    <row r="2709" spans="1:4" ht="15.75">
      <c r="A2709" s="1">
        <v>1990</v>
      </c>
      <c r="B2709">
        <v>10</v>
      </c>
      <c r="C2709">
        <v>14</v>
      </c>
      <c r="D2709">
        <v>8.1370000000000005</v>
      </c>
    </row>
    <row r="2710" spans="1:4" ht="15.75">
      <c r="A2710" s="1">
        <v>1990</v>
      </c>
      <c r="B2710">
        <v>10</v>
      </c>
      <c r="C2710">
        <v>15</v>
      </c>
      <c r="D2710">
        <v>8.4090000000000007</v>
      </c>
    </row>
    <row r="2711" spans="1:4" ht="15.75">
      <c r="A2711" s="1">
        <v>1990</v>
      </c>
      <c r="B2711">
        <v>10</v>
      </c>
      <c r="C2711">
        <v>16</v>
      </c>
      <c r="D2711">
        <v>8.5510000000000002</v>
      </c>
    </row>
    <row r="2712" spans="1:4" ht="15.75">
      <c r="A2712" s="1">
        <v>1990</v>
      </c>
      <c r="B2712">
        <v>10</v>
      </c>
      <c r="C2712">
        <v>17</v>
      </c>
      <c r="D2712">
        <v>8.7219999999999995</v>
      </c>
    </row>
    <row r="2713" spans="1:4" ht="15.75">
      <c r="A2713" s="1">
        <v>1990</v>
      </c>
      <c r="B2713">
        <v>10</v>
      </c>
      <c r="C2713">
        <v>18</v>
      </c>
      <c r="D2713">
        <v>8.9770000000000003</v>
      </c>
    </row>
    <row r="2714" spans="1:4" ht="15.75">
      <c r="A2714" s="1">
        <v>1990</v>
      </c>
      <c r="B2714">
        <v>10</v>
      </c>
      <c r="C2714">
        <v>19</v>
      </c>
      <c r="D2714">
        <v>9.1020000000000003</v>
      </c>
    </row>
    <row r="2715" spans="1:4" ht="15.75">
      <c r="A2715" s="1">
        <v>1990</v>
      </c>
      <c r="B2715">
        <v>10</v>
      </c>
      <c r="C2715">
        <v>20</v>
      </c>
      <c r="D2715">
        <v>9.2970000000000006</v>
      </c>
    </row>
    <row r="2716" spans="1:4" ht="15.75">
      <c r="A2716" s="1">
        <v>1990</v>
      </c>
      <c r="B2716">
        <v>10</v>
      </c>
      <c r="C2716">
        <v>21</v>
      </c>
      <c r="D2716">
        <v>9.452</v>
      </c>
    </row>
    <row r="2717" spans="1:4" ht="15.75">
      <c r="A2717" s="1">
        <v>1990</v>
      </c>
      <c r="B2717">
        <v>10</v>
      </c>
      <c r="C2717">
        <v>22</v>
      </c>
      <c r="D2717">
        <v>9.5489999999999995</v>
      </c>
    </row>
    <row r="2718" spans="1:4" ht="15.75">
      <c r="A2718" s="1">
        <v>1990</v>
      </c>
      <c r="B2718">
        <v>10</v>
      </c>
      <c r="C2718">
        <v>23</v>
      </c>
      <c r="D2718">
        <v>9.5950000000000006</v>
      </c>
    </row>
    <row r="2719" spans="1:4" ht="15.75">
      <c r="A2719" s="1">
        <v>1990</v>
      </c>
      <c r="B2719">
        <v>10</v>
      </c>
      <c r="C2719">
        <v>24</v>
      </c>
      <c r="D2719">
        <v>9.5790000000000006</v>
      </c>
    </row>
    <row r="2720" spans="1:4" ht="15.75">
      <c r="A2720" s="1">
        <v>1990</v>
      </c>
      <c r="B2720">
        <v>10</v>
      </c>
      <c r="C2720">
        <v>25</v>
      </c>
      <c r="D2720">
        <v>9.6649999999999991</v>
      </c>
    </row>
    <row r="2721" spans="1:4" ht="15.75">
      <c r="A2721" s="1">
        <v>1990</v>
      </c>
      <c r="B2721">
        <v>10</v>
      </c>
      <c r="C2721">
        <v>26</v>
      </c>
      <c r="D2721">
        <v>9.7569999999999997</v>
      </c>
    </row>
    <row r="2722" spans="1:4" ht="15.75">
      <c r="A2722" s="1">
        <v>1990</v>
      </c>
      <c r="B2722">
        <v>10</v>
      </c>
      <c r="C2722">
        <v>27</v>
      </c>
      <c r="D2722">
        <v>9.827</v>
      </c>
    </row>
    <row r="2723" spans="1:4" ht="15.75">
      <c r="A2723" s="1">
        <v>1990</v>
      </c>
      <c r="B2723">
        <v>10</v>
      </c>
      <c r="C2723">
        <v>28</v>
      </c>
      <c r="D2723">
        <v>9.8539999999999992</v>
      </c>
    </row>
    <row r="2724" spans="1:4" ht="15.75">
      <c r="A2724" s="1">
        <v>1990</v>
      </c>
      <c r="B2724">
        <v>10</v>
      </c>
      <c r="C2724">
        <v>29</v>
      </c>
      <c r="D2724">
        <v>9.8780000000000001</v>
      </c>
    </row>
    <row r="2725" spans="1:4" ht="15.75">
      <c r="A2725" s="1">
        <v>1990</v>
      </c>
      <c r="B2725">
        <v>10</v>
      </c>
      <c r="C2725">
        <v>30</v>
      </c>
      <c r="D2725">
        <v>9.9060000000000006</v>
      </c>
    </row>
    <row r="2726" spans="1:4" ht="15.75">
      <c r="A2726" s="1">
        <v>1990</v>
      </c>
      <c r="B2726">
        <v>10</v>
      </c>
      <c r="C2726">
        <v>31</v>
      </c>
      <c r="D2726">
        <v>10.003</v>
      </c>
    </row>
    <row r="2727" spans="1:4" ht="15.75">
      <c r="A2727" s="1">
        <v>1990</v>
      </c>
      <c r="B2727">
        <v>11</v>
      </c>
      <c r="C2727">
        <v>1</v>
      </c>
      <c r="D2727">
        <v>10.154999999999999</v>
      </c>
    </row>
    <row r="2728" spans="1:4" ht="15.75">
      <c r="A2728" s="1">
        <v>1990</v>
      </c>
      <c r="B2728">
        <v>11</v>
      </c>
      <c r="C2728">
        <v>2</v>
      </c>
      <c r="D2728">
        <v>10.279</v>
      </c>
    </row>
    <row r="2729" spans="1:4" ht="15.75">
      <c r="A2729" s="1">
        <v>1990</v>
      </c>
      <c r="B2729">
        <v>11</v>
      </c>
      <c r="C2729">
        <v>3</v>
      </c>
      <c r="D2729">
        <v>10.317</v>
      </c>
    </row>
    <row r="2730" spans="1:4" ht="15.75">
      <c r="A2730" s="1">
        <v>1990</v>
      </c>
      <c r="B2730">
        <v>11</v>
      </c>
      <c r="C2730">
        <v>4</v>
      </c>
      <c r="D2730">
        <v>10.266</v>
      </c>
    </row>
    <row r="2731" spans="1:4" ht="15.75">
      <c r="A2731" s="1">
        <v>1990</v>
      </c>
      <c r="B2731">
        <v>11</v>
      </c>
      <c r="C2731">
        <v>5</v>
      </c>
      <c r="D2731">
        <v>10.336</v>
      </c>
    </row>
    <row r="2732" spans="1:4" ht="15.75">
      <c r="A2732" s="1">
        <v>1990</v>
      </c>
      <c r="B2732">
        <v>11</v>
      </c>
      <c r="C2732">
        <v>6</v>
      </c>
      <c r="D2732">
        <v>10.396000000000001</v>
      </c>
    </row>
    <row r="2733" spans="1:4" ht="15.75">
      <c r="A2733" s="1">
        <v>1990</v>
      </c>
      <c r="B2733">
        <v>11</v>
      </c>
      <c r="C2733">
        <v>7</v>
      </c>
      <c r="D2733">
        <v>10.521000000000001</v>
      </c>
    </row>
    <row r="2734" spans="1:4" ht="15.75">
      <c r="A2734" s="1">
        <v>1990</v>
      </c>
      <c r="B2734">
        <v>11</v>
      </c>
      <c r="C2734">
        <v>8</v>
      </c>
      <c r="D2734">
        <v>10.643000000000001</v>
      </c>
    </row>
    <row r="2735" spans="1:4" ht="15.75">
      <c r="A2735" s="1">
        <v>1990</v>
      </c>
      <c r="B2735">
        <v>11</v>
      </c>
      <c r="C2735">
        <v>9</v>
      </c>
      <c r="D2735">
        <v>10.696</v>
      </c>
    </row>
    <row r="2736" spans="1:4" ht="15.75">
      <c r="A2736" s="1">
        <v>1990</v>
      </c>
      <c r="B2736">
        <v>11</v>
      </c>
      <c r="C2736">
        <v>10</v>
      </c>
      <c r="D2736">
        <v>10.775</v>
      </c>
    </row>
    <row r="2737" spans="1:4" ht="15.75">
      <c r="A2737" s="1">
        <v>1990</v>
      </c>
      <c r="B2737">
        <v>11</v>
      </c>
      <c r="C2737">
        <v>11</v>
      </c>
      <c r="D2737">
        <v>10.821999999999999</v>
      </c>
    </row>
    <row r="2738" spans="1:4" ht="15.75">
      <c r="A2738" s="1">
        <v>1990</v>
      </c>
      <c r="B2738">
        <v>11</v>
      </c>
      <c r="C2738">
        <v>12</v>
      </c>
      <c r="D2738">
        <v>10.831</v>
      </c>
    </row>
    <row r="2739" spans="1:4" ht="15.75">
      <c r="A2739" s="1">
        <v>1990</v>
      </c>
      <c r="B2739">
        <v>11</v>
      </c>
      <c r="C2739">
        <v>13</v>
      </c>
      <c r="D2739">
        <v>10.928000000000001</v>
      </c>
    </row>
    <row r="2740" spans="1:4" ht="15.75">
      <c r="A2740" s="1">
        <v>1990</v>
      </c>
      <c r="B2740">
        <v>11</v>
      </c>
      <c r="C2740">
        <v>14</v>
      </c>
      <c r="D2740">
        <v>10.956</v>
      </c>
    </row>
    <row r="2741" spans="1:4" ht="15.75">
      <c r="A2741" s="1">
        <v>1990</v>
      </c>
      <c r="B2741">
        <v>11</v>
      </c>
      <c r="C2741">
        <v>15</v>
      </c>
      <c r="D2741">
        <v>11.018000000000001</v>
      </c>
    </row>
    <row r="2742" spans="1:4" ht="15.75">
      <c r="A2742" s="1">
        <v>1990</v>
      </c>
      <c r="B2742">
        <v>11</v>
      </c>
      <c r="C2742">
        <v>16</v>
      </c>
      <c r="D2742">
        <v>11.105</v>
      </c>
    </row>
    <row r="2743" spans="1:4" ht="15.75">
      <c r="A2743" s="1">
        <v>1990</v>
      </c>
      <c r="B2743">
        <v>11</v>
      </c>
      <c r="C2743">
        <v>17</v>
      </c>
      <c r="D2743">
        <v>11.19</v>
      </c>
    </row>
    <row r="2744" spans="1:4" ht="15.75">
      <c r="A2744" s="1">
        <v>1990</v>
      </c>
      <c r="B2744">
        <v>11</v>
      </c>
      <c r="C2744">
        <v>18</v>
      </c>
      <c r="D2744">
        <v>11.209</v>
      </c>
    </row>
    <row r="2745" spans="1:4" ht="15.75">
      <c r="A2745" s="1">
        <v>1990</v>
      </c>
      <c r="B2745">
        <v>11</v>
      </c>
      <c r="C2745">
        <v>19</v>
      </c>
      <c r="D2745">
        <v>11.247999999999999</v>
      </c>
    </row>
    <row r="2746" spans="1:4" ht="15.75">
      <c r="A2746" s="1">
        <v>1990</v>
      </c>
      <c r="B2746">
        <v>11</v>
      </c>
      <c r="C2746">
        <v>20</v>
      </c>
      <c r="D2746">
        <v>11.279</v>
      </c>
    </row>
    <row r="2747" spans="1:4" ht="15.75">
      <c r="A2747" s="1">
        <v>1990</v>
      </c>
      <c r="B2747">
        <v>11</v>
      </c>
      <c r="C2747">
        <v>21</v>
      </c>
      <c r="D2747">
        <v>11.503</v>
      </c>
    </row>
    <row r="2748" spans="1:4" ht="15.75">
      <c r="A2748" s="1">
        <v>1990</v>
      </c>
      <c r="B2748">
        <v>11</v>
      </c>
      <c r="C2748">
        <v>22</v>
      </c>
      <c r="D2748">
        <v>11.529</v>
      </c>
    </row>
    <row r="2749" spans="1:4" ht="15.75">
      <c r="A2749" s="1">
        <v>1990</v>
      </c>
      <c r="B2749">
        <v>11</v>
      </c>
      <c r="C2749">
        <v>23</v>
      </c>
      <c r="D2749">
        <v>11.535</v>
      </c>
    </row>
    <row r="2750" spans="1:4" ht="15.75">
      <c r="A2750" s="1">
        <v>1990</v>
      </c>
      <c r="B2750">
        <v>11</v>
      </c>
      <c r="C2750">
        <v>24</v>
      </c>
      <c r="D2750">
        <v>11.557</v>
      </c>
    </row>
    <row r="2751" spans="1:4" ht="15.75">
      <c r="A2751" s="1">
        <v>1990</v>
      </c>
      <c r="B2751">
        <v>11</v>
      </c>
      <c r="C2751">
        <v>25</v>
      </c>
      <c r="D2751">
        <v>11.68</v>
      </c>
    </row>
    <row r="2752" spans="1:4" ht="15.75">
      <c r="A2752" s="1">
        <v>1990</v>
      </c>
      <c r="B2752">
        <v>11</v>
      </c>
      <c r="C2752">
        <v>26</v>
      </c>
      <c r="D2752">
        <v>11.689</v>
      </c>
    </row>
    <row r="2753" spans="1:4" ht="15.75">
      <c r="A2753" s="1">
        <v>1990</v>
      </c>
      <c r="B2753">
        <v>11</v>
      </c>
      <c r="C2753">
        <v>27</v>
      </c>
      <c r="D2753">
        <v>11.763</v>
      </c>
    </row>
    <row r="2754" spans="1:4" ht="15.75">
      <c r="A2754" s="1">
        <v>1990</v>
      </c>
      <c r="B2754">
        <v>11</v>
      </c>
      <c r="C2754">
        <v>28</v>
      </c>
      <c r="D2754">
        <v>11.91</v>
      </c>
    </row>
    <row r="2755" spans="1:4" ht="15.75">
      <c r="A2755" s="1">
        <v>1990</v>
      </c>
      <c r="B2755">
        <v>11</v>
      </c>
      <c r="C2755">
        <v>29</v>
      </c>
      <c r="D2755">
        <v>12.055999999999999</v>
      </c>
    </row>
    <row r="2756" spans="1:4" ht="15.75">
      <c r="A2756" s="1">
        <v>1990</v>
      </c>
      <c r="B2756">
        <v>11</v>
      </c>
      <c r="C2756">
        <v>30</v>
      </c>
      <c r="D2756">
        <v>12.063000000000001</v>
      </c>
    </row>
    <row r="2757" spans="1:4" ht="15.75">
      <c r="A2757" s="1">
        <v>1990</v>
      </c>
      <c r="B2757">
        <v>12</v>
      </c>
      <c r="C2757">
        <v>1</v>
      </c>
      <c r="D2757">
        <v>12.279</v>
      </c>
    </row>
    <row r="2758" spans="1:4" ht="15.75">
      <c r="A2758" s="1">
        <v>1990</v>
      </c>
      <c r="B2758">
        <v>12</v>
      </c>
      <c r="C2758">
        <v>2</v>
      </c>
      <c r="D2758">
        <v>12.422000000000001</v>
      </c>
    </row>
    <row r="2759" spans="1:4" ht="15.75">
      <c r="A2759" s="1">
        <v>1990</v>
      </c>
      <c r="B2759">
        <v>12</v>
      </c>
      <c r="C2759">
        <v>3</v>
      </c>
      <c r="D2759">
        <v>12.47</v>
      </c>
    </row>
    <row r="2760" spans="1:4" ht="15.75">
      <c r="A2760" s="1">
        <v>1990</v>
      </c>
      <c r="B2760">
        <v>12</v>
      </c>
      <c r="C2760">
        <v>4</v>
      </c>
      <c r="D2760">
        <v>12.548</v>
      </c>
    </row>
    <row r="2761" spans="1:4" ht="15.75">
      <c r="A2761" s="1">
        <v>1990</v>
      </c>
      <c r="B2761">
        <v>12</v>
      </c>
      <c r="C2761">
        <v>5</v>
      </c>
      <c r="D2761">
        <v>12.643000000000001</v>
      </c>
    </row>
    <row r="2762" spans="1:4" ht="15.75">
      <c r="A2762" s="1">
        <v>1990</v>
      </c>
      <c r="B2762">
        <v>12</v>
      </c>
      <c r="C2762">
        <v>6</v>
      </c>
      <c r="D2762">
        <v>12.653</v>
      </c>
    </row>
    <row r="2763" spans="1:4" ht="15.75">
      <c r="A2763" s="1">
        <v>1990</v>
      </c>
      <c r="B2763">
        <v>12</v>
      </c>
      <c r="C2763">
        <v>7</v>
      </c>
      <c r="D2763">
        <v>12.613</v>
      </c>
    </row>
    <row r="2764" spans="1:4" ht="15.75">
      <c r="A2764" s="1">
        <v>1990</v>
      </c>
      <c r="B2764">
        <v>12</v>
      </c>
      <c r="C2764">
        <v>8</v>
      </c>
      <c r="D2764">
        <v>12.683</v>
      </c>
    </row>
    <row r="2765" spans="1:4" ht="15.75">
      <c r="A2765" s="1">
        <v>1990</v>
      </c>
      <c r="B2765">
        <v>12</v>
      </c>
      <c r="C2765">
        <v>9</v>
      </c>
      <c r="D2765">
        <v>12.756</v>
      </c>
    </row>
    <row r="2766" spans="1:4" ht="15.75">
      <c r="A2766" s="1">
        <v>1990</v>
      </c>
      <c r="B2766">
        <v>12</v>
      </c>
      <c r="C2766">
        <v>10</v>
      </c>
      <c r="D2766">
        <v>12.818</v>
      </c>
    </row>
    <row r="2767" spans="1:4" ht="15.75">
      <c r="A2767" s="1">
        <v>1990</v>
      </c>
      <c r="B2767">
        <v>12</v>
      </c>
      <c r="C2767">
        <v>11</v>
      </c>
      <c r="D2767">
        <v>12.845000000000001</v>
      </c>
    </row>
    <row r="2768" spans="1:4" ht="15.75">
      <c r="A2768" s="1">
        <v>1990</v>
      </c>
      <c r="B2768">
        <v>12</v>
      </c>
      <c r="C2768">
        <v>12</v>
      </c>
      <c r="D2768">
        <v>12.914999999999999</v>
      </c>
    </row>
    <row r="2769" spans="1:4" ht="15.75">
      <c r="A2769" s="1">
        <v>1990</v>
      </c>
      <c r="B2769">
        <v>12</v>
      </c>
      <c r="C2769">
        <v>13</v>
      </c>
      <c r="D2769">
        <v>13.019</v>
      </c>
    </row>
    <row r="2770" spans="1:4" ht="15.75">
      <c r="A2770" s="1">
        <v>1990</v>
      </c>
      <c r="B2770">
        <v>12</v>
      </c>
      <c r="C2770">
        <v>14</v>
      </c>
      <c r="D2770">
        <v>13.106</v>
      </c>
    </row>
    <row r="2771" spans="1:4" ht="15.75">
      <c r="A2771" s="1">
        <v>1990</v>
      </c>
      <c r="B2771">
        <v>12</v>
      </c>
      <c r="C2771">
        <v>15</v>
      </c>
      <c r="D2771">
        <v>13.157999999999999</v>
      </c>
    </row>
    <row r="2772" spans="1:4" ht="15.75">
      <c r="A2772" s="1">
        <v>1990</v>
      </c>
      <c r="B2772">
        <v>12</v>
      </c>
      <c r="C2772">
        <v>16</v>
      </c>
      <c r="D2772">
        <v>13.226000000000001</v>
      </c>
    </row>
    <row r="2773" spans="1:4" ht="15.75">
      <c r="A2773" s="1">
        <v>1990</v>
      </c>
      <c r="B2773">
        <v>12</v>
      </c>
      <c r="C2773">
        <v>17</v>
      </c>
      <c r="D2773">
        <v>13.353</v>
      </c>
    </row>
    <row r="2774" spans="1:4" ht="15.75">
      <c r="A2774" s="1">
        <v>1990</v>
      </c>
      <c r="B2774">
        <v>12</v>
      </c>
      <c r="C2774">
        <v>18</v>
      </c>
      <c r="D2774">
        <v>13.28</v>
      </c>
    </row>
    <row r="2775" spans="1:4" ht="15.75">
      <c r="A2775" s="1">
        <v>1990</v>
      </c>
      <c r="B2775">
        <v>12</v>
      </c>
      <c r="C2775">
        <v>19</v>
      </c>
      <c r="D2775">
        <v>13.324</v>
      </c>
    </row>
    <row r="2776" spans="1:4" ht="15.75">
      <c r="A2776" s="1">
        <v>1990</v>
      </c>
      <c r="B2776">
        <v>12</v>
      </c>
      <c r="C2776">
        <v>20</v>
      </c>
      <c r="D2776">
        <v>13.417</v>
      </c>
    </row>
    <row r="2777" spans="1:4" ht="15.75">
      <c r="A2777" s="1">
        <v>1990</v>
      </c>
      <c r="B2777">
        <v>12</v>
      </c>
      <c r="C2777">
        <v>21</v>
      </c>
      <c r="D2777">
        <v>13.525</v>
      </c>
    </row>
    <row r="2778" spans="1:4" ht="15.75">
      <c r="A2778" s="1">
        <v>1990</v>
      </c>
      <c r="B2778">
        <v>12</v>
      </c>
      <c r="C2778">
        <v>22</v>
      </c>
      <c r="D2778">
        <v>13.563000000000001</v>
      </c>
    </row>
    <row r="2779" spans="1:4" ht="15.75">
      <c r="A2779" s="1">
        <v>1990</v>
      </c>
      <c r="B2779">
        <v>12</v>
      </c>
      <c r="C2779">
        <v>23</v>
      </c>
      <c r="D2779">
        <v>13.62</v>
      </c>
    </row>
    <row r="2780" spans="1:4" ht="15.75">
      <c r="A2780" s="1">
        <v>1990</v>
      </c>
      <c r="B2780">
        <v>12</v>
      </c>
      <c r="C2780">
        <v>24</v>
      </c>
      <c r="D2780">
        <v>13.62</v>
      </c>
    </row>
    <row r="2781" spans="1:4" ht="15.75">
      <c r="A2781" s="1">
        <v>1990</v>
      </c>
      <c r="B2781">
        <v>12</v>
      </c>
      <c r="C2781">
        <v>25</v>
      </c>
      <c r="D2781">
        <v>13.601000000000001</v>
      </c>
    </row>
    <row r="2782" spans="1:4" ht="15.75">
      <c r="A2782" s="1">
        <v>1990</v>
      </c>
      <c r="B2782">
        <v>12</v>
      </c>
      <c r="C2782">
        <v>26</v>
      </c>
      <c r="D2782">
        <v>13.541</v>
      </c>
    </row>
    <row r="2783" spans="1:4" ht="15.75">
      <c r="A2783" s="1">
        <v>1990</v>
      </c>
      <c r="B2783">
        <v>12</v>
      </c>
      <c r="C2783">
        <v>27</v>
      </c>
      <c r="D2783">
        <v>13.48</v>
      </c>
    </row>
    <row r="2784" spans="1:4" ht="15.75">
      <c r="A2784" s="1">
        <v>1990</v>
      </c>
      <c r="B2784">
        <v>12</v>
      </c>
      <c r="C2784">
        <v>28</v>
      </c>
      <c r="D2784">
        <v>13.446999999999999</v>
      </c>
    </row>
    <row r="2785" spans="1:4" ht="15.75">
      <c r="A2785" s="1">
        <v>1990</v>
      </c>
      <c r="B2785">
        <v>12</v>
      </c>
      <c r="C2785">
        <v>29</v>
      </c>
      <c r="D2785">
        <v>13.439</v>
      </c>
    </row>
    <row r="2786" spans="1:4" ht="15.75">
      <c r="A2786" s="1">
        <v>1990</v>
      </c>
      <c r="B2786">
        <v>12</v>
      </c>
      <c r="C2786">
        <v>30</v>
      </c>
      <c r="D2786">
        <v>13.436999999999999</v>
      </c>
    </row>
    <row r="2787" spans="1:4" ht="15.75">
      <c r="A2787" s="1">
        <v>1990</v>
      </c>
      <c r="B2787">
        <v>12</v>
      </c>
      <c r="C2787">
        <v>31</v>
      </c>
      <c r="D2787">
        <v>13.486000000000001</v>
      </c>
    </row>
    <row r="2788" spans="1:4" ht="15.75">
      <c r="A2788" s="1">
        <v>1991</v>
      </c>
      <c r="B2788">
        <v>1</v>
      </c>
      <c r="C2788">
        <v>1</v>
      </c>
      <c r="D2788">
        <v>13.634</v>
      </c>
    </row>
    <row r="2789" spans="1:4" ht="15.75">
      <c r="A2789" s="1">
        <v>1991</v>
      </c>
      <c r="B2789">
        <v>1</v>
      </c>
      <c r="C2789">
        <v>2</v>
      </c>
      <c r="D2789">
        <v>13.831</v>
      </c>
    </row>
    <row r="2790" spans="1:4" ht="15.75">
      <c r="A2790" s="1">
        <v>1991</v>
      </c>
      <c r="B2790">
        <v>1</v>
      </c>
      <c r="C2790">
        <v>3</v>
      </c>
      <c r="D2790">
        <v>13.847</v>
      </c>
    </row>
    <row r="2791" spans="1:4" ht="15.75">
      <c r="A2791" s="1">
        <v>1991</v>
      </c>
      <c r="B2791">
        <v>1</v>
      </c>
      <c r="C2791">
        <v>4</v>
      </c>
      <c r="D2791">
        <v>13.858000000000001</v>
      </c>
    </row>
    <row r="2792" spans="1:4" ht="15.75">
      <c r="A2792" s="1">
        <v>1991</v>
      </c>
      <c r="B2792">
        <v>1</v>
      </c>
      <c r="C2792">
        <v>5</v>
      </c>
      <c r="D2792">
        <v>13.872</v>
      </c>
    </row>
    <row r="2793" spans="1:4" ht="15.75">
      <c r="A2793" s="1">
        <v>1991</v>
      </c>
      <c r="B2793">
        <v>1</v>
      </c>
      <c r="C2793">
        <v>6</v>
      </c>
      <c r="D2793">
        <v>13.958</v>
      </c>
    </row>
    <row r="2794" spans="1:4" ht="15.75">
      <c r="A2794" s="1">
        <v>1991</v>
      </c>
      <c r="B2794">
        <v>1</v>
      </c>
      <c r="C2794">
        <v>7</v>
      </c>
      <c r="D2794">
        <v>13.976000000000001</v>
      </c>
    </row>
    <row r="2795" spans="1:4" ht="15.75">
      <c r="A2795" s="1">
        <v>1991</v>
      </c>
      <c r="B2795">
        <v>1</v>
      </c>
      <c r="C2795">
        <v>8</v>
      </c>
      <c r="D2795">
        <v>13.984999999999999</v>
      </c>
    </row>
    <row r="2796" spans="1:4" ht="15.75">
      <c r="A2796" s="1">
        <v>1991</v>
      </c>
      <c r="B2796">
        <v>1</v>
      </c>
      <c r="C2796">
        <v>9</v>
      </c>
      <c r="D2796">
        <v>14.071</v>
      </c>
    </row>
    <row r="2797" spans="1:4" ht="15.75">
      <c r="A2797" s="1">
        <v>1991</v>
      </c>
      <c r="B2797">
        <v>1</v>
      </c>
      <c r="C2797">
        <v>10</v>
      </c>
      <c r="D2797">
        <v>14.141</v>
      </c>
    </row>
    <row r="2798" spans="1:4" ht="15.75">
      <c r="A2798" s="1">
        <v>1991</v>
      </c>
      <c r="B2798">
        <v>1</v>
      </c>
      <c r="C2798">
        <v>11</v>
      </c>
      <c r="D2798">
        <v>14.205</v>
      </c>
    </row>
    <row r="2799" spans="1:4" ht="15.75">
      <c r="A2799" s="1">
        <v>1991</v>
      </c>
      <c r="B2799">
        <v>1</v>
      </c>
      <c r="C2799">
        <v>12</v>
      </c>
      <c r="D2799">
        <v>14.212</v>
      </c>
    </row>
    <row r="2800" spans="1:4" ht="15.75">
      <c r="A2800" s="1">
        <v>1991</v>
      </c>
      <c r="B2800">
        <v>1</v>
      </c>
      <c r="C2800">
        <v>13</v>
      </c>
      <c r="D2800">
        <v>14.348000000000001</v>
      </c>
    </row>
    <row r="2801" spans="1:4" ht="15.75">
      <c r="A2801" s="1">
        <v>1991</v>
      </c>
      <c r="B2801">
        <v>1</v>
      </c>
      <c r="C2801">
        <v>14</v>
      </c>
      <c r="D2801">
        <v>14.346</v>
      </c>
    </row>
    <row r="2802" spans="1:4" ht="15.75">
      <c r="A2802" s="1">
        <v>1991</v>
      </c>
      <c r="B2802">
        <v>1</v>
      </c>
      <c r="C2802">
        <v>15</v>
      </c>
      <c r="D2802">
        <v>14.388999999999999</v>
      </c>
    </row>
    <row r="2803" spans="1:4" ht="15.75">
      <c r="A2803" s="1">
        <v>1991</v>
      </c>
      <c r="B2803">
        <v>1</v>
      </c>
      <c r="C2803">
        <v>16</v>
      </c>
      <c r="D2803">
        <v>14.404</v>
      </c>
    </row>
    <row r="2804" spans="1:4" ht="15.75">
      <c r="A2804" s="1">
        <v>1991</v>
      </c>
      <c r="B2804">
        <v>1</v>
      </c>
      <c r="C2804">
        <v>17</v>
      </c>
      <c r="D2804">
        <v>14.468</v>
      </c>
    </row>
    <row r="2805" spans="1:4" ht="15.75">
      <c r="A2805" s="1">
        <v>1991</v>
      </c>
      <c r="B2805">
        <v>1</v>
      </c>
      <c r="C2805">
        <v>18</v>
      </c>
      <c r="D2805">
        <v>14.458</v>
      </c>
    </row>
    <row r="2806" spans="1:4" ht="15.75">
      <c r="A2806" s="1">
        <v>1991</v>
      </c>
      <c r="B2806">
        <v>1</v>
      </c>
      <c r="C2806">
        <v>19</v>
      </c>
      <c r="D2806">
        <v>14.561</v>
      </c>
    </row>
    <row r="2807" spans="1:4" ht="15.75">
      <c r="A2807" s="1">
        <v>1991</v>
      </c>
      <c r="B2807">
        <v>1</v>
      </c>
      <c r="C2807">
        <v>20</v>
      </c>
      <c r="D2807">
        <v>14.577</v>
      </c>
    </row>
    <row r="2808" spans="1:4" ht="15.75">
      <c r="A2808" s="1">
        <v>1991</v>
      </c>
      <c r="B2808">
        <v>1</v>
      </c>
      <c r="C2808">
        <v>21</v>
      </c>
      <c r="D2808">
        <v>14.635</v>
      </c>
    </row>
    <row r="2809" spans="1:4" ht="15.75">
      <c r="A2809" s="1">
        <v>1991</v>
      </c>
      <c r="B2809">
        <v>1</v>
      </c>
      <c r="C2809">
        <v>22</v>
      </c>
      <c r="D2809">
        <v>14.641999999999999</v>
      </c>
    </row>
    <row r="2810" spans="1:4" ht="15.75">
      <c r="A2810" s="1">
        <v>1991</v>
      </c>
      <c r="B2810">
        <v>1</v>
      </c>
      <c r="C2810">
        <v>23</v>
      </c>
      <c r="D2810">
        <v>14.711</v>
      </c>
    </row>
    <row r="2811" spans="1:4" ht="15.75">
      <c r="A2811" s="1">
        <v>1991</v>
      </c>
      <c r="B2811">
        <v>1</v>
      </c>
      <c r="C2811">
        <v>24</v>
      </c>
      <c r="D2811">
        <v>14.715</v>
      </c>
    </row>
    <row r="2812" spans="1:4" ht="15.75">
      <c r="A2812" s="1">
        <v>1991</v>
      </c>
      <c r="B2812">
        <v>1</v>
      </c>
      <c r="C2812">
        <v>25</v>
      </c>
      <c r="D2812">
        <v>14.789</v>
      </c>
    </row>
    <row r="2813" spans="1:4" ht="15.75">
      <c r="A2813" s="1">
        <v>1991</v>
      </c>
      <c r="B2813">
        <v>1</v>
      </c>
      <c r="C2813">
        <v>26</v>
      </c>
      <c r="D2813">
        <v>14.75</v>
      </c>
    </row>
    <row r="2814" spans="1:4" ht="15.75">
      <c r="A2814" s="1">
        <v>1991</v>
      </c>
      <c r="B2814">
        <v>1</v>
      </c>
      <c r="C2814">
        <v>27</v>
      </c>
      <c r="D2814">
        <v>14.784000000000001</v>
      </c>
    </row>
    <row r="2815" spans="1:4" ht="15.75">
      <c r="A2815" s="1">
        <v>1991</v>
      </c>
      <c r="B2815">
        <v>1</v>
      </c>
      <c r="C2815">
        <v>28</v>
      </c>
      <c r="D2815">
        <v>14.762</v>
      </c>
    </row>
    <row r="2816" spans="1:4" ht="15.75">
      <c r="A2816" s="1">
        <v>1991</v>
      </c>
      <c r="B2816">
        <v>1</v>
      </c>
      <c r="C2816">
        <v>29</v>
      </c>
      <c r="D2816">
        <v>14.744</v>
      </c>
    </row>
    <row r="2817" spans="1:4" ht="15.75">
      <c r="A2817" s="1">
        <v>1991</v>
      </c>
      <c r="B2817">
        <v>1</v>
      </c>
      <c r="C2817">
        <v>30</v>
      </c>
      <c r="D2817">
        <v>14.813000000000001</v>
      </c>
    </row>
    <row r="2818" spans="1:4" ht="15.75">
      <c r="A2818" s="1">
        <v>1991</v>
      </c>
      <c r="B2818">
        <v>1</v>
      </c>
      <c r="C2818">
        <v>31</v>
      </c>
      <c r="D2818">
        <v>14.831</v>
      </c>
    </row>
    <row r="2819" spans="1:4" ht="15.75">
      <c r="A2819" s="1">
        <v>1991</v>
      </c>
      <c r="B2819">
        <v>2</v>
      </c>
      <c r="C2819">
        <v>1</v>
      </c>
      <c r="D2819">
        <v>14.852</v>
      </c>
    </row>
    <row r="2820" spans="1:4" ht="15.75">
      <c r="A2820" s="1">
        <v>1991</v>
      </c>
      <c r="B2820">
        <v>2</v>
      </c>
      <c r="C2820">
        <v>2</v>
      </c>
      <c r="D2820">
        <v>14.84</v>
      </c>
    </row>
    <row r="2821" spans="1:4" ht="15.75">
      <c r="A2821" s="1">
        <v>1991</v>
      </c>
      <c r="B2821">
        <v>2</v>
      </c>
      <c r="C2821">
        <v>3</v>
      </c>
      <c r="D2821">
        <v>14.86</v>
      </c>
    </row>
    <row r="2822" spans="1:4" ht="15.75">
      <c r="A2822" s="1">
        <v>1991</v>
      </c>
      <c r="B2822">
        <v>2</v>
      </c>
      <c r="C2822">
        <v>4</v>
      </c>
      <c r="D2822">
        <v>14.779</v>
      </c>
    </row>
    <row r="2823" spans="1:4" ht="15.75">
      <c r="A2823" s="1">
        <v>1991</v>
      </c>
      <c r="B2823">
        <v>2</v>
      </c>
      <c r="C2823">
        <v>5</v>
      </c>
      <c r="D2823">
        <v>14.855</v>
      </c>
    </row>
    <row r="2824" spans="1:4" ht="15.75">
      <c r="A2824" s="1">
        <v>1991</v>
      </c>
      <c r="B2824">
        <v>2</v>
      </c>
      <c r="C2824">
        <v>6</v>
      </c>
      <c r="D2824">
        <v>14.849</v>
      </c>
    </row>
    <row r="2825" spans="1:4" ht="15.75">
      <c r="A2825" s="1">
        <v>1991</v>
      </c>
      <c r="B2825">
        <v>2</v>
      </c>
      <c r="C2825">
        <v>7</v>
      </c>
      <c r="D2825">
        <v>14.885999999999999</v>
      </c>
    </row>
    <row r="2826" spans="1:4" ht="15.75">
      <c r="A2826" s="1">
        <v>1991</v>
      </c>
      <c r="B2826">
        <v>2</v>
      </c>
      <c r="C2826">
        <v>8</v>
      </c>
      <c r="D2826">
        <v>14.955</v>
      </c>
    </row>
    <row r="2827" spans="1:4" ht="15.75">
      <c r="A2827" s="1">
        <v>1991</v>
      </c>
      <c r="B2827">
        <v>2</v>
      </c>
      <c r="C2827">
        <v>9</v>
      </c>
      <c r="D2827">
        <v>15.018000000000001</v>
      </c>
    </row>
    <row r="2828" spans="1:4" ht="15.75">
      <c r="A2828" s="1">
        <v>1991</v>
      </c>
      <c r="B2828">
        <v>2</v>
      </c>
      <c r="C2828">
        <v>10</v>
      </c>
      <c r="D2828">
        <v>15.066000000000001</v>
      </c>
    </row>
    <row r="2829" spans="1:4" ht="15.75">
      <c r="A2829" s="1">
        <v>1991</v>
      </c>
      <c r="B2829">
        <v>2</v>
      </c>
      <c r="C2829">
        <v>11</v>
      </c>
      <c r="D2829">
        <v>15.12</v>
      </c>
    </row>
    <row r="2830" spans="1:4" ht="15.75">
      <c r="A2830" s="1">
        <v>1991</v>
      </c>
      <c r="B2830">
        <v>2</v>
      </c>
      <c r="C2830">
        <v>12</v>
      </c>
      <c r="D2830">
        <v>15.169</v>
      </c>
    </row>
    <row r="2831" spans="1:4" ht="15.75">
      <c r="A2831" s="1">
        <v>1991</v>
      </c>
      <c r="B2831">
        <v>2</v>
      </c>
      <c r="C2831">
        <v>13</v>
      </c>
      <c r="D2831">
        <v>15.28</v>
      </c>
    </row>
    <row r="2832" spans="1:4" ht="15.75">
      <c r="A2832" s="1">
        <v>1991</v>
      </c>
      <c r="B2832">
        <v>2</v>
      </c>
      <c r="C2832">
        <v>14</v>
      </c>
      <c r="D2832">
        <v>15.347</v>
      </c>
    </row>
    <row r="2833" spans="1:4" ht="15.75">
      <c r="A2833" s="1">
        <v>1991</v>
      </c>
      <c r="B2833">
        <v>2</v>
      </c>
      <c r="C2833">
        <v>15</v>
      </c>
      <c r="D2833">
        <v>15.372</v>
      </c>
    </row>
    <row r="2834" spans="1:4" ht="15.75">
      <c r="A2834" s="1">
        <v>1991</v>
      </c>
      <c r="B2834">
        <v>2</v>
      </c>
      <c r="C2834">
        <v>16</v>
      </c>
      <c r="D2834">
        <v>15.388</v>
      </c>
    </row>
    <row r="2835" spans="1:4" ht="15.75">
      <c r="A2835" s="1">
        <v>1991</v>
      </c>
      <c r="B2835">
        <v>2</v>
      </c>
      <c r="C2835">
        <v>17</v>
      </c>
      <c r="D2835">
        <v>15.412000000000001</v>
      </c>
    </row>
    <row r="2836" spans="1:4" ht="15.75">
      <c r="A2836" s="1">
        <v>1991</v>
      </c>
      <c r="B2836">
        <v>2</v>
      </c>
      <c r="C2836">
        <v>18</v>
      </c>
      <c r="D2836">
        <v>15.417</v>
      </c>
    </row>
    <row r="2837" spans="1:4" ht="15.75">
      <c r="A2837" s="1">
        <v>1991</v>
      </c>
      <c r="B2837">
        <v>2</v>
      </c>
      <c r="C2837">
        <v>19</v>
      </c>
      <c r="D2837">
        <v>15.497999999999999</v>
      </c>
    </row>
    <row r="2838" spans="1:4" ht="15.75">
      <c r="A2838" s="1">
        <v>1991</v>
      </c>
      <c r="B2838">
        <v>2</v>
      </c>
      <c r="C2838">
        <v>20</v>
      </c>
      <c r="D2838">
        <v>15.56</v>
      </c>
    </row>
    <row r="2839" spans="1:4" ht="15.75">
      <c r="A2839" s="1">
        <v>1991</v>
      </c>
      <c r="B2839">
        <v>2</v>
      </c>
      <c r="C2839">
        <v>21</v>
      </c>
      <c r="D2839">
        <v>15.467000000000001</v>
      </c>
    </row>
    <row r="2840" spans="1:4" ht="15.75">
      <c r="A2840" s="1">
        <v>1991</v>
      </c>
      <c r="B2840">
        <v>2</v>
      </c>
      <c r="C2840">
        <v>22</v>
      </c>
      <c r="D2840">
        <v>15.459</v>
      </c>
    </row>
    <row r="2841" spans="1:4" ht="15.75">
      <c r="A2841" s="1">
        <v>1991</v>
      </c>
      <c r="B2841">
        <v>2</v>
      </c>
      <c r="C2841">
        <v>23</v>
      </c>
      <c r="D2841">
        <v>15.596</v>
      </c>
    </row>
    <row r="2842" spans="1:4" ht="15.75">
      <c r="A2842" s="1">
        <v>1991</v>
      </c>
      <c r="B2842">
        <v>2</v>
      </c>
      <c r="C2842">
        <v>24</v>
      </c>
      <c r="D2842">
        <v>15.574999999999999</v>
      </c>
    </row>
    <row r="2843" spans="1:4" ht="15.75">
      <c r="A2843" s="1">
        <v>1991</v>
      </c>
      <c r="B2843">
        <v>2</v>
      </c>
      <c r="C2843">
        <v>25</v>
      </c>
      <c r="D2843">
        <v>15.647</v>
      </c>
    </row>
    <row r="2844" spans="1:4" ht="15.75">
      <c r="A2844" s="1">
        <v>1991</v>
      </c>
      <c r="B2844">
        <v>2</v>
      </c>
      <c r="C2844">
        <v>26</v>
      </c>
      <c r="D2844">
        <v>15.586</v>
      </c>
    </row>
    <row r="2845" spans="1:4" ht="15.75">
      <c r="A2845" s="1">
        <v>1991</v>
      </c>
      <c r="B2845">
        <v>2</v>
      </c>
      <c r="C2845">
        <v>27</v>
      </c>
      <c r="D2845">
        <v>15.6</v>
      </c>
    </row>
    <row r="2846" spans="1:4" ht="15.75">
      <c r="A2846" s="1">
        <v>1991</v>
      </c>
      <c r="B2846">
        <v>2</v>
      </c>
      <c r="C2846">
        <v>28</v>
      </c>
      <c r="D2846">
        <v>15.529</v>
      </c>
    </row>
    <row r="2847" spans="1:4" ht="15.75">
      <c r="A2847" s="1">
        <v>1991</v>
      </c>
      <c r="B2847">
        <v>3</v>
      </c>
      <c r="C2847">
        <v>1</v>
      </c>
      <c r="D2847">
        <v>15.504</v>
      </c>
    </row>
    <row r="2848" spans="1:4" ht="15.75">
      <c r="A2848" s="1">
        <v>1991</v>
      </c>
      <c r="B2848">
        <v>3</v>
      </c>
      <c r="C2848">
        <v>2</v>
      </c>
      <c r="D2848">
        <v>15.509</v>
      </c>
    </row>
    <row r="2849" spans="1:4" ht="15.75">
      <c r="A2849" s="1">
        <v>1991</v>
      </c>
      <c r="B2849">
        <v>3</v>
      </c>
      <c r="C2849">
        <v>3</v>
      </c>
      <c r="D2849">
        <v>15.422000000000001</v>
      </c>
    </row>
    <row r="2850" spans="1:4" ht="15.75">
      <c r="A2850" s="1">
        <v>1991</v>
      </c>
      <c r="B2850">
        <v>3</v>
      </c>
      <c r="C2850">
        <v>4</v>
      </c>
      <c r="D2850">
        <v>15.326000000000001</v>
      </c>
    </row>
    <row r="2851" spans="1:4" ht="15.75">
      <c r="A2851" s="1">
        <v>1991</v>
      </c>
      <c r="B2851">
        <v>3</v>
      </c>
      <c r="C2851">
        <v>5</v>
      </c>
      <c r="D2851">
        <v>15.352</v>
      </c>
    </row>
    <row r="2852" spans="1:4" ht="15.75">
      <c r="A2852" s="1">
        <v>1991</v>
      </c>
      <c r="B2852">
        <v>3</v>
      </c>
      <c r="C2852">
        <v>6</v>
      </c>
      <c r="D2852">
        <v>15.436999999999999</v>
      </c>
    </row>
    <row r="2853" spans="1:4" ht="15.75">
      <c r="A2853" s="1">
        <v>1991</v>
      </c>
      <c r="B2853">
        <v>3</v>
      </c>
      <c r="C2853">
        <v>7</v>
      </c>
      <c r="D2853">
        <v>15.39</v>
      </c>
    </row>
    <row r="2854" spans="1:4" ht="15.75">
      <c r="A2854" s="1">
        <v>1991</v>
      </c>
      <c r="B2854">
        <v>3</v>
      </c>
      <c r="C2854">
        <v>8</v>
      </c>
      <c r="D2854">
        <v>15.51</v>
      </c>
    </row>
    <row r="2855" spans="1:4" ht="15.75">
      <c r="A2855" s="1">
        <v>1991</v>
      </c>
      <c r="B2855">
        <v>3</v>
      </c>
      <c r="C2855">
        <v>9</v>
      </c>
      <c r="D2855">
        <v>15.487</v>
      </c>
    </row>
    <row r="2856" spans="1:4" ht="15.75">
      <c r="A2856" s="1">
        <v>1991</v>
      </c>
      <c r="B2856">
        <v>3</v>
      </c>
      <c r="C2856">
        <v>10</v>
      </c>
      <c r="D2856">
        <v>15.472</v>
      </c>
    </row>
    <row r="2857" spans="1:4" ht="15.75">
      <c r="A2857" s="1">
        <v>1991</v>
      </c>
      <c r="B2857">
        <v>3</v>
      </c>
      <c r="C2857">
        <v>11</v>
      </c>
      <c r="D2857">
        <v>15.454000000000001</v>
      </c>
    </row>
    <row r="2858" spans="1:4" ht="15.75">
      <c r="A2858" s="1">
        <v>1991</v>
      </c>
      <c r="B2858">
        <v>3</v>
      </c>
      <c r="C2858">
        <v>12</v>
      </c>
      <c r="D2858">
        <v>15.436</v>
      </c>
    </row>
    <row r="2859" spans="1:4" ht="15.75">
      <c r="A2859" s="1">
        <v>1991</v>
      </c>
      <c r="B2859">
        <v>3</v>
      </c>
      <c r="C2859">
        <v>13</v>
      </c>
      <c r="D2859">
        <v>15.459</v>
      </c>
    </row>
    <row r="2860" spans="1:4" ht="15.75">
      <c r="A2860" s="1">
        <v>1991</v>
      </c>
      <c r="B2860">
        <v>3</v>
      </c>
      <c r="C2860">
        <v>14</v>
      </c>
      <c r="D2860">
        <v>15.500999999999999</v>
      </c>
    </row>
    <row r="2861" spans="1:4" ht="15.75">
      <c r="A2861" s="1">
        <v>1991</v>
      </c>
      <c r="B2861">
        <v>3</v>
      </c>
      <c r="C2861">
        <v>15</v>
      </c>
      <c r="D2861">
        <v>15.472</v>
      </c>
    </row>
    <row r="2862" spans="1:4" ht="15.75">
      <c r="A2862" s="1">
        <v>1991</v>
      </c>
      <c r="B2862">
        <v>3</v>
      </c>
      <c r="C2862">
        <v>16</v>
      </c>
      <c r="D2862">
        <v>15.521000000000001</v>
      </c>
    </row>
    <row r="2863" spans="1:4" ht="15.75">
      <c r="A2863" s="1">
        <v>1991</v>
      </c>
      <c r="B2863">
        <v>3</v>
      </c>
      <c r="C2863">
        <v>17</v>
      </c>
      <c r="D2863">
        <v>15.48</v>
      </c>
    </row>
    <row r="2864" spans="1:4" ht="15.75">
      <c r="A2864" s="1">
        <v>1991</v>
      </c>
      <c r="B2864">
        <v>3</v>
      </c>
      <c r="C2864">
        <v>18</v>
      </c>
      <c r="D2864">
        <v>15.499000000000001</v>
      </c>
    </row>
    <row r="2865" spans="1:4" ht="15.75">
      <c r="A2865" s="1">
        <v>1991</v>
      </c>
      <c r="B2865">
        <v>3</v>
      </c>
      <c r="C2865">
        <v>19</v>
      </c>
      <c r="D2865">
        <v>15.536</v>
      </c>
    </row>
    <row r="2866" spans="1:4" ht="15.75">
      <c r="A2866" s="1">
        <v>1991</v>
      </c>
      <c r="B2866">
        <v>3</v>
      </c>
      <c r="C2866">
        <v>20</v>
      </c>
      <c r="D2866">
        <v>15.448</v>
      </c>
    </row>
    <row r="2867" spans="1:4" ht="15.75">
      <c r="A2867" s="1">
        <v>1991</v>
      </c>
      <c r="B2867">
        <v>3</v>
      </c>
      <c r="C2867">
        <v>21</v>
      </c>
      <c r="D2867">
        <v>15.379</v>
      </c>
    </row>
    <row r="2868" spans="1:4" ht="15.75">
      <c r="A2868" s="1">
        <v>1991</v>
      </c>
      <c r="B2868">
        <v>3</v>
      </c>
      <c r="C2868">
        <v>22</v>
      </c>
      <c r="D2868">
        <v>15.361000000000001</v>
      </c>
    </row>
    <row r="2869" spans="1:4" ht="15.75">
      <c r="A2869" s="1">
        <v>1991</v>
      </c>
      <c r="B2869">
        <v>3</v>
      </c>
      <c r="C2869">
        <v>23</v>
      </c>
      <c r="D2869">
        <v>15.27</v>
      </c>
    </row>
    <row r="2870" spans="1:4" ht="15.75">
      <c r="A2870" s="1">
        <v>1991</v>
      </c>
      <c r="B2870">
        <v>3</v>
      </c>
      <c r="C2870">
        <v>24</v>
      </c>
      <c r="D2870">
        <v>15.324999999999999</v>
      </c>
    </row>
    <row r="2871" spans="1:4" ht="15.75">
      <c r="A2871" s="1">
        <v>1991</v>
      </c>
      <c r="B2871">
        <v>3</v>
      </c>
      <c r="C2871">
        <v>25</v>
      </c>
      <c r="D2871">
        <v>15.388</v>
      </c>
    </row>
    <row r="2872" spans="1:4" ht="15.75">
      <c r="A2872" s="1">
        <v>1991</v>
      </c>
      <c r="B2872">
        <v>3</v>
      </c>
      <c r="C2872">
        <v>26</v>
      </c>
      <c r="D2872">
        <v>15.371</v>
      </c>
    </row>
    <row r="2873" spans="1:4" ht="15.75">
      <c r="A2873" s="1">
        <v>1991</v>
      </c>
      <c r="B2873">
        <v>3</v>
      </c>
      <c r="C2873">
        <v>27</v>
      </c>
      <c r="D2873">
        <v>15.221</v>
      </c>
    </row>
    <row r="2874" spans="1:4" ht="15.75">
      <c r="A2874" s="1">
        <v>1991</v>
      </c>
      <c r="B2874">
        <v>3</v>
      </c>
      <c r="C2874">
        <v>28</v>
      </c>
      <c r="D2874">
        <v>15.221</v>
      </c>
    </row>
    <row r="2875" spans="1:4" ht="15.75">
      <c r="A2875" s="1">
        <v>1991</v>
      </c>
      <c r="B2875">
        <v>3</v>
      </c>
      <c r="C2875">
        <v>29</v>
      </c>
      <c r="D2875">
        <v>15.282</v>
      </c>
    </row>
    <row r="2876" spans="1:4" ht="15.75">
      <c r="A2876" s="1">
        <v>1991</v>
      </c>
      <c r="B2876">
        <v>3</v>
      </c>
      <c r="C2876">
        <v>30</v>
      </c>
      <c r="D2876">
        <v>15.432</v>
      </c>
    </row>
    <row r="2877" spans="1:4" ht="15.75">
      <c r="A2877" s="1">
        <v>1991</v>
      </c>
      <c r="B2877">
        <v>3</v>
      </c>
      <c r="C2877">
        <v>31</v>
      </c>
      <c r="D2877">
        <v>15.451000000000001</v>
      </c>
    </row>
    <row r="2878" spans="1:4" ht="15.75">
      <c r="A2878" s="1">
        <v>1991</v>
      </c>
      <c r="B2878">
        <v>4</v>
      </c>
      <c r="C2878">
        <v>1</v>
      </c>
      <c r="D2878">
        <v>15.481999999999999</v>
      </c>
    </row>
    <row r="2879" spans="1:4" ht="15.75">
      <c r="A2879" s="1">
        <v>1991</v>
      </c>
      <c r="B2879">
        <v>4</v>
      </c>
      <c r="C2879">
        <v>2</v>
      </c>
      <c r="D2879">
        <v>15.462999999999999</v>
      </c>
    </row>
    <row r="2880" spans="1:4" ht="15.75">
      <c r="A2880" s="1">
        <v>1991</v>
      </c>
      <c r="B2880">
        <v>4</v>
      </c>
      <c r="C2880">
        <v>3</v>
      </c>
      <c r="D2880">
        <v>15.41</v>
      </c>
    </row>
    <row r="2881" spans="1:4" ht="15.75">
      <c r="A2881" s="1">
        <v>1991</v>
      </c>
      <c r="B2881">
        <v>4</v>
      </c>
      <c r="C2881">
        <v>4</v>
      </c>
      <c r="D2881">
        <v>15.363</v>
      </c>
    </row>
    <row r="2882" spans="1:4" ht="15.75">
      <c r="A2882" s="1">
        <v>1991</v>
      </c>
      <c r="B2882">
        <v>4</v>
      </c>
      <c r="C2882">
        <v>5</v>
      </c>
      <c r="D2882">
        <v>15.372</v>
      </c>
    </row>
    <row r="2883" spans="1:4" ht="15.75">
      <c r="A2883" s="1">
        <v>1991</v>
      </c>
      <c r="B2883">
        <v>4</v>
      </c>
      <c r="C2883">
        <v>6</v>
      </c>
      <c r="D2883">
        <v>15.355</v>
      </c>
    </row>
    <row r="2884" spans="1:4" ht="15.75">
      <c r="A2884" s="1">
        <v>1991</v>
      </c>
      <c r="B2884">
        <v>4</v>
      </c>
      <c r="C2884">
        <v>7</v>
      </c>
      <c r="D2884">
        <v>15.278</v>
      </c>
    </row>
    <row r="2885" spans="1:4" ht="15.75">
      <c r="A2885" s="1">
        <v>1991</v>
      </c>
      <c r="B2885">
        <v>4</v>
      </c>
      <c r="C2885">
        <v>8</v>
      </c>
      <c r="D2885">
        <v>15.265000000000001</v>
      </c>
    </row>
    <row r="2886" spans="1:4" ht="15.75">
      <c r="A2886" s="1">
        <v>1991</v>
      </c>
      <c r="B2886">
        <v>4</v>
      </c>
      <c r="C2886">
        <v>9</v>
      </c>
      <c r="D2886">
        <v>15.196</v>
      </c>
    </row>
    <row r="2887" spans="1:4" ht="15.75">
      <c r="A2887" s="1">
        <v>1991</v>
      </c>
      <c r="B2887">
        <v>4</v>
      </c>
      <c r="C2887">
        <v>10</v>
      </c>
      <c r="D2887">
        <v>15.116</v>
      </c>
    </row>
    <row r="2888" spans="1:4" ht="15.75">
      <c r="A2888" s="1">
        <v>1991</v>
      </c>
      <c r="B2888">
        <v>4</v>
      </c>
      <c r="C2888">
        <v>11</v>
      </c>
      <c r="D2888">
        <v>14.983000000000001</v>
      </c>
    </row>
    <row r="2889" spans="1:4" ht="15.75">
      <c r="A2889" s="1">
        <v>1991</v>
      </c>
      <c r="B2889">
        <v>4</v>
      </c>
      <c r="C2889">
        <v>12</v>
      </c>
      <c r="D2889">
        <v>14.939</v>
      </c>
    </row>
    <row r="2890" spans="1:4" ht="15.75">
      <c r="A2890" s="1">
        <v>1991</v>
      </c>
      <c r="B2890">
        <v>4</v>
      </c>
      <c r="C2890">
        <v>13</v>
      </c>
      <c r="D2890">
        <v>14.891</v>
      </c>
    </row>
    <row r="2891" spans="1:4" ht="15.75">
      <c r="A2891" s="1">
        <v>1991</v>
      </c>
      <c r="B2891">
        <v>4</v>
      </c>
      <c r="C2891">
        <v>14</v>
      </c>
      <c r="D2891">
        <v>14.898999999999999</v>
      </c>
    </row>
    <row r="2892" spans="1:4" ht="15.75">
      <c r="A2892" s="1">
        <v>1991</v>
      </c>
      <c r="B2892">
        <v>4</v>
      </c>
      <c r="C2892">
        <v>15</v>
      </c>
      <c r="D2892">
        <v>14.85</v>
      </c>
    </row>
    <row r="2893" spans="1:4" ht="15.75">
      <c r="A2893" s="1">
        <v>1991</v>
      </c>
      <c r="B2893">
        <v>4</v>
      </c>
      <c r="C2893">
        <v>16</v>
      </c>
      <c r="D2893">
        <v>14.787000000000001</v>
      </c>
    </row>
    <row r="2894" spans="1:4" ht="15.75">
      <c r="A2894" s="1">
        <v>1991</v>
      </c>
      <c r="B2894">
        <v>4</v>
      </c>
      <c r="C2894">
        <v>17</v>
      </c>
      <c r="D2894">
        <v>14.81</v>
      </c>
    </row>
    <row r="2895" spans="1:4" ht="15.75">
      <c r="A2895" s="1">
        <v>1991</v>
      </c>
      <c r="B2895">
        <v>4</v>
      </c>
      <c r="C2895">
        <v>18</v>
      </c>
      <c r="D2895">
        <v>14.753</v>
      </c>
    </row>
    <row r="2896" spans="1:4" ht="15.75">
      <c r="A2896" s="1">
        <v>1991</v>
      </c>
      <c r="B2896">
        <v>4</v>
      </c>
      <c r="C2896">
        <v>19</v>
      </c>
      <c r="D2896">
        <v>14.635</v>
      </c>
    </row>
    <row r="2897" spans="1:4" ht="15.75">
      <c r="A2897" s="1">
        <v>1991</v>
      </c>
      <c r="B2897">
        <v>4</v>
      </c>
      <c r="C2897">
        <v>20</v>
      </c>
      <c r="D2897">
        <v>14.63</v>
      </c>
    </row>
    <row r="2898" spans="1:4" ht="15.75">
      <c r="A2898" s="1">
        <v>1991</v>
      </c>
      <c r="B2898">
        <v>4</v>
      </c>
      <c r="C2898">
        <v>21</v>
      </c>
      <c r="D2898">
        <v>14.62</v>
      </c>
    </row>
    <row r="2899" spans="1:4" ht="15.75">
      <c r="A2899" s="1">
        <v>1991</v>
      </c>
      <c r="B2899">
        <v>4</v>
      </c>
      <c r="C2899">
        <v>22</v>
      </c>
      <c r="D2899">
        <v>14.606</v>
      </c>
    </row>
    <row r="2900" spans="1:4" ht="15.75">
      <c r="A2900" s="1">
        <v>1991</v>
      </c>
      <c r="B2900">
        <v>4</v>
      </c>
      <c r="C2900">
        <v>23</v>
      </c>
      <c r="D2900">
        <v>14.583</v>
      </c>
    </row>
    <row r="2901" spans="1:4" ht="15.75">
      <c r="A2901" s="1">
        <v>1991</v>
      </c>
      <c r="B2901">
        <v>4</v>
      </c>
      <c r="C2901">
        <v>24</v>
      </c>
      <c r="D2901">
        <v>14.519</v>
      </c>
    </row>
    <row r="2902" spans="1:4" ht="15.75">
      <c r="A2902" s="1">
        <v>1991</v>
      </c>
      <c r="B2902">
        <v>4</v>
      </c>
      <c r="C2902">
        <v>25</v>
      </c>
      <c r="D2902">
        <v>14.478</v>
      </c>
    </row>
    <row r="2903" spans="1:4" ht="15.75">
      <c r="A2903" s="1">
        <v>1991</v>
      </c>
      <c r="B2903">
        <v>4</v>
      </c>
      <c r="C2903">
        <v>26</v>
      </c>
      <c r="D2903">
        <v>14.417999999999999</v>
      </c>
    </row>
    <row r="2904" spans="1:4" ht="15.75">
      <c r="A2904" s="1">
        <v>1991</v>
      </c>
      <c r="B2904">
        <v>4</v>
      </c>
      <c r="C2904">
        <v>27</v>
      </c>
      <c r="D2904">
        <v>14.343</v>
      </c>
    </row>
    <row r="2905" spans="1:4" ht="15.75">
      <c r="A2905" s="1">
        <v>1991</v>
      </c>
      <c r="B2905">
        <v>4</v>
      </c>
      <c r="C2905">
        <v>28</v>
      </c>
      <c r="D2905">
        <v>14.255000000000001</v>
      </c>
    </row>
    <row r="2906" spans="1:4" ht="15.75">
      <c r="A2906" s="1">
        <v>1991</v>
      </c>
      <c r="B2906">
        <v>4</v>
      </c>
      <c r="C2906">
        <v>29</v>
      </c>
      <c r="D2906">
        <v>14.281000000000001</v>
      </c>
    </row>
    <row r="2907" spans="1:4" ht="15.75">
      <c r="A2907" s="1">
        <v>1991</v>
      </c>
      <c r="B2907">
        <v>4</v>
      </c>
      <c r="C2907">
        <v>30</v>
      </c>
      <c r="D2907">
        <v>14.228999999999999</v>
      </c>
    </row>
    <row r="2908" spans="1:4" ht="15.75">
      <c r="A2908" s="1">
        <v>1991</v>
      </c>
      <c r="B2908">
        <v>5</v>
      </c>
      <c r="C2908">
        <v>1</v>
      </c>
      <c r="D2908">
        <v>14.068</v>
      </c>
    </row>
    <row r="2909" spans="1:4" ht="15.75">
      <c r="A2909" s="1">
        <v>1991</v>
      </c>
      <c r="B2909">
        <v>5</v>
      </c>
      <c r="C2909">
        <v>2</v>
      </c>
      <c r="D2909">
        <v>14.01</v>
      </c>
    </row>
    <row r="2910" spans="1:4" ht="15.75">
      <c r="A2910" s="1">
        <v>1991</v>
      </c>
      <c r="B2910">
        <v>5</v>
      </c>
      <c r="C2910">
        <v>3</v>
      </c>
      <c r="D2910">
        <v>13.944000000000001</v>
      </c>
    </row>
    <row r="2911" spans="1:4" ht="15.75">
      <c r="A2911" s="1">
        <v>1991</v>
      </c>
      <c r="B2911">
        <v>5</v>
      </c>
      <c r="C2911">
        <v>4</v>
      </c>
      <c r="D2911">
        <v>13.945</v>
      </c>
    </row>
    <row r="2912" spans="1:4" ht="15.75">
      <c r="A2912" s="1">
        <v>1991</v>
      </c>
      <c r="B2912">
        <v>5</v>
      </c>
      <c r="C2912">
        <v>5</v>
      </c>
      <c r="D2912">
        <v>13.862</v>
      </c>
    </row>
    <row r="2913" spans="1:4" ht="15.75">
      <c r="A2913" s="1">
        <v>1991</v>
      </c>
      <c r="B2913">
        <v>5</v>
      </c>
      <c r="C2913">
        <v>6</v>
      </c>
      <c r="D2913">
        <v>13.815</v>
      </c>
    </row>
    <row r="2914" spans="1:4" ht="15.75">
      <c r="A2914" s="1">
        <v>1991</v>
      </c>
      <c r="B2914">
        <v>5</v>
      </c>
      <c r="C2914">
        <v>7</v>
      </c>
      <c r="D2914">
        <v>13.801</v>
      </c>
    </row>
    <row r="2915" spans="1:4" ht="15.75">
      <c r="A2915" s="1">
        <v>1991</v>
      </c>
      <c r="B2915">
        <v>5</v>
      </c>
      <c r="C2915">
        <v>8</v>
      </c>
      <c r="D2915">
        <v>13.756</v>
      </c>
    </row>
    <row r="2916" spans="1:4" ht="15.75">
      <c r="A2916" s="1">
        <v>1991</v>
      </c>
      <c r="B2916">
        <v>5</v>
      </c>
      <c r="C2916">
        <v>9</v>
      </c>
      <c r="D2916">
        <v>13.702</v>
      </c>
    </row>
    <row r="2917" spans="1:4" ht="15.75">
      <c r="A2917" s="1">
        <v>1991</v>
      </c>
      <c r="B2917">
        <v>5</v>
      </c>
      <c r="C2917">
        <v>10</v>
      </c>
      <c r="D2917">
        <v>13.677</v>
      </c>
    </row>
    <row r="2918" spans="1:4" ht="15.75">
      <c r="A2918" s="1">
        <v>1991</v>
      </c>
      <c r="B2918">
        <v>5</v>
      </c>
      <c r="C2918">
        <v>11</v>
      </c>
      <c r="D2918">
        <v>13.612</v>
      </c>
    </row>
    <row r="2919" spans="1:4" ht="15.75">
      <c r="A2919" s="1">
        <v>1991</v>
      </c>
      <c r="B2919">
        <v>5</v>
      </c>
      <c r="C2919">
        <v>12</v>
      </c>
      <c r="D2919">
        <v>13.667</v>
      </c>
    </row>
    <row r="2920" spans="1:4" ht="15.75">
      <c r="A2920" s="1">
        <v>1991</v>
      </c>
      <c r="B2920">
        <v>5</v>
      </c>
      <c r="C2920">
        <v>13</v>
      </c>
      <c r="D2920">
        <v>13.62</v>
      </c>
    </row>
    <row r="2921" spans="1:4" ht="15.75">
      <c r="A2921" s="1">
        <v>1991</v>
      </c>
      <c r="B2921">
        <v>5</v>
      </c>
      <c r="C2921">
        <v>14</v>
      </c>
      <c r="D2921">
        <v>13.56</v>
      </c>
    </row>
    <row r="2922" spans="1:4" ht="15.75">
      <c r="A2922" s="1">
        <v>1991</v>
      </c>
      <c r="B2922">
        <v>5</v>
      </c>
      <c r="C2922">
        <v>15</v>
      </c>
      <c r="D2922">
        <v>13.474</v>
      </c>
    </row>
    <row r="2923" spans="1:4" ht="15.75">
      <c r="A2923" s="1">
        <v>1991</v>
      </c>
      <c r="B2923">
        <v>5</v>
      </c>
      <c r="C2923">
        <v>16</v>
      </c>
      <c r="D2923">
        <v>13.494999999999999</v>
      </c>
    </row>
    <row r="2924" spans="1:4" ht="15.75">
      <c r="A2924" s="1">
        <v>1991</v>
      </c>
      <c r="B2924">
        <v>5</v>
      </c>
      <c r="C2924">
        <v>17</v>
      </c>
      <c r="D2924">
        <v>13.48</v>
      </c>
    </row>
    <row r="2925" spans="1:4" ht="15.75">
      <c r="A2925" s="1">
        <v>1991</v>
      </c>
      <c r="B2925">
        <v>5</v>
      </c>
      <c r="C2925">
        <v>18</v>
      </c>
      <c r="D2925">
        <v>13.394</v>
      </c>
    </row>
    <row r="2926" spans="1:4" ht="15.75">
      <c r="A2926" s="1">
        <v>1991</v>
      </c>
      <c r="B2926">
        <v>5</v>
      </c>
      <c r="C2926">
        <v>19</v>
      </c>
      <c r="D2926">
        <v>13.35</v>
      </c>
    </row>
    <row r="2927" spans="1:4" ht="15.75">
      <c r="A2927" s="1">
        <v>1991</v>
      </c>
      <c r="B2927">
        <v>5</v>
      </c>
      <c r="C2927">
        <v>20</v>
      </c>
      <c r="D2927">
        <v>13.314</v>
      </c>
    </row>
    <row r="2928" spans="1:4" ht="15.75">
      <c r="A2928" s="1">
        <v>1991</v>
      </c>
      <c r="B2928">
        <v>5</v>
      </c>
      <c r="C2928">
        <v>21</v>
      </c>
      <c r="D2928">
        <v>13.266</v>
      </c>
    </row>
    <row r="2929" spans="1:4" ht="15.75">
      <c r="A2929" s="1">
        <v>1991</v>
      </c>
      <c r="B2929">
        <v>5</v>
      </c>
      <c r="C2929">
        <v>22</v>
      </c>
      <c r="D2929">
        <v>13.192</v>
      </c>
    </row>
    <row r="2930" spans="1:4" ht="15.75">
      <c r="A2930" s="1">
        <v>1991</v>
      </c>
      <c r="B2930">
        <v>5</v>
      </c>
      <c r="C2930">
        <v>23</v>
      </c>
      <c r="D2930">
        <v>13.196</v>
      </c>
    </row>
    <row r="2931" spans="1:4" ht="15.75">
      <c r="A2931" s="1">
        <v>1991</v>
      </c>
      <c r="B2931">
        <v>5</v>
      </c>
      <c r="C2931">
        <v>24</v>
      </c>
      <c r="D2931">
        <v>13.144</v>
      </c>
    </row>
    <row r="2932" spans="1:4" ht="15.75">
      <c r="A2932" s="1">
        <v>1991</v>
      </c>
      <c r="B2932">
        <v>5</v>
      </c>
      <c r="C2932">
        <v>25</v>
      </c>
      <c r="D2932">
        <v>13.122</v>
      </c>
    </row>
    <row r="2933" spans="1:4" ht="15.75">
      <c r="A2933" s="1">
        <v>1991</v>
      </c>
      <c r="B2933">
        <v>5</v>
      </c>
      <c r="C2933">
        <v>26</v>
      </c>
      <c r="D2933">
        <v>13.103999999999999</v>
      </c>
    </row>
    <row r="2934" spans="1:4" ht="15.75">
      <c r="A2934" s="1">
        <v>1991</v>
      </c>
      <c r="B2934">
        <v>5</v>
      </c>
      <c r="C2934">
        <v>27</v>
      </c>
      <c r="D2934">
        <v>13.073</v>
      </c>
    </row>
    <row r="2935" spans="1:4" ht="15.75">
      <c r="A2935" s="1">
        <v>1991</v>
      </c>
      <c r="B2935">
        <v>5</v>
      </c>
      <c r="C2935">
        <v>28</v>
      </c>
      <c r="D2935">
        <v>13.038</v>
      </c>
    </row>
    <row r="2936" spans="1:4" ht="15.75">
      <c r="A2936" s="1">
        <v>1991</v>
      </c>
      <c r="B2936">
        <v>5</v>
      </c>
      <c r="C2936">
        <v>29</v>
      </c>
      <c r="D2936">
        <v>13.051</v>
      </c>
    </row>
    <row r="2937" spans="1:4" ht="15.75">
      <c r="A2937" s="1">
        <v>1991</v>
      </c>
      <c r="B2937">
        <v>5</v>
      </c>
      <c r="C2937">
        <v>30</v>
      </c>
      <c r="D2937">
        <v>12.97</v>
      </c>
    </row>
    <row r="2938" spans="1:4" ht="15.75">
      <c r="A2938" s="1">
        <v>1991</v>
      </c>
      <c r="B2938">
        <v>5</v>
      </c>
      <c r="C2938">
        <v>31</v>
      </c>
      <c r="D2938">
        <v>12.965</v>
      </c>
    </row>
    <row r="2939" spans="1:4" ht="15.75">
      <c r="A2939" s="1">
        <v>1991</v>
      </c>
      <c r="B2939">
        <v>6</v>
      </c>
      <c r="C2939">
        <v>1</v>
      </c>
      <c r="D2939">
        <v>12.781000000000001</v>
      </c>
    </row>
    <row r="2940" spans="1:4" ht="15.75">
      <c r="A2940" s="1">
        <v>1991</v>
      </c>
      <c r="B2940">
        <v>6</v>
      </c>
      <c r="C2940">
        <v>2</v>
      </c>
      <c r="D2940">
        <v>12.756</v>
      </c>
    </row>
    <row r="2941" spans="1:4" ht="15.75">
      <c r="A2941" s="1">
        <v>1991</v>
      </c>
      <c r="B2941">
        <v>6</v>
      </c>
      <c r="C2941">
        <v>3</v>
      </c>
      <c r="D2941">
        <v>12.755000000000001</v>
      </c>
    </row>
    <row r="2942" spans="1:4" ht="15.75">
      <c r="A2942" s="1">
        <v>1991</v>
      </c>
      <c r="B2942">
        <v>6</v>
      </c>
      <c r="C2942">
        <v>4</v>
      </c>
      <c r="D2942">
        <v>12.707000000000001</v>
      </c>
    </row>
    <row r="2943" spans="1:4" ht="15.75">
      <c r="A2943" s="1">
        <v>1991</v>
      </c>
      <c r="B2943">
        <v>6</v>
      </c>
      <c r="C2943">
        <v>5</v>
      </c>
      <c r="D2943">
        <v>12.667</v>
      </c>
    </row>
    <row r="2944" spans="1:4" ht="15.75">
      <c r="A2944" s="1">
        <v>1991</v>
      </c>
      <c r="B2944">
        <v>6</v>
      </c>
      <c r="C2944">
        <v>6</v>
      </c>
      <c r="D2944">
        <v>12.622999999999999</v>
      </c>
    </row>
    <row r="2945" spans="1:4" ht="15.75">
      <c r="A2945" s="1">
        <v>1991</v>
      </c>
      <c r="B2945">
        <v>6</v>
      </c>
      <c r="C2945">
        <v>7</v>
      </c>
      <c r="D2945">
        <v>12.555999999999999</v>
      </c>
    </row>
    <row r="2946" spans="1:4" ht="15.75">
      <c r="A2946" s="1">
        <v>1991</v>
      </c>
      <c r="B2946">
        <v>6</v>
      </c>
      <c r="C2946">
        <v>8</v>
      </c>
      <c r="D2946">
        <v>12.526</v>
      </c>
    </row>
    <row r="2947" spans="1:4" ht="15.75">
      <c r="A2947" s="1">
        <v>1991</v>
      </c>
      <c r="B2947">
        <v>6</v>
      </c>
      <c r="C2947">
        <v>9</v>
      </c>
      <c r="D2947">
        <v>12.425000000000001</v>
      </c>
    </row>
    <row r="2948" spans="1:4" ht="15.75">
      <c r="A2948" s="1">
        <v>1991</v>
      </c>
      <c r="B2948">
        <v>6</v>
      </c>
      <c r="C2948">
        <v>10</v>
      </c>
      <c r="D2948">
        <v>12.346</v>
      </c>
    </row>
    <row r="2949" spans="1:4" ht="15.75">
      <c r="A2949" s="1">
        <v>1991</v>
      </c>
      <c r="B2949">
        <v>6</v>
      </c>
      <c r="C2949">
        <v>11</v>
      </c>
      <c r="D2949">
        <v>12.250999999999999</v>
      </c>
    </row>
    <row r="2950" spans="1:4" ht="15.75">
      <c r="A2950" s="1">
        <v>1991</v>
      </c>
      <c r="B2950">
        <v>6</v>
      </c>
      <c r="C2950">
        <v>12</v>
      </c>
      <c r="D2950">
        <v>12.271000000000001</v>
      </c>
    </row>
    <row r="2951" spans="1:4" ht="15.75">
      <c r="A2951" s="1">
        <v>1991</v>
      </c>
      <c r="B2951">
        <v>6</v>
      </c>
      <c r="C2951">
        <v>13</v>
      </c>
      <c r="D2951">
        <v>12.263</v>
      </c>
    </row>
    <row r="2952" spans="1:4" ht="15.75">
      <c r="A2952" s="1">
        <v>1991</v>
      </c>
      <c r="B2952">
        <v>6</v>
      </c>
      <c r="C2952">
        <v>14</v>
      </c>
      <c r="D2952">
        <v>12.196999999999999</v>
      </c>
    </row>
    <row r="2953" spans="1:4" ht="15.75">
      <c r="A2953" s="1">
        <v>1991</v>
      </c>
      <c r="B2953">
        <v>6</v>
      </c>
      <c r="C2953">
        <v>15</v>
      </c>
      <c r="D2953">
        <v>12.116</v>
      </c>
    </row>
    <row r="2954" spans="1:4" ht="15.75">
      <c r="A2954" s="1">
        <v>1991</v>
      </c>
      <c r="B2954">
        <v>6</v>
      </c>
      <c r="C2954">
        <v>16</v>
      </c>
      <c r="D2954">
        <v>12.063000000000001</v>
      </c>
    </row>
    <row r="2955" spans="1:4" ht="15.75">
      <c r="A2955" s="1">
        <v>1991</v>
      </c>
      <c r="B2955">
        <v>6</v>
      </c>
      <c r="C2955">
        <v>17</v>
      </c>
      <c r="D2955">
        <v>12.026</v>
      </c>
    </row>
    <row r="2956" spans="1:4" ht="15.75">
      <c r="A2956" s="1">
        <v>1991</v>
      </c>
      <c r="B2956">
        <v>6</v>
      </c>
      <c r="C2956">
        <v>18</v>
      </c>
      <c r="D2956">
        <v>11.959</v>
      </c>
    </row>
    <row r="2957" spans="1:4" ht="15.75">
      <c r="A2957" s="1">
        <v>1991</v>
      </c>
      <c r="B2957">
        <v>6</v>
      </c>
      <c r="C2957">
        <v>19</v>
      </c>
      <c r="D2957">
        <v>11.946</v>
      </c>
    </row>
    <row r="2958" spans="1:4" ht="15.75">
      <c r="A2958" s="1">
        <v>1991</v>
      </c>
      <c r="B2958">
        <v>6</v>
      </c>
      <c r="C2958">
        <v>20</v>
      </c>
      <c r="D2958">
        <v>11.930999999999999</v>
      </c>
    </row>
    <row r="2959" spans="1:4" ht="15.75">
      <c r="A2959" s="1">
        <v>1991</v>
      </c>
      <c r="B2959">
        <v>6</v>
      </c>
      <c r="C2959">
        <v>21</v>
      </c>
      <c r="D2959">
        <v>11.877000000000001</v>
      </c>
    </row>
    <row r="2960" spans="1:4" ht="15.75">
      <c r="A2960" s="1">
        <v>1991</v>
      </c>
      <c r="B2960">
        <v>6</v>
      </c>
      <c r="C2960">
        <v>22</v>
      </c>
      <c r="D2960">
        <v>11.904</v>
      </c>
    </row>
    <row r="2961" spans="1:4" ht="15.75">
      <c r="A2961" s="1">
        <v>1991</v>
      </c>
      <c r="B2961">
        <v>6</v>
      </c>
      <c r="C2961">
        <v>23</v>
      </c>
      <c r="D2961">
        <v>11.821</v>
      </c>
    </row>
    <row r="2962" spans="1:4" ht="15.75">
      <c r="A2962" s="1">
        <v>1991</v>
      </c>
      <c r="B2962">
        <v>6</v>
      </c>
      <c r="C2962">
        <v>24</v>
      </c>
      <c r="D2962">
        <v>11.673999999999999</v>
      </c>
    </row>
    <row r="2963" spans="1:4" ht="15.75">
      <c r="A2963" s="1">
        <v>1991</v>
      </c>
      <c r="B2963">
        <v>6</v>
      </c>
      <c r="C2963">
        <v>25</v>
      </c>
      <c r="D2963">
        <v>11.629</v>
      </c>
    </row>
    <row r="2964" spans="1:4" ht="15.75">
      <c r="A2964" s="1">
        <v>1991</v>
      </c>
      <c r="B2964">
        <v>6</v>
      </c>
      <c r="C2964">
        <v>26</v>
      </c>
      <c r="D2964">
        <v>11.646000000000001</v>
      </c>
    </row>
    <row r="2965" spans="1:4" ht="15.75">
      <c r="A2965" s="1">
        <v>1991</v>
      </c>
      <c r="B2965">
        <v>6</v>
      </c>
      <c r="C2965">
        <v>27</v>
      </c>
      <c r="D2965">
        <v>11.494999999999999</v>
      </c>
    </row>
    <row r="2966" spans="1:4" ht="15.75">
      <c r="A2966" s="1">
        <v>1991</v>
      </c>
      <c r="B2966">
        <v>6</v>
      </c>
      <c r="C2966">
        <v>28</v>
      </c>
      <c r="D2966">
        <v>11.433</v>
      </c>
    </row>
    <row r="2967" spans="1:4" ht="15.75">
      <c r="A2967" s="1">
        <v>1991</v>
      </c>
      <c r="B2967">
        <v>6</v>
      </c>
      <c r="C2967">
        <v>29</v>
      </c>
      <c r="D2967">
        <v>11.319000000000001</v>
      </c>
    </row>
    <row r="2968" spans="1:4" ht="15.75">
      <c r="A2968" s="1">
        <v>1991</v>
      </c>
      <c r="B2968">
        <v>6</v>
      </c>
      <c r="C2968">
        <v>30</v>
      </c>
      <c r="D2968">
        <v>11.278</v>
      </c>
    </row>
    <row r="2969" spans="1:4" ht="15.75">
      <c r="A2969" s="1">
        <v>1991</v>
      </c>
      <c r="B2969">
        <v>7</v>
      </c>
      <c r="C2969">
        <v>1</v>
      </c>
      <c r="D2969">
        <v>10.992000000000001</v>
      </c>
    </row>
    <row r="2970" spans="1:4" ht="15.75">
      <c r="A2970" s="1">
        <v>1991</v>
      </c>
      <c r="B2970">
        <v>7</v>
      </c>
      <c r="C2970">
        <v>2</v>
      </c>
      <c r="D2970">
        <v>10.885</v>
      </c>
    </row>
    <row r="2971" spans="1:4" ht="15.75">
      <c r="A2971" s="1">
        <v>1991</v>
      </c>
      <c r="B2971">
        <v>7</v>
      </c>
      <c r="C2971">
        <v>3</v>
      </c>
      <c r="D2971">
        <v>10.79</v>
      </c>
    </row>
    <row r="2972" spans="1:4" ht="15.75">
      <c r="A2972" s="1">
        <v>1991</v>
      </c>
      <c r="B2972">
        <v>7</v>
      </c>
      <c r="C2972">
        <v>4</v>
      </c>
      <c r="D2972">
        <v>10.72</v>
      </c>
    </row>
    <row r="2973" spans="1:4" ht="15.75">
      <c r="A2973" s="1">
        <v>1991</v>
      </c>
      <c r="B2973">
        <v>7</v>
      </c>
      <c r="C2973">
        <v>5</v>
      </c>
      <c r="D2973">
        <v>10.58</v>
      </c>
    </row>
    <row r="2974" spans="1:4" ht="15.75">
      <c r="A2974" s="1">
        <v>1991</v>
      </c>
      <c r="B2974">
        <v>7</v>
      </c>
      <c r="C2974">
        <v>6</v>
      </c>
      <c r="D2974">
        <v>10.305999999999999</v>
      </c>
    </row>
    <row r="2975" spans="1:4" ht="15.75">
      <c r="A2975" s="1">
        <v>1991</v>
      </c>
      <c r="B2975">
        <v>7</v>
      </c>
      <c r="C2975">
        <v>7</v>
      </c>
      <c r="D2975">
        <v>10.212</v>
      </c>
    </row>
    <row r="2976" spans="1:4" ht="15.75">
      <c r="A2976" s="1">
        <v>1991</v>
      </c>
      <c r="B2976">
        <v>7</v>
      </c>
      <c r="C2976">
        <v>8</v>
      </c>
      <c r="D2976">
        <v>10.242000000000001</v>
      </c>
    </row>
    <row r="2977" spans="1:4" ht="15.75">
      <c r="A2977" s="1">
        <v>1991</v>
      </c>
      <c r="B2977">
        <v>7</v>
      </c>
      <c r="C2977">
        <v>9</v>
      </c>
      <c r="D2977">
        <v>10.173</v>
      </c>
    </row>
    <row r="2978" spans="1:4" ht="15.75">
      <c r="A2978" s="1">
        <v>1991</v>
      </c>
      <c r="B2978">
        <v>7</v>
      </c>
      <c r="C2978">
        <v>10</v>
      </c>
      <c r="D2978">
        <v>10.023</v>
      </c>
    </row>
    <row r="2979" spans="1:4" ht="15.75">
      <c r="A2979" s="1">
        <v>1991</v>
      </c>
      <c r="B2979">
        <v>7</v>
      </c>
      <c r="C2979">
        <v>11</v>
      </c>
      <c r="D2979">
        <v>10.07</v>
      </c>
    </row>
    <row r="2980" spans="1:4" ht="15.75">
      <c r="A2980" s="1">
        <v>1991</v>
      </c>
      <c r="B2980">
        <v>7</v>
      </c>
      <c r="C2980">
        <v>12</v>
      </c>
      <c r="D2980">
        <v>9.8520000000000003</v>
      </c>
    </row>
    <row r="2981" spans="1:4" ht="15.75">
      <c r="A2981" s="1">
        <v>1991</v>
      </c>
      <c r="B2981">
        <v>7</v>
      </c>
      <c r="C2981">
        <v>13</v>
      </c>
      <c r="D2981">
        <v>9.7579999999999991</v>
      </c>
    </row>
    <row r="2982" spans="1:4" ht="15.75">
      <c r="A2982" s="1">
        <v>1991</v>
      </c>
      <c r="B2982">
        <v>7</v>
      </c>
      <c r="C2982">
        <v>14</v>
      </c>
      <c r="D2982">
        <v>9.5939999999999994</v>
      </c>
    </row>
    <row r="2983" spans="1:4" ht="15.75">
      <c r="A2983" s="1">
        <v>1991</v>
      </c>
      <c r="B2983">
        <v>7</v>
      </c>
      <c r="C2983">
        <v>15</v>
      </c>
      <c r="D2983">
        <v>9.4909999999999997</v>
      </c>
    </row>
    <row r="2984" spans="1:4" ht="15.75">
      <c r="A2984" s="1">
        <v>1991</v>
      </c>
      <c r="B2984">
        <v>7</v>
      </c>
      <c r="C2984">
        <v>16</v>
      </c>
      <c r="D2984">
        <v>9.4580000000000002</v>
      </c>
    </row>
    <row r="2985" spans="1:4" ht="15.75">
      <c r="A2985" s="1">
        <v>1991</v>
      </c>
      <c r="B2985">
        <v>7</v>
      </c>
      <c r="C2985">
        <v>17</v>
      </c>
      <c r="D2985">
        <v>9.3070000000000004</v>
      </c>
    </row>
    <row r="2986" spans="1:4" ht="15.75">
      <c r="A2986" s="1">
        <v>1991</v>
      </c>
      <c r="B2986">
        <v>7</v>
      </c>
      <c r="C2986">
        <v>18</v>
      </c>
      <c r="D2986">
        <v>9.2159999999999993</v>
      </c>
    </row>
    <row r="2987" spans="1:4" ht="15.75">
      <c r="A2987" s="1">
        <v>1991</v>
      </c>
      <c r="B2987">
        <v>7</v>
      </c>
      <c r="C2987">
        <v>19</v>
      </c>
      <c r="D2987">
        <v>9.2129999999999992</v>
      </c>
    </row>
    <row r="2988" spans="1:4" ht="15.75">
      <c r="A2988" s="1">
        <v>1991</v>
      </c>
      <c r="B2988">
        <v>7</v>
      </c>
      <c r="C2988">
        <v>20</v>
      </c>
      <c r="D2988">
        <v>9.1969999999999992</v>
      </c>
    </row>
    <row r="2989" spans="1:4" ht="15.75">
      <c r="A2989" s="1">
        <v>1991</v>
      </c>
      <c r="B2989">
        <v>7</v>
      </c>
      <c r="C2989">
        <v>21</v>
      </c>
      <c r="D2989">
        <v>9.0489999999999995</v>
      </c>
    </row>
    <row r="2990" spans="1:4" ht="15.75">
      <c r="A2990" s="1">
        <v>1991</v>
      </c>
      <c r="B2990">
        <v>7</v>
      </c>
      <c r="C2990">
        <v>22</v>
      </c>
      <c r="D2990">
        <v>9.0060000000000002</v>
      </c>
    </row>
    <row r="2991" spans="1:4" ht="15.75">
      <c r="A2991" s="1">
        <v>1991</v>
      </c>
      <c r="B2991">
        <v>7</v>
      </c>
      <c r="C2991">
        <v>23</v>
      </c>
      <c r="D2991">
        <v>8.9440000000000008</v>
      </c>
    </row>
    <row r="2992" spans="1:4" ht="15.75">
      <c r="A2992" s="1">
        <v>1991</v>
      </c>
      <c r="B2992">
        <v>7</v>
      </c>
      <c r="C2992">
        <v>24</v>
      </c>
      <c r="D2992">
        <v>8.891</v>
      </c>
    </row>
    <row r="2993" spans="1:4" ht="15.75">
      <c r="A2993" s="1">
        <v>1991</v>
      </c>
      <c r="B2993">
        <v>7</v>
      </c>
      <c r="C2993">
        <v>25</v>
      </c>
      <c r="D2993">
        <v>8.8290000000000006</v>
      </c>
    </row>
    <row r="2994" spans="1:4" ht="15.75">
      <c r="A2994" s="1">
        <v>1991</v>
      </c>
      <c r="B2994">
        <v>7</v>
      </c>
      <c r="C2994">
        <v>26</v>
      </c>
      <c r="D2994">
        <v>8.6029999999999998</v>
      </c>
    </row>
    <row r="2995" spans="1:4" ht="15.75">
      <c r="A2995" s="1">
        <v>1991</v>
      </c>
      <c r="B2995">
        <v>7</v>
      </c>
      <c r="C2995">
        <v>27</v>
      </c>
      <c r="D2995">
        <v>8.5129999999999999</v>
      </c>
    </row>
    <row r="2996" spans="1:4" ht="15.75">
      <c r="A2996" s="1">
        <v>1991</v>
      </c>
      <c r="B2996">
        <v>7</v>
      </c>
      <c r="C2996">
        <v>28</v>
      </c>
      <c r="D2996">
        <v>8.4049999999999994</v>
      </c>
    </row>
    <row r="2997" spans="1:4" ht="15.75">
      <c r="A2997" s="1">
        <v>1991</v>
      </c>
      <c r="B2997">
        <v>7</v>
      </c>
      <c r="C2997">
        <v>29</v>
      </c>
      <c r="D2997">
        <v>8.3230000000000004</v>
      </c>
    </row>
    <row r="2998" spans="1:4" ht="15.75">
      <c r="A2998" s="1">
        <v>1991</v>
      </c>
      <c r="B2998">
        <v>7</v>
      </c>
      <c r="C2998">
        <v>30</v>
      </c>
      <c r="D2998">
        <v>8.2240000000000002</v>
      </c>
    </row>
    <row r="2999" spans="1:4" ht="15.75">
      <c r="A2999" s="1">
        <v>1991</v>
      </c>
      <c r="B2999">
        <v>7</v>
      </c>
      <c r="C2999">
        <v>31</v>
      </c>
      <c r="D2999">
        <v>8.0690000000000008</v>
      </c>
    </row>
    <row r="3000" spans="1:4" ht="15.75">
      <c r="A3000" s="1">
        <v>1991</v>
      </c>
      <c r="B3000">
        <v>8</v>
      </c>
      <c r="C3000">
        <v>1</v>
      </c>
      <c r="D3000">
        <v>7.9690000000000003</v>
      </c>
    </row>
    <row r="3001" spans="1:4" ht="15.75">
      <c r="A3001" s="1">
        <v>1991</v>
      </c>
      <c r="B3001">
        <v>8</v>
      </c>
      <c r="C3001">
        <v>2</v>
      </c>
      <c r="D3001">
        <v>7.98</v>
      </c>
    </row>
    <row r="3002" spans="1:4" ht="15.75">
      <c r="A3002" s="1">
        <v>1991</v>
      </c>
      <c r="B3002">
        <v>8</v>
      </c>
      <c r="C3002">
        <v>3</v>
      </c>
      <c r="D3002">
        <v>7.859</v>
      </c>
    </row>
    <row r="3003" spans="1:4" ht="15.75">
      <c r="A3003" s="1">
        <v>1991</v>
      </c>
      <c r="B3003">
        <v>8</v>
      </c>
      <c r="C3003">
        <v>4</v>
      </c>
      <c r="D3003">
        <v>7.7439999999999998</v>
      </c>
    </row>
    <row r="3004" spans="1:4" ht="15.75">
      <c r="A3004" s="1">
        <v>1991</v>
      </c>
      <c r="B3004">
        <v>8</v>
      </c>
      <c r="C3004">
        <v>5</v>
      </c>
      <c r="D3004">
        <v>7.7880000000000003</v>
      </c>
    </row>
    <row r="3005" spans="1:4" ht="15.75">
      <c r="A3005" s="1">
        <v>1991</v>
      </c>
      <c r="B3005">
        <v>8</v>
      </c>
      <c r="C3005">
        <v>6</v>
      </c>
      <c r="D3005">
        <v>7.8109999999999999</v>
      </c>
    </row>
    <row r="3006" spans="1:4" ht="15.75">
      <c r="A3006" s="1">
        <v>1991</v>
      </c>
      <c r="B3006">
        <v>8</v>
      </c>
      <c r="C3006">
        <v>7</v>
      </c>
      <c r="D3006">
        <v>7.7149999999999999</v>
      </c>
    </row>
    <row r="3007" spans="1:4" ht="15.75">
      <c r="A3007" s="1">
        <v>1991</v>
      </c>
      <c r="B3007">
        <v>8</v>
      </c>
      <c r="C3007">
        <v>8</v>
      </c>
      <c r="D3007">
        <v>7.7220000000000004</v>
      </c>
    </row>
    <row r="3008" spans="1:4" ht="15.75">
      <c r="A3008" s="1">
        <v>1991</v>
      </c>
      <c r="B3008">
        <v>8</v>
      </c>
      <c r="C3008">
        <v>9</v>
      </c>
      <c r="D3008">
        <v>7.7309999999999999</v>
      </c>
    </row>
    <row r="3009" spans="1:4" ht="15.75">
      <c r="A3009" s="1">
        <v>1991</v>
      </c>
      <c r="B3009">
        <v>8</v>
      </c>
      <c r="C3009">
        <v>10</v>
      </c>
      <c r="D3009">
        <v>7.6420000000000003</v>
      </c>
    </row>
    <row r="3010" spans="1:4" ht="15.75">
      <c r="A3010" s="1">
        <v>1991</v>
      </c>
      <c r="B3010">
        <v>8</v>
      </c>
      <c r="C3010">
        <v>11</v>
      </c>
      <c r="D3010">
        <v>7.6289999999999996</v>
      </c>
    </row>
    <row r="3011" spans="1:4" ht="15.75">
      <c r="A3011" s="1">
        <v>1991</v>
      </c>
      <c r="B3011">
        <v>8</v>
      </c>
      <c r="C3011">
        <v>12</v>
      </c>
      <c r="D3011">
        <v>7.5860000000000003</v>
      </c>
    </row>
    <row r="3012" spans="1:4" ht="15.75">
      <c r="A3012" s="1">
        <v>1991</v>
      </c>
      <c r="B3012">
        <v>8</v>
      </c>
      <c r="C3012">
        <v>13</v>
      </c>
      <c r="D3012">
        <v>7.516</v>
      </c>
    </row>
    <row r="3013" spans="1:4" ht="15.75">
      <c r="A3013" s="1">
        <v>1991</v>
      </c>
      <c r="B3013">
        <v>8</v>
      </c>
      <c r="C3013">
        <v>14</v>
      </c>
      <c r="D3013">
        <v>7.4640000000000004</v>
      </c>
    </row>
    <row r="3014" spans="1:4" ht="15.75">
      <c r="A3014" s="1">
        <v>1991</v>
      </c>
      <c r="B3014">
        <v>8</v>
      </c>
      <c r="C3014">
        <v>15</v>
      </c>
      <c r="D3014">
        <v>7.4660000000000002</v>
      </c>
    </row>
    <row r="3015" spans="1:4" ht="15.75">
      <c r="A3015" s="1">
        <v>1991</v>
      </c>
      <c r="B3015">
        <v>8</v>
      </c>
      <c r="C3015">
        <v>16</v>
      </c>
      <c r="D3015">
        <v>7.4649999999999999</v>
      </c>
    </row>
    <row r="3016" spans="1:4" ht="15.75">
      <c r="A3016" s="1">
        <v>1991</v>
      </c>
      <c r="B3016">
        <v>8</v>
      </c>
      <c r="C3016">
        <v>17</v>
      </c>
      <c r="D3016">
        <v>7.4039999999999999</v>
      </c>
    </row>
    <row r="3017" spans="1:4" ht="15.75">
      <c r="A3017" s="1">
        <v>1991</v>
      </c>
      <c r="B3017">
        <v>8</v>
      </c>
      <c r="C3017">
        <v>18</v>
      </c>
      <c r="D3017">
        <v>7.306</v>
      </c>
    </row>
    <row r="3018" spans="1:4" ht="15.75">
      <c r="A3018" s="1">
        <v>1991</v>
      </c>
      <c r="B3018">
        <v>8</v>
      </c>
      <c r="C3018">
        <v>19</v>
      </c>
      <c r="D3018">
        <v>7.3490000000000002</v>
      </c>
    </row>
    <row r="3019" spans="1:4" ht="15.75">
      <c r="A3019" s="1">
        <v>1991</v>
      </c>
      <c r="B3019">
        <v>8</v>
      </c>
      <c r="C3019">
        <v>20</v>
      </c>
      <c r="D3019">
        <v>7.33</v>
      </c>
    </row>
    <row r="3020" spans="1:4" ht="15.75">
      <c r="A3020" s="1">
        <v>1991</v>
      </c>
      <c r="B3020">
        <v>8</v>
      </c>
      <c r="C3020">
        <v>21</v>
      </c>
      <c r="D3020">
        <v>7.23</v>
      </c>
    </row>
    <row r="3021" spans="1:4" ht="15.75">
      <c r="A3021" s="1">
        <v>1991</v>
      </c>
      <c r="B3021">
        <v>8</v>
      </c>
      <c r="C3021">
        <v>22</v>
      </c>
      <c r="D3021">
        <v>7.218</v>
      </c>
    </row>
    <row r="3022" spans="1:4" ht="15.75">
      <c r="A3022" s="1">
        <v>1991</v>
      </c>
      <c r="B3022">
        <v>8</v>
      </c>
      <c r="C3022">
        <v>23</v>
      </c>
      <c r="D3022">
        <v>7.1849999999999996</v>
      </c>
    </row>
    <row r="3023" spans="1:4" ht="15.75">
      <c r="A3023" s="1">
        <v>1991</v>
      </c>
      <c r="B3023">
        <v>8</v>
      </c>
      <c r="C3023">
        <v>24</v>
      </c>
      <c r="D3023">
        <v>7.1020000000000003</v>
      </c>
    </row>
    <row r="3024" spans="1:4" ht="15.75">
      <c r="A3024" s="1">
        <v>1991</v>
      </c>
      <c r="B3024">
        <v>8</v>
      </c>
      <c r="C3024">
        <v>25</v>
      </c>
      <c r="D3024">
        <v>7.1509999999999998</v>
      </c>
    </row>
    <row r="3025" spans="1:4" ht="15.75">
      <c r="A3025" s="1">
        <v>1991</v>
      </c>
      <c r="B3025">
        <v>8</v>
      </c>
      <c r="C3025">
        <v>26</v>
      </c>
      <c r="D3025">
        <v>7.02</v>
      </c>
    </row>
    <row r="3026" spans="1:4" ht="15.75">
      <c r="A3026" s="1">
        <v>1991</v>
      </c>
      <c r="B3026">
        <v>8</v>
      </c>
      <c r="C3026">
        <v>27</v>
      </c>
      <c r="D3026">
        <v>6.97</v>
      </c>
    </row>
    <row r="3027" spans="1:4" ht="15.75">
      <c r="A3027" s="1">
        <v>1991</v>
      </c>
      <c r="B3027">
        <v>8</v>
      </c>
      <c r="C3027">
        <v>28</v>
      </c>
      <c r="D3027">
        <v>6.976</v>
      </c>
    </row>
    <row r="3028" spans="1:4" ht="15.75">
      <c r="A3028" s="1">
        <v>1991</v>
      </c>
      <c r="B3028">
        <v>8</v>
      </c>
      <c r="C3028">
        <v>29</v>
      </c>
      <c r="D3028">
        <v>6.8890000000000002</v>
      </c>
    </row>
    <row r="3029" spans="1:4" ht="15.75">
      <c r="A3029" s="1">
        <v>1991</v>
      </c>
      <c r="B3029">
        <v>8</v>
      </c>
      <c r="C3029">
        <v>30</v>
      </c>
      <c r="D3029">
        <v>6.8730000000000002</v>
      </c>
    </row>
    <row r="3030" spans="1:4" ht="15.75">
      <c r="A3030" s="1">
        <v>1991</v>
      </c>
      <c r="B3030">
        <v>8</v>
      </c>
      <c r="C3030">
        <v>31</v>
      </c>
      <c r="D3030">
        <v>6.7859999999999996</v>
      </c>
    </row>
    <row r="3031" spans="1:4" ht="15.75">
      <c r="A3031" s="1">
        <v>1991</v>
      </c>
      <c r="B3031">
        <v>9</v>
      </c>
      <c r="C3031">
        <v>1</v>
      </c>
      <c r="D3031">
        <v>6.766</v>
      </c>
    </row>
    <row r="3032" spans="1:4" ht="15.75">
      <c r="A3032" s="1">
        <v>1991</v>
      </c>
      <c r="B3032">
        <v>9</v>
      </c>
      <c r="C3032">
        <v>2</v>
      </c>
      <c r="D3032">
        <v>6.7060000000000004</v>
      </c>
    </row>
    <row r="3033" spans="1:4" ht="15.75">
      <c r="A3033" s="1">
        <v>1991</v>
      </c>
      <c r="B3033">
        <v>9</v>
      </c>
      <c r="C3033">
        <v>3</v>
      </c>
      <c r="D3033">
        <v>6.7969999999999997</v>
      </c>
    </row>
    <row r="3034" spans="1:4" ht="15.75">
      <c r="A3034" s="1">
        <v>1991</v>
      </c>
      <c r="B3034">
        <v>9</v>
      </c>
      <c r="C3034">
        <v>4</v>
      </c>
      <c r="D3034">
        <v>6.7960000000000003</v>
      </c>
    </row>
    <row r="3035" spans="1:4" ht="15.75">
      <c r="A3035" s="1">
        <v>1991</v>
      </c>
      <c r="B3035">
        <v>9</v>
      </c>
      <c r="C3035">
        <v>5</v>
      </c>
      <c r="D3035">
        <v>6.7279999999999998</v>
      </c>
    </row>
    <row r="3036" spans="1:4" ht="15.75">
      <c r="A3036" s="1">
        <v>1991</v>
      </c>
      <c r="B3036">
        <v>9</v>
      </c>
      <c r="C3036">
        <v>6</v>
      </c>
      <c r="D3036">
        <v>6.617</v>
      </c>
    </row>
    <row r="3037" spans="1:4" ht="15.75">
      <c r="A3037" s="1">
        <v>1991</v>
      </c>
      <c r="B3037">
        <v>9</v>
      </c>
      <c r="C3037">
        <v>7</v>
      </c>
      <c r="D3037">
        <v>6.516</v>
      </c>
    </row>
    <row r="3038" spans="1:4" ht="15.75">
      <c r="A3038" s="1">
        <v>1991</v>
      </c>
      <c r="B3038">
        <v>9</v>
      </c>
      <c r="C3038">
        <v>8</v>
      </c>
      <c r="D3038">
        <v>6.4649999999999999</v>
      </c>
    </row>
    <row r="3039" spans="1:4" ht="15.75">
      <c r="A3039" s="1">
        <v>1991</v>
      </c>
      <c r="B3039">
        <v>9</v>
      </c>
      <c r="C3039">
        <v>9</v>
      </c>
      <c r="D3039">
        <v>6.4640000000000004</v>
      </c>
    </row>
    <row r="3040" spans="1:4" ht="15.75">
      <c r="A3040" s="1">
        <v>1991</v>
      </c>
      <c r="B3040">
        <v>9</v>
      </c>
      <c r="C3040">
        <v>10</v>
      </c>
      <c r="D3040">
        <v>6.4450000000000003</v>
      </c>
    </row>
    <row r="3041" spans="1:4" ht="15.75">
      <c r="A3041" s="1">
        <v>1991</v>
      </c>
      <c r="B3041">
        <v>9</v>
      </c>
      <c r="C3041">
        <v>11</v>
      </c>
      <c r="D3041">
        <v>6.4340000000000002</v>
      </c>
    </row>
    <row r="3042" spans="1:4" ht="15.75">
      <c r="A3042" s="1">
        <v>1991</v>
      </c>
      <c r="B3042">
        <v>9</v>
      </c>
      <c r="C3042">
        <v>12</v>
      </c>
      <c r="D3042">
        <v>6.3689999999999998</v>
      </c>
    </row>
    <row r="3043" spans="1:4" ht="15.75">
      <c r="A3043" s="1">
        <v>1991</v>
      </c>
      <c r="B3043">
        <v>9</v>
      </c>
      <c r="C3043">
        <v>13</v>
      </c>
      <c r="D3043">
        <v>6.35</v>
      </c>
    </row>
    <row r="3044" spans="1:4" ht="15.75">
      <c r="A3044" s="1">
        <v>1991</v>
      </c>
      <c r="B3044">
        <v>9</v>
      </c>
      <c r="C3044">
        <v>14</v>
      </c>
      <c r="D3044">
        <v>6.28</v>
      </c>
    </row>
    <row r="3045" spans="1:4" ht="15.75">
      <c r="A3045" s="1">
        <v>1991</v>
      </c>
      <c r="B3045">
        <v>9</v>
      </c>
      <c r="C3045">
        <v>15</v>
      </c>
      <c r="D3045">
        <v>6.2839999999999998</v>
      </c>
    </row>
    <row r="3046" spans="1:4" ht="15.75">
      <c r="A3046" s="1">
        <v>1991</v>
      </c>
      <c r="B3046">
        <v>9</v>
      </c>
      <c r="C3046">
        <v>16</v>
      </c>
      <c r="D3046">
        <v>6.2590000000000003</v>
      </c>
    </row>
    <row r="3047" spans="1:4" ht="15.75">
      <c r="A3047" s="1">
        <v>1991</v>
      </c>
      <c r="B3047">
        <v>9</v>
      </c>
      <c r="C3047">
        <v>17</v>
      </c>
      <c r="D3047">
        <v>6.367</v>
      </c>
    </row>
    <row r="3048" spans="1:4" ht="15.75">
      <c r="A3048" s="1">
        <v>1991</v>
      </c>
      <c r="B3048">
        <v>9</v>
      </c>
      <c r="C3048">
        <v>18</v>
      </c>
      <c r="D3048">
        <v>6.319</v>
      </c>
    </row>
    <row r="3049" spans="1:4" ht="15.75">
      <c r="A3049" s="1">
        <v>1991</v>
      </c>
      <c r="B3049">
        <v>9</v>
      </c>
      <c r="C3049">
        <v>19</v>
      </c>
      <c r="D3049">
        <v>6.3840000000000003</v>
      </c>
    </row>
    <row r="3050" spans="1:4" ht="15.75">
      <c r="A3050" s="1">
        <v>1991</v>
      </c>
      <c r="B3050">
        <v>9</v>
      </c>
      <c r="C3050">
        <v>20</v>
      </c>
      <c r="D3050">
        <v>6.3860000000000001</v>
      </c>
    </row>
    <row r="3051" spans="1:4" ht="15.75">
      <c r="A3051" s="1">
        <v>1991</v>
      </c>
      <c r="B3051">
        <v>9</v>
      </c>
      <c r="C3051">
        <v>21</v>
      </c>
      <c r="D3051">
        <v>6.3250000000000002</v>
      </c>
    </row>
    <row r="3052" spans="1:4" ht="15.75">
      <c r="A3052" s="1">
        <v>1991</v>
      </c>
      <c r="B3052">
        <v>9</v>
      </c>
      <c r="C3052">
        <v>22</v>
      </c>
      <c r="D3052">
        <v>6.2969999999999997</v>
      </c>
    </row>
    <row r="3053" spans="1:4" ht="15.75">
      <c r="A3053" s="1">
        <v>1991</v>
      </c>
      <c r="B3053">
        <v>9</v>
      </c>
      <c r="C3053">
        <v>23</v>
      </c>
      <c r="D3053">
        <v>6.33</v>
      </c>
    </row>
    <row r="3054" spans="1:4" ht="15.75">
      <c r="A3054" s="1">
        <v>1991</v>
      </c>
      <c r="B3054">
        <v>9</v>
      </c>
      <c r="C3054">
        <v>24</v>
      </c>
      <c r="D3054">
        <v>6.4109999999999996</v>
      </c>
    </row>
    <row r="3055" spans="1:4" ht="15.75">
      <c r="A3055" s="1">
        <v>1991</v>
      </c>
      <c r="B3055">
        <v>9</v>
      </c>
      <c r="C3055">
        <v>25</v>
      </c>
      <c r="D3055">
        <v>6.4160000000000004</v>
      </c>
    </row>
    <row r="3056" spans="1:4" ht="15.75">
      <c r="A3056" s="1">
        <v>1991</v>
      </c>
      <c r="B3056">
        <v>9</v>
      </c>
      <c r="C3056">
        <v>26</v>
      </c>
      <c r="D3056">
        <v>6.431</v>
      </c>
    </row>
    <row r="3057" spans="1:4" ht="15.75">
      <c r="A3057" s="1">
        <v>1991</v>
      </c>
      <c r="B3057">
        <v>9</v>
      </c>
      <c r="C3057">
        <v>27</v>
      </c>
      <c r="D3057">
        <v>6.4320000000000004</v>
      </c>
    </row>
    <row r="3058" spans="1:4" ht="15.75">
      <c r="A3058" s="1">
        <v>1991</v>
      </c>
      <c r="B3058">
        <v>9</v>
      </c>
      <c r="C3058">
        <v>28</v>
      </c>
      <c r="D3058">
        <v>6.5110000000000001</v>
      </c>
    </row>
    <row r="3059" spans="1:4" ht="15.75">
      <c r="A3059" s="1">
        <v>1991</v>
      </c>
      <c r="B3059">
        <v>9</v>
      </c>
      <c r="C3059">
        <v>29</v>
      </c>
      <c r="D3059">
        <v>6.6020000000000003</v>
      </c>
    </row>
    <row r="3060" spans="1:4" ht="15.75">
      <c r="A3060" s="1">
        <v>1991</v>
      </c>
      <c r="B3060">
        <v>9</v>
      </c>
      <c r="C3060">
        <v>30</v>
      </c>
      <c r="D3060">
        <v>6.7</v>
      </c>
    </row>
    <row r="3061" spans="1:4" ht="15.75">
      <c r="A3061" s="1">
        <v>1991</v>
      </c>
      <c r="B3061">
        <v>10</v>
      </c>
      <c r="C3061">
        <v>1</v>
      </c>
      <c r="D3061">
        <v>6.85</v>
      </c>
    </row>
    <row r="3062" spans="1:4" ht="15.75">
      <c r="A3062" s="1">
        <v>1991</v>
      </c>
      <c r="B3062">
        <v>10</v>
      </c>
      <c r="C3062">
        <v>2</v>
      </c>
      <c r="D3062">
        <v>6.9880000000000004</v>
      </c>
    </row>
    <row r="3063" spans="1:4" ht="15.75">
      <c r="A3063" s="1">
        <v>1991</v>
      </c>
      <c r="B3063">
        <v>10</v>
      </c>
      <c r="C3063">
        <v>3</v>
      </c>
      <c r="D3063">
        <v>7.0270000000000001</v>
      </c>
    </row>
    <row r="3064" spans="1:4" ht="15.75">
      <c r="A3064" s="1">
        <v>1991</v>
      </c>
      <c r="B3064">
        <v>10</v>
      </c>
      <c r="C3064">
        <v>4</v>
      </c>
      <c r="D3064">
        <v>7.16</v>
      </c>
    </row>
    <row r="3065" spans="1:4" ht="15.75">
      <c r="A3065" s="1">
        <v>1991</v>
      </c>
      <c r="B3065">
        <v>10</v>
      </c>
      <c r="C3065">
        <v>5</v>
      </c>
      <c r="D3065">
        <v>7.25</v>
      </c>
    </row>
    <row r="3066" spans="1:4" ht="15.75">
      <c r="A3066" s="1">
        <v>1991</v>
      </c>
      <c r="B3066">
        <v>10</v>
      </c>
      <c r="C3066">
        <v>6</v>
      </c>
      <c r="D3066">
        <v>7.35</v>
      </c>
    </row>
    <row r="3067" spans="1:4" ht="15.75">
      <c r="A3067" s="1">
        <v>1991</v>
      </c>
      <c r="B3067">
        <v>10</v>
      </c>
      <c r="C3067">
        <v>7</v>
      </c>
      <c r="D3067">
        <v>7.4989999999999997</v>
      </c>
    </row>
    <row r="3068" spans="1:4" ht="15.75">
      <c r="A3068" s="1">
        <v>1991</v>
      </c>
      <c r="B3068">
        <v>10</v>
      </c>
      <c r="C3068">
        <v>8</v>
      </c>
      <c r="D3068">
        <v>7.5789999999999997</v>
      </c>
    </row>
    <row r="3069" spans="1:4" ht="15.75">
      <c r="A3069" s="1">
        <v>1991</v>
      </c>
      <c r="B3069">
        <v>10</v>
      </c>
      <c r="C3069">
        <v>9</v>
      </c>
      <c r="D3069">
        <v>7.7130000000000001</v>
      </c>
    </row>
    <row r="3070" spans="1:4" ht="15.75">
      <c r="A3070" s="1">
        <v>1991</v>
      </c>
      <c r="B3070">
        <v>10</v>
      </c>
      <c r="C3070">
        <v>10</v>
      </c>
      <c r="D3070">
        <v>7.8109999999999999</v>
      </c>
    </row>
    <row r="3071" spans="1:4" ht="15.75">
      <c r="A3071" s="1">
        <v>1991</v>
      </c>
      <c r="B3071">
        <v>10</v>
      </c>
      <c r="C3071">
        <v>11</v>
      </c>
      <c r="D3071">
        <v>8.0020000000000007</v>
      </c>
    </row>
    <row r="3072" spans="1:4" ht="15.75">
      <c r="A3072" s="1">
        <v>1991</v>
      </c>
      <c r="B3072">
        <v>10</v>
      </c>
      <c r="C3072">
        <v>12</v>
      </c>
      <c r="D3072">
        <v>8.2430000000000003</v>
      </c>
    </row>
    <row r="3073" spans="1:4" ht="15.75">
      <c r="A3073" s="1">
        <v>1991</v>
      </c>
      <c r="B3073">
        <v>10</v>
      </c>
      <c r="C3073">
        <v>13</v>
      </c>
      <c r="D3073">
        <v>8.4480000000000004</v>
      </c>
    </row>
    <row r="3074" spans="1:4" ht="15.75">
      <c r="A3074" s="1">
        <v>1991</v>
      </c>
      <c r="B3074">
        <v>10</v>
      </c>
      <c r="C3074">
        <v>14</v>
      </c>
      <c r="D3074">
        <v>8.609</v>
      </c>
    </row>
    <row r="3075" spans="1:4" ht="15.75">
      <c r="A3075" s="1">
        <v>1991</v>
      </c>
      <c r="B3075">
        <v>10</v>
      </c>
      <c r="C3075">
        <v>15</v>
      </c>
      <c r="D3075">
        <v>8.798</v>
      </c>
    </row>
    <row r="3076" spans="1:4" ht="15.75">
      <c r="A3076" s="1">
        <v>1991</v>
      </c>
      <c r="B3076">
        <v>10</v>
      </c>
      <c r="C3076">
        <v>16</v>
      </c>
      <c r="D3076">
        <v>8.9239999999999995</v>
      </c>
    </row>
    <row r="3077" spans="1:4" ht="15.75">
      <c r="A3077" s="1">
        <v>1991</v>
      </c>
      <c r="B3077">
        <v>10</v>
      </c>
      <c r="C3077">
        <v>17</v>
      </c>
      <c r="D3077">
        <v>8.9990000000000006</v>
      </c>
    </row>
    <row r="3078" spans="1:4" ht="15.75">
      <c r="A3078" s="1">
        <v>1991</v>
      </c>
      <c r="B3078">
        <v>10</v>
      </c>
      <c r="C3078">
        <v>18</v>
      </c>
      <c r="D3078">
        <v>9.1839999999999993</v>
      </c>
    </row>
    <row r="3079" spans="1:4" ht="15.75">
      <c r="A3079" s="1">
        <v>1991</v>
      </c>
      <c r="B3079">
        <v>10</v>
      </c>
      <c r="C3079">
        <v>19</v>
      </c>
      <c r="D3079">
        <v>9.1739999999999995</v>
      </c>
    </row>
    <row r="3080" spans="1:4" ht="15.75">
      <c r="A3080" s="1">
        <v>1991</v>
      </c>
      <c r="B3080">
        <v>10</v>
      </c>
      <c r="C3080">
        <v>20</v>
      </c>
      <c r="D3080">
        <v>9.1940000000000008</v>
      </c>
    </row>
    <row r="3081" spans="1:4" ht="15.75">
      <c r="A3081" s="1">
        <v>1991</v>
      </c>
      <c r="B3081">
        <v>10</v>
      </c>
      <c r="C3081">
        <v>21</v>
      </c>
      <c r="D3081">
        <v>9.2520000000000007</v>
      </c>
    </row>
    <row r="3082" spans="1:4" ht="15.75">
      <c r="A3082" s="1">
        <v>1991</v>
      </c>
      <c r="B3082">
        <v>10</v>
      </c>
      <c r="C3082">
        <v>22</v>
      </c>
      <c r="D3082">
        <v>9.2569999999999997</v>
      </c>
    </row>
    <row r="3083" spans="1:4" ht="15.75">
      <c r="A3083" s="1">
        <v>1991</v>
      </c>
      <c r="B3083">
        <v>10</v>
      </c>
      <c r="C3083">
        <v>23</v>
      </c>
      <c r="D3083">
        <v>9.3089999999999993</v>
      </c>
    </row>
    <row r="3084" spans="1:4" ht="15.75">
      <c r="A3084" s="1">
        <v>1991</v>
      </c>
      <c r="B3084">
        <v>10</v>
      </c>
      <c r="C3084">
        <v>24</v>
      </c>
      <c r="D3084">
        <v>9.3480000000000008</v>
      </c>
    </row>
    <row r="3085" spans="1:4" ht="15.75">
      <c r="A3085" s="1">
        <v>1991</v>
      </c>
      <c r="B3085">
        <v>10</v>
      </c>
      <c r="C3085">
        <v>25</v>
      </c>
      <c r="D3085">
        <v>9.3179999999999996</v>
      </c>
    </row>
    <row r="3086" spans="1:4" ht="15.75">
      <c r="A3086" s="1">
        <v>1991</v>
      </c>
      <c r="B3086">
        <v>10</v>
      </c>
      <c r="C3086">
        <v>26</v>
      </c>
      <c r="D3086">
        <v>9.4039999999999999</v>
      </c>
    </row>
    <row r="3087" spans="1:4" ht="15.75">
      <c r="A3087" s="1">
        <v>1991</v>
      </c>
      <c r="B3087">
        <v>10</v>
      </c>
      <c r="C3087">
        <v>27</v>
      </c>
      <c r="D3087">
        <v>9.5109999999999992</v>
      </c>
    </row>
    <row r="3088" spans="1:4" ht="15.75">
      <c r="A3088" s="1">
        <v>1991</v>
      </c>
      <c r="B3088">
        <v>10</v>
      </c>
      <c r="C3088">
        <v>28</v>
      </c>
      <c r="D3088">
        <v>9.5760000000000005</v>
      </c>
    </row>
    <row r="3089" spans="1:4" ht="15.75">
      <c r="A3089" s="1">
        <v>1991</v>
      </c>
      <c r="B3089">
        <v>10</v>
      </c>
      <c r="C3089">
        <v>29</v>
      </c>
      <c r="D3089">
        <v>9.6709999999999994</v>
      </c>
    </row>
    <row r="3090" spans="1:4" ht="15.75">
      <c r="A3090" s="1">
        <v>1991</v>
      </c>
      <c r="B3090">
        <v>10</v>
      </c>
      <c r="C3090">
        <v>30</v>
      </c>
      <c r="D3090">
        <v>9.64</v>
      </c>
    </row>
    <row r="3091" spans="1:4" ht="15.75">
      <c r="A3091" s="1">
        <v>1991</v>
      </c>
      <c r="B3091">
        <v>10</v>
      </c>
      <c r="C3091">
        <v>31</v>
      </c>
      <c r="D3091">
        <v>9.6959999999999997</v>
      </c>
    </row>
    <row r="3092" spans="1:4" ht="15.75">
      <c r="A3092" s="1">
        <v>1991</v>
      </c>
      <c r="B3092">
        <v>11</v>
      </c>
      <c r="C3092">
        <v>1</v>
      </c>
      <c r="D3092">
        <v>9.8539999999999992</v>
      </c>
    </row>
    <row r="3093" spans="1:4" ht="15.75">
      <c r="A3093" s="1">
        <v>1991</v>
      </c>
      <c r="B3093">
        <v>11</v>
      </c>
      <c r="C3093">
        <v>2</v>
      </c>
      <c r="D3093">
        <v>9.984</v>
      </c>
    </row>
    <row r="3094" spans="1:4" ht="15.75">
      <c r="A3094" s="1">
        <v>1991</v>
      </c>
      <c r="B3094">
        <v>11</v>
      </c>
      <c r="C3094">
        <v>3</v>
      </c>
      <c r="D3094">
        <v>10.048</v>
      </c>
    </row>
    <row r="3095" spans="1:4" ht="15.75">
      <c r="A3095" s="1">
        <v>1991</v>
      </c>
      <c r="B3095">
        <v>11</v>
      </c>
      <c r="C3095">
        <v>4</v>
      </c>
      <c r="D3095">
        <v>10.052</v>
      </c>
    </row>
    <row r="3096" spans="1:4" ht="15.75">
      <c r="A3096" s="1">
        <v>1991</v>
      </c>
      <c r="B3096">
        <v>11</v>
      </c>
      <c r="C3096">
        <v>5</v>
      </c>
      <c r="D3096">
        <v>10.161</v>
      </c>
    </row>
    <row r="3097" spans="1:4" ht="15.75">
      <c r="A3097" s="1">
        <v>1991</v>
      </c>
      <c r="B3097">
        <v>11</v>
      </c>
      <c r="C3097">
        <v>6</v>
      </c>
      <c r="D3097">
        <v>10.236000000000001</v>
      </c>
    </row>
    <row r="3098" spans="1:4" ht="15.75">
      <c r="A3098" s="1">
        <v>1991</v>
      </c>
      <c r="B3098">
        <v>11</v>
      </c>
      <c r="C3098">
        <v>7</v>
      </c>
      <c r="D3098">
        <v>10.294</v>
      </c>
    </row>
    <row r="3099" spans="1:4" ht="15.75">
      <c r="A3099" s="1">
        <v>1991</v>
      </c>
      <c r="B3099">
        <v>11</v>
      </c>
      <c r="C3099">
        <v>8</v>
      </c>
      <c r="D3099">
        <v>10.412000000000001</v>
      </c>
    </row>
    <row r="3100" spans="1:4" ht="15.75">
      <c r="A3100" s="1">
        <v>1991</v>
      </c>
      <c r="B3100">
        <v>11</v>
      </c>
      <c r="C3100">
        <v>9</v>
      </c>
      <c r="D3100">
        <v>10.53</v>
      </c>
    </row>
    <row r="3101" spans="1:4" ht="15.75">
      <c r="A3101" s="1">
        <v>1991</v>
      </c>
      <c r="B3101">
        <v>11</v>
      </c>
      <c r="C3101">
        <v>10</v>
      </c>
      <c r="D3101">
        <v>10.619</v>
      </c>
    </row>
    <row r="3102" spans="1:4" ht="15.75">
      <c r="A3102" s="1">
        <v>1991</v>
      </c>
      <c r="B3102">
        <v>11</v>
      </c>
      <c r="C3102">
        <v>11</v>
      </c>
      <c r="D3102">
        <v>10.653</v>
      </c>
    </row>
    <row r="3103" spans="1:4" ht="15.75">
      <c r="A3103" s="1">
        <v>1991</v>
      </c>
      <c r="B3103">
        <v>11</v>
      </c>
      <c r="C3103">
        <v>12</v>
      </c>
      <c r="D3103">
        <v>10.718</v>
      </c>
    </row>
    <row r="3104" spans="1:4" ht="15.75">
      <c r="A3104" s="1">
        <v>1991</v>
      </c>
      <c r="B3104">
        <v>11</v>
      </c>
      <c r="C3104">
        <v>13</v>
      </c>
      <c r="D3104">
        <v>10.773</v>
      </c>
    </row>
    <row r="3105" spans="1:4" ht="15.75">
      <c r="A3105" s="1">
        <v>1991</v>
      </c>
      <c r="B3105">
        <v>11</v>
      </c>
      <c r="C3105">
        <v>14</v>
      </c>
      <c r="D3105">
        <v>10.769</v>
      </c>
    </row>
    <row r="3106" spans="1:4" ht="15.75">
      <c r="A3106" s="1">
        <v>1991</v>
      </c>
      <c r="B3106">
        <v>11</v>
      </c>
      <c r="C3106">
        <v>15</v>
      </c>
      <c r="D3106">
        <v>10.779</v>
      </c>
    </row>
    <row r="3107" spans="1:4" ht="15.75">
      <c r="A3107" s="1">
        <v>1991</v>
      </c>
      <c r="B3107">
        <v>11</v>
      </c>
      <c r="C3107">
        <v>16</v>
      </c>
      <c r="D3107">
        <v>10.948</v>
      </c>
    </row>
    <row r="3108" spans="1:4" ht="15.75">
      <c r="A3108" s="1">
        <v>1991</v>
      </c>
      <c r="B3108">
        <v>11</v>
      </c>
      <c r="C3108">
        <v>17</v>
      </c>
      <c r="D3108">
        <v>10.946</v>
      </c>
    </row>
    <row r="3109" spans="1:4" ht="15.75">
      <c r="A3109" s="1">
        <v>1991</v>
      </c>
      <c r="B3109">
        <v>11</v>
      </c>
      <c r="C3109">
        <v>18</v>
      </c>
      <c r="D3109">
        <v>10.981999999999999</v>
      </c>
    </row>
    <row r="3110" spans="1:4" ht="15.75">
      <c r="A3110" s="1">
        <v>1991</v>
      </c>
      <c r="B3110">
        <v>11</v>
      </c>
      <c r="C3110">
        <v>19</v>
      </c>
      <c r="D3110">
        <v>11.077</v>
      </c>
    </row>
    <row r="3111" spans="1:4" ht="15.75">
      <c r="A3111" s="1">
        <v>1991</v>
      </c>
      <c r="B3111">
        <v>11</v>
      </c>
      <c r="C3111">
        <v>20</v>
      </c>
      <c r="D3111">
        <v>11.132999999999999</v>
      </c>
    </row>
    <row r="3112" spans="1:4" ht="15.75">
      <c r="A3112" s="1">
        <v>1991</v>
      </c>
      <c r="B3112">
        <v>11</v>
      </c>
      <c r="C3112">
        <v>21</v>
      </c>
      <c r="D3112">
        <v>11.202</v>
      </c>
    </row>
    <row r="3113" spans="1:4" ht="15.75">
      <c r="A3113" s="1">
        <v>1991</v>
      </c>
      <c r="B3113">
        <v>11</v>
      </c>
      <c r="C3113">
        <v>22</v>
      </c>
      <c r="D3113">
        <v>11.287000000000001</v>
      </c>
    </row>
    <row r="3114" spans="1:4" ht="15.75">
      <c r="A3114" s="1">
        <v>1991</v>
      </c>
      <c r="B3114">
        <v>11</v>
      </c>
      <c r="C3114">
        <v>23</v>
      </c>
      <c r="D3114">
        <v>11.396000000000001</v>
      </c>
    </row>
    <row r="3115" spans="1:4" ht="15.75">
      <c r="A3115" s="1">
        <v>1991</v>
      </c>
      <c r="B3115">
        <v>11</v>
      </c>
      <c r="C3115">
        <v>24</v>
      </c>
      <c r="D3115">
        <v>11.512</v>
      </c>
    </row>
    <row r="3116" spans="1:4" ht="15.75">
      <c r="A3116" s="1">
        <v>1991</v>
      </c>
      <c r="B3116">
        <v>11</v>
      </c>
      <c r="C3116">
        <v>25</v>
      </c>
      <c r="D3116">
        <v>11.615</v>
      </c>
    </row>
    <row r="3117" spans="1:4" ht="15.75">
      <c r="A3117" s="1">
        <v>1991</v>
      </c>
      <c r="B3117">
        <v>11</v>
      </c>
      <c r="C3117">
        <v>26</v>
      </c>
      <c r="D3117">
        <v>11.680999999999999</v>
      </c>
    </row>
    <row r="3118" spans="1:4" ht="15.75">
      <c r="A3118" s="1">
        <v>1991</v>
      </c>
      <c r="B3118">
        <v>11</v>
      </c>
      <c r="C3118">
        <v>27</v>
      </c>
      <c r="D3118">
        <v>11.667</v>
      </c>
    </row>
    <row r="3119" spans="1:4" ht="15.75">
      <c r="A3119" s="1">
        <v>1991</v>
      </c>
      <c r="B3119">
        <v>11</v>
      </c>
      <c r="C3119">
        <v>28</v>
      </c>
      <c r="D3119">
        <v>11.718</v>
      </c>
    </row>
    <row r="3120" spans="1:4" ht="15.75">
      <c r="A3120" s="1">
        <v>1991</v>
      </c>
      <c r="B3120">
        <v>11</v>
      </c>
      <c r="C3120">
        <v>29</v>
      </c>
      <c r="D3120">
        <v>11.725</v>
      </c>
    </row>
    <row r="3121" spans="1:4" ht="15.75">
      <c r="A3121" s="1">
        <v>1991</v>
      </c>
      <c r="B3121">
        <v>11</v>
      </c>
      <c r="C3121">
        <v>30</v>
      </c>
      <c r="D3121">
        <v>11.763999999999999</v>
      </c>
    </row>
    <row r="3122" spans="1:4" ht="15.75">
      <c r="A3122" s="1">
        <v>1991</v>
      </c>
      <c r="B3122">
        <v>12</v>
      </c>
      <c r="C3122">
        <v>1</v>
      </c>
      <c r="D3122">
        <v>12.026</v>
      </c>
    </row>
    <row r="3123" spans="1:4" ht="15.75">
      <c r="A3123" s="1">
        <v>1991</v>
      </c>
      <c r="B3123">
        <v>12</v>
      </c>
      <c r="C3123">
        <v>2</v>
      </c>
      <c r="D3123">
        <v>12.077999999999999</v>
      </c>
    </row>
    <row r="3124" spans="1:4" ht="15.75">
      <c r="A3124" s="1">
        <v>1991</v>
      </c>
      <c r="B3124">
        <v>12</v>
      </c>
      <c r="C3124">
        <v>3</v>
      </c>
      <c r="D3124">
        <v>12.215</v>
      </c>
    </row>
    <row r="3125" spans="1:4" ht="15.75">
      <c r="A3125" s="1">
        <v>1991</v>
      </c>
      <c r="B3125">
        <v>12</v>
      </c>
      <c r="C3125">
        <v>4</v>
      </c>
      <c r="D3125">
        <v>12.22</v>
      </c>
    </row>
    <row r="3126" spans="1:4" ht="15.75">
      <c r="A3126" s="1">
        <v>1991</v>
      </c>
      <c r="B3126">
        <v>12</v>
      </c>
      <c r="C3126">
        <v>5</v>
      </c>
      <c r="D3126">
        <v>12.345000000000001</v>
      </c>
    </row>
    <row r="3127" spans="1:4" ht="15.75">
      <c r="A3127" s="1">
        <v>1991</v>
      </c>
      <c r="B3127">
        <v>12</v>
      </c>
      <c r="C3127">
        <v>6</v>
      </c>
      <c r="D3127">
        <v>12.367000000000001</v>
      </c>
    </row>
    <row r="3128" spans="1:4" ht="15.75">
      <c r="A3128" s="1">
        <v>1991</v>
      </c>
      <c r="B3128">
        <v>12</v>
      </c>
      <c r="C3128">
        <v>7</v>
      </c>
      <c r="D3128">
        <v>12.366</v>
      </c>
    </row>
    <row r="3129" spans="1:4" ht="15.75">
      <c r="A3129" s="1">
        <v>1991</v>
      </c>
      <c r="B3129">
        <v>12</v>
      </c>
      <c r="C3129">
        <v>8</v>
      </c>
      <c r="D3129">
        <v>12.491</v>
      </c>
    </row>
    <row r="3130" spans="1:4" ht="15.75">
      <c r="A3130" s="1">
        <v>1991</v>
      </c>
      <c r="B3130">
        <v>12</v>
      </c>
      <c r="C3130">
        <v>9</v>
      </c>
      <c r="D3130">
        <v>12.435</v>
      </c>
    </row>
    <row r="3131" spans="1:4" ht="15.75">
      <c r="A3131" s="1">
        <v>1991</v>
      </c>
      <c r="B3131">
        <v>12</v>
      </c>
      <c r="C3131">
        <v>10</v>
      </c>
      <c r="D3131">
        <v>12.515000000000001</v>
      </c>
    </row>
    <row r="3132" spans="1:4" ht="15.75">
      <c r="A3132" s="1">
        <v>1991</v>
      </c>
      <c r="B3132">
        <v>12</v>
      </c>
      <c r="C3132">
        <v>11</v>
      </c>
      <c r="D3132">
        <v>12.547000000000001</v>
      </c>
    </row>
    <row r="3133" spans="1:4" ht="15.75">
      <c r="A3133" s="1">
        <v>1991</v>
      </c>
      <c r="B3133">
        <v>12</v>
      </c>
      <c r="C3133">
        <v>12</v>
      </c>
      <c r="D3133">
        <v>12.58</v>
      </c>
    </row>
    <row r="3134" spans="1:4" ht="15.75">
      <c r="A3134" s="1">
        <v>1991</v>
      </c>
      <c r="B3134">
        <v>12</v>
      </c>
      <c r="C3134">
        <v>13</v>
      </c>
      <c r="D3134">
        <v>12.784000000000001</v>
      </c>
    </row>
    <row r="3135" spans="1:4" ht="15.75">
      <c r="A3135" s="1">
        <v>1991</v>
      </c>
      <c r="B3135">
        <v>12</v>
      </c>
      <c r="C3135">
        <v>14</v>
      </c>
      <c r="D3135">
        <v>12.835000000000001</v>
      </c>
    </row>
    <row r="3136" spans="1:4" ht="15.75">
      <c r="A3136" s="1">
        <v>1991</v>
      </c>
      <c r="B3136">
        <v>12</v>
      </c>
      <c r="C3136">
        <v>15</v>
      </c>
      <c r="D3136">
        <v>12.920999999999999</v>
      </c>
    </row>
    <row r="3137" spans="1:4" ht="15.75">
      <c r="A3137" s="1">
        <v>1991</v>
      </c>
      <c r="B3137">
        <v>12</v>
      </c>
      <c r="C3137">
        <v>16</v>
      </c>
      <c r="D3137">
        <v>12.972</v>
      </c>
    </row>
    <row r="3138" spans="1:4" ht="15.75">
      <c r="A3138" s="1">
        <v>1991</v>
      </c>
      <c r="B3138">
        <v>12</v>
      </c>
      <c r="C3138">
        <v>17</v>
      </c>
      <c r="D3138">
        <v>12.99</v>
      </c>
    </row>
    <row r="3139" spans="1:4" ht="15.75">
      <c r="A3139" s="1">
        <v>1991</v>
      </c>
      <c r="B3139">
        <v>12</v>
      </c>
      <c r="C3139">
        <v>18</v>
      </c>
      <c r="D3139">
        <v>13.113</v>
      </c>
    </row>
    <row r="3140" spans="1:4" ht="15.75">
      <c r="A3140" s="1">
        <v>1991</v>
      </c>
      <c r="B3140">
        <v>12</v>
      </c>
      <c r="C3140">
        <v>19</v>
      </c>
      <c r="D3140">
        <v>13.083</v>
      </c>
    </row>
    <row r="3141" spans="1:4" ht="15.75">
      <c r="A3141" s="1">
        <v>1991</v>
      </c>
      <c r="B3141">
        <v>12</v>
      </c>
      <c r="C3141">
        <v>20</v>
      </c>
      <c r="D3141">
        <v>13.098000000000001</v>
      </c>
    </row>
    <row r="3142" spans="1:4" ht="15.75">
      <c r="A3142" s="1">
        <v>1991</v>
      </c>
      <c r="B3142">
        <v>12</v>
      </c>
      <c r="C3142">
        <v>21</v>
      </c>
      <c r="D3142">
        <v>13.14</v>
      </c>
    </row>
    <row r="3143" spans="1:4" ht="15.75">
      <c r="A3143" s="1">
        <v>1991</v>
      </c>
      <c r="B3143">
        <v>12</v>
      </c>
      <c r="C3143">
        <v>22</v>
      </c>
      <c r="D3143">
        <v>13.215</v>
      </c>
    </row>
    <row r="3144" spans="1:4" ht="15.75">
      <c r="A3144" s="1">
        <v>1991</v>
      </c>
      <c r="B3144">
        <v>12</v>
      </c>
      <c r="C3144">
        <v>23</v>
      </c>
      <c r="D3144">
        <v>13.367000000000001</v>
      </c>
    </row>
    <row r="3145" spans="1:4" ht="15.75">
      <c r="A3145" s="1">
        <v>1991</v>
      </c>
      <c r="B3145">
        <v>12</v>
      </c>
      <c r="C3145">
        <v>24</v>
      </c>
      <c r="D3145">
        <v>13.346</v>
      </c>
    </row>
    <row r="3146" spans="1:4" ht="15.75">
      <c r="A3146" s="1">
        <v>1991</v>
      </c>
      <c r="B3146">
        <v>12</v>
      </c>
      <c r="C3146">
        <v>25</v>
      </c>
      <c r="D3146">
        <v>13.465</v>
      </c>
    </row>
    <row r="3147" spans="1:4" ht="15.75">
      <c r="A3147" s="1">
        <v>1991</v>
      </c>
      <c r="B3147">
        <v>12</v>
      </c>
      <c r="C3147">
        <v>26</v>
      </c>
      <c r="D3147">
        <v>13.597</v>
      </c>
    </row>
    <row r="3148" spans="1:4" ht="15.75">
      <c r="A3148" s="1">
        <v>1991</v>
      </c>
      <c r="B3148">
        <v>12</v>
      </c>
      <c r="C3148">
        <v>27</v>
      </c>
      <c r="D3148">
        <v>13.657999999999999</v>
      </c>
    </row>
    <row r="3149" spans="1:4" ht="15.75">
      <c r="A3149" s="1">
        <v>1991</v>
      </c>
      <c r="B3149">
        <v>12</v>
      </c>
      <c r="C3149">
        <v>28</v>
      </c>
      <c r="D3149">
        <v>13.8</v>
      </c>
    </row>
    <row r="3150" spans="1:4" ht="15.75">
      <c r="A3150" s="1">
        <v>1991</v>
      </c>
      <c r="B3150">
        <v>12</v>
      </c>
      <c r="C3150">
        <v>29</v>
      </c>
      <c r="D3150">
        <v>13.954000000000001</v>
      </c>
    </row>
    <row r="3151" spans="1:4" ht="15.75">
      <c r="A3151" s="1">
        <v>1991</v>
      </c>
      <c r="B3151">
        <v>12</v>
      </c>
      <c r="C3151">
        <v>30</v>
      </c>
      <c r="D3151">
        <v>13.895</v>
      </c>
    </row>
    <row r="3152" spans="1:4" ht="15.75">
      <c r="A3152" s="1">
        <v>1991</v>
      </c>
      <c r="B3152">
        <v>12</v>
      </c>
      <c r="C3152">
        <v>31</v>
      </c>
      <c r="D3152">
        <v>13.894</v>
      </c>
    </row>
    <row r="3153" spans="1:4" ht="15.75">
      <c r="A3153" s="1">
        <v>1992</v>
      </c>
      <c r="B3153">
        <v>1</v>
      </c>
      <c r="C3153">
        <v>1</v>
      </c>
      <c r="D3153">
        <v>14.069000000000001</v>
      </c>
    </row>
    <row r="3154" spans="1:4" ht="15.75">
      <c r="A3154" s="1">
        <v>1992</v>
      </c>
      <c r="B3154">
        <v>1</v>
      </c>
      <c r="C3154">
        <v>2</v>
      </c>
      <c r="D3154">
        <v>14.092000000000001</v>
      </c>
    </row>
    <row r="3155" spans="1:4" ht="15.75">
      <c r="A3155" s="1">
        <v>1992</v>
      </c>
      <c r="B3155">
        <v>1</v>
      </c>
      <c r="C3155">
        <v>3</v>
      </c>
      <c r="D3155">
        <v>14.141</v>
      </c>
    </row>
    <row r="3156" spans="1:4" ht="15.75">
      <c r="A3156" s="1">
        <v>1992</v>
      </c>
      <c r="B3156">
        <v>1</v>
      </c>
      <c r="C3156">
        <v>4</v>
      </c>
      <c r="D3156">
        <v>14.071999999999999</v>
      </c>
    </row>
    <row r="3157" spans="1:4" ht="15.75">
      <c r="A3157" s="1">
        <v>1992</v>
      </c>
      <c r="B3157">
        <v>1</v>
      </c>
      <c r="C3157">
        <v>5</v>
      </c>
      <c r="D3157">
        <v>14.185</v>
      </c>
    </row>
    <row r="3158" spans="1:4" ht="15.75">
      <c r="A3158" s="1">
        <v>1992</v>
      </c>
      <c r="B3158">
        <v>1</v>
      </c>
      <c r="C3158">
        <v>6</v>
      </c>
      <c r="D3158">
        <v>14.254</v>
      </c>
    </row>
    <row r="3159" spans="1:4" ht="15.75">
      <c r="A3159" s="1">
        <v>1992</v>
      </c>
      <c r="B3159">
        <v>1</v>
      </c>
      <c r="C3159">
        <v>7</v>
      </c>
      <c r="D3159">
        <v>14.282</v>
      </c>
    </row>
    <row r="3160" spans="1:4" ht="15.75">
      <c r="A3160" s="1">
        <v>1992</v>
      </c>
      <c r="B3160">
        <v>1</v>
      </c>
      <c r="C3160">
        <v>8</v>
      </c>
      <c r="D3160">
        <v>14.406000000000001</v>
      </c>
    </row>
    <row r="3161" spans="1:4" ht="15.75">
      <c r="A3161" s="1">
        <v>1992</v>
      </c>
      <c r="B3161">
        <v>1</v>
      </c>
      <c r="C3161">
        <v>9</v>
      </c>
      <c r="D3161">
        <v>14.419</v>
      </c>
    </row>
    <row r="3162" spans="1:4" ht="15.75">
      <c r="A3162" s="1">
        <v>1992</v>
      </c>
      <c r="B3162">
        <v>1</v>
      </c>
      <c r="C3162">
        <v>10</v>
      </c>
      <c r="D3162">
        <v>14.481</v>
      </c>
    </row>
    <row r="3163" spans="1:4" ht="15.75">
      <c r="A3163" s="1">
        <v>1992</v>
      </c>
      <c r="B3163">
        <v>1</v>
      </c>
      <c r="C3163">
        <v>11</v>
      </c>
      <c r="D3163">
        <v>14.509</v>
      </c>
    </row>
    <row r="3164" spans="1:4" ht="15.75">
      <c r="A3164" s="1">
        <v>1992</v>
      </c>
      <c r="B3164">
        <v>1</v>
      </c>
      <c r="C3164">
        <v>12</v>
      </c>
      <c r="D3164">
        <v>14.509</v>
      </c>
    </row>
    <row r="3165" spans="1:4" ht="15.75">
      <c r="A3165" s="1">
        <v>1992</v>
      </c>
      <c r="B3165">
        <v>1</v>
      </c>
      <c r="C3165">
        <v>13</v>
      </c>
      <c r="D3165">
        <v>14.542999999999999</v>
      </c>
    </row>
    <row r="3166" spans="1:4" ht="15.75">
      <c r="A3166" s="1">
        <v>1992</v>
      </c>
      <c r="B3166">
        <v>1</v>
      </c>
      <c r="C3166">
        <v>14</v>
      </c>
      <c r="D3166">
        <v>14.631</v>
      </c>
    </row>
    <row r="3167" spans="1:4" ht="15.75">
      <c r="A3167" s="1">
        <v>1992</v>
      </c>
      <c r="B3167">
        <v>1</v>
      </c>
      <c r="C3167">
        <v>15</v>
      </c>
      <c r="D3167">
        <v>14.56</v>
      </c>
    </row>
    <row r="3168" spans="1:4" ht="15.75">
      <c r="A3168" s="1">
        <v>1992</v>
      </c>
      <c r="B3168">
        <v>1</v>
      </c>
      <c r="C3168">
        <v>16</v>
      </c>
      <c r="D3168">
        <v>14.52</v>
      </c>
    </row>
    <row r="3169" spans="1:4" ht="15.75">
      <c r="A3169" s="1">
        <v>1992</v>
      </c>
      <c r="B3169">
        <v>1</v>
      </c>
      <c r="C3169">
        <v>17</v>
      </c>
      <c r="D3169">
        <v>14.614000000000001</v>
      </c>
    </row>
    <row r="3170" spans="1:4" ht="15.75">
      <c r="A3170" s="1">
        <v>1992</v>
      </c>
      <c r="B3170">
        <v>1</v>
      </c>
      <c r="C3170">
        <v>18</v>
      </c>
      <c r="D3170">
        <v>14.657999999999999</v>
      </c>
    </row>
    <row r="3171" spans="1:4" ht="15.75">
      <c r="A3171" s="1">
        <v>1992</v>
      </c>
      <c r="B3171">
        <v>1</v>
      </c>
      <c r="C3171">
        <v>19</v>
      </c>
      <c r="D3171">
        <v>14.744999999999999</v>
      </c>
    </row>
    <row r="3172" spans="1:4" ht="15.75">
      <c r="A3172" s="1">
        <v>1992</v>
      </c>
      <c r="B3172">
        <v>1</v>
      </c>
      <c r="C3172">
        <v>20</v>
      </c>
      <c r="D3172">
        <v>14.772</v>
      </c>
    </row>
    <row r="3173" spans="1:4" ht="15.75">
      <c r="A3173" s="1">
        <v>1992</v>
      </c>
      <c r="B3173">
        <v>1</v>
      </c>
      <c r="C3173">
        <v>21</v>
      </c>
      <c r="D3173">
        <v>14.83</v>
      </c>
    </row>
    <row r="3174" spans="1:4" ht="15.75">
      <c r="A3174" s="1">
        <v>1992</v>
      </c>
      <c r="B3174">
        <v>1</v>
      </c>
      <c r="C3174">
        <v>22</v>
      </c>
      <c r="D3174">
        <v>14.906000000000001</v>
      </c>
    </row>
    <row r="3175" spans="1:4" ht="15.75">
      <c r="A3175" s="1">
        <v>1992</v>
      </c>
      <c r="B3175">
        <v>1</v>
      </c>
      <c r="C3175">
        <v>23</v>
      </c>
      <c r="D3175">
        <v>14.932</v>
      </c>
    </row>
    <row r="3176" spans="1:4" ht="15.75">
      <c r="A3176" s="1">
        <v>1992</v>
      </c>
      <c r="B3176">
        <v>1</v>
      </c>
      <c r="C3176">
        <v>24</v>
      </c>
      <c r="D3176">
        <v>14.946</v>
      </c>
    </row>
    <row r="3177" spans="1:4" ht="15.75">
      <c r="A3177" s="1">
        <v>1992</v>
      </c>
      <c r="B3177">
        <v>1</v>
      </c>
      <c r="C3177">
        <v>25</v>
      </c>
      <c r="D3177">
        <v>14.904999999999999</v>
      </c>
    </row>
    <row r="3178" spans="1:4" ht="15.75">
      <c r="A3178" s="1">
        <v>1992</v>
      </c>
      <c r="B3178">
        <v>1</v>
      </c>
      <c r="C3178">
        <v>26</v>
      </c>
      <c r="D3178">
        <v>15</v>
      </c>
    </row>
    <row r="3179" spans="1:4" ht="15.75">
      <c r="A3179" s="1">
        <v>1992</v>
      </c>
      <c r="B3179">
        <v>1</v>
      </c>
      <c r="C3179">
        <v>27</v>
      </c>
      <c r="D3179">
        <v>15.1</v>
      </c>
    </row>
    <row r="3180" spans="1:4" ht="15.75">
      <c r="A3180" s="1">
        <v>1992</v>
      </c>
      <c r="B3180">
        <v>1</v>
      </c>
      <c r="C3180">
        <v>28</v>
      </c>
      <c r="D3180">
        <v>15.212</v>
      </c>
    </row>
    <row r="3181" spans="1:4" ht="15.75">
      <c r="A3181" s="1">
        <v>1992</v>
      </c>
      <c r="B3181">
        <v>1</v>
      </c>
      <c r="C3181">
        <v>29</v>
      </c>
      <c r="D3181">
        <v>15.182</v>
      </c>
    </row>
    <row r="3182" spans="1:4" ht="15.75">
      <c r="A3182" s="1">
        <v>1992</v>
      </c>
      <c r="B3182">
        <v>1</v>
      </c>
      <c r="C3182">
        <v>30</v>
      </c>
      <c r="D3182">
        <v>15.188000000000001</v>
      </c>
    </row>
    <row r="3183" spans="1:4" ht="15.75">
      <c r="A3183" s="1">
        <v>1992</v>
      </c>
      <c r="B3183">
        <v>1</v>
      </c>
      <c r="C3183">
        <v>31</v>
      </c>
      <c r="D3183">
        <v>15.259</v>
      </c>
    </row>
    <row r="3184" spans="1:4" ht="15.75">
      <c r="A3184" s="1">
        <v>1992</v>
      </c>
      <c r="B3184">
        <v>2</v>
      </c>
      <c r="C3184">
        <v>1</v>
      </c>
      <c r="D3184">
        <v>15.419</v>
      </c>
    </row>
    <row r="3185" spans="1:4" ht="15.75">
      <c r="A3185" s="1">
        <v>1992</v>
      </c>
      <c r="B3185">
        <v>2</v>
      </c>
      <c r="C3185">
        <v>2</v>
      </c>
      <c r="D3185">
        <v>15.387</v>
      </c>
    </row>
    <row r="3186" spans="1:4" ht="15.75">
      <c r="A3186" s="1">
        <v>1992</v>
      </c>
      <c r="B3186">
        <v>2</v>
      </c>
      <c r="C3186">
        <v>3</v>
      </c>
      <c r="D3186">
        <v>15.396000000000001</v>
      </c>
    </row>
    <row r="3187" spans="1:4" ht="15.75">
      <c r="A3187" s="1">
        <v>1992</v>
      </c>
      <c r="B3187">
        <v>2</v>
      </c>
      <c r="C3187">
        <v>4</v>
      </c>
      <c r="D3187">
        <v>15.394</v>
      </c>
    </row>
    <row r="3188" spans="1:4" ht="15.75">
      <c r="A3188" s="1">
        <v>1992</v>
      </c>
      <c r="B3188">
        <v>2</v>
      </c>
      <c r="C3188">
        <v>5</v>
      </c>
      <c r="D3188">
        <v>15.365</v>
      </c>
    </row>
    <row r="3189" spans="1:4" ht="15.75">
      <c r="A3189" s="1">
        <v>1992</v>
      </c>
      <c r="B3189">
        <v>2</v>
      </c>
      <c r="C3189">
        <v>6</v>
      </c>
      <c r="D3189">
        <v>15.481</v>
      </c>
    </row>
    <row r="3190" spans="1:4" ht="15.75">
      <c r="A3190" s="1">
        <v>1992</v>
      </c>
      <c r="B3190">
        <v>2</v>
      </c>
      <c r="C3190">
        <v>7</v>
      </c>
      <c r="D3190">
        <v>15.445</v>
      </c>
    </row>
    <row r="3191" spans="1:4" ht="15.75">
      <c r="A3191" s="1">
        <v>1992</v>
      </c>
      <c r="B3191">
        <v>2</v>
      </c>
      <c r="C3191">
        <v>8</v>
      </c>
      <c r="D3191">
        <v>15.423999999999999</v>
      </c>
    </row>
    <row r="3192" spans="1:4" ht="15.75">
      <c r="A3192" s="1">
        <v>1992</v>
      </c>
      <c r="B3192">
        <v>2</v>
      </c>
      <c r="C3192">
        <v>9</v>
      </c>
      <c r="D3192">
        <v>15.43</v>
      </c>
    </row>
    <row r="3193" spans="1:4" ht="15.75">
      <c r="A3193" s="1">
        <v>1992</v>
      </c>
      <c r="B3193">
        <v>2</v>
      </c>
      <c r="C3193">
        <v>10</v>
      </c>
      <c r="D3193">
        <v>15.358000000000001</v>
      </c>
    </row>
    <row r="3194" spans="1:4" ht="15.75">
      <c r="A3194" s="1">
        <v>1992</v>
      </c>
      <c r="B3194">
        <v>2</v>
      </c>
      <c r="C3194">
        <v>11</v>
      </c>
      <c r="D3194">
        <v>15.318</v>
      </c>
    </row>
    <row r="3195" spans="1:4" ht="15.75">
      <c r="A3195" s="1">
        <v>1992</v>
      </c>
      <c r="B3195">
        <v>2</v>
      </c>
      <c r="C3195">
        <v>12</v>
      </c>
      <c r="D3195">
        <v>15.375</v>
      </c>
    </row>
    <row r="3196" spans="1:4" ht="15.75">
      <c r="A3196" s="1">
        <v>1992</v>
      </c>
      <c r="B3196">
        <v>2</v>
      </c>
      <c r="C3196">
        <v>13</v>
      </c>
      <c r="D3196">
        <v>15.381</v>
      </c>
    </row>
    <row r="3197" spans="1:4" ht="15.75">
      <c r="A3197" s="1">
        <v>1992</v>
      </c>
      <c r="B3197">
        <v>2</v>
      </c>
      <c r="C3197">
        <v>14</v>
      </c>
      <c r="D3197">
        <v>15.449</v>
      </c>
    </row>
    <row r="3198" spans="1:4" ht="15.75">
      <c r="A3198" s="1">
        <v>1992</v>
      </c>
      <c r="B3198">
        <v>2</v>
      </c>
      <c r="C3198">
        <v>15</v>
      </c>
      <c r="D3198">
        <v>15.465999999999999</v>
      </c>
    </row>
    <row r="3199" spans="1:4" ht="15.75">
      <c r="A3199" s="1">
        <v>1992</v>
      </c>
      <c r="B3199">
        <v>2</v>
      </c>
      <c r="C3199">
        <v>16</v>
      </c>
      <c r="D3199">
        <v>15.567</v>
      </c>
    </row>
    <row r="3200" spans="1:4" ht="15.75">
      <c r="A3200" s="1">
        <v>1992</v>
      </c>
      <c r="B3200">
        <v>2</v>
      </c>
      <c r="C3200">
        <v>17</v>
      </c>
      <c r="D3200">
        <v>15.561</v>
      </c>
    </row>
    <row r="3201" spans="1:4" ht="15.75">
      <c r="A3201" s="1">
        <v>1992</v>
      </c>
      <c r="B3201">
        <v>2</v>
      </c>
      <c r="C3201">
        <v>18</v>
      </c>
      <c r="D3201">
        <v>15.518000000000001</v>
      </c>
    </row>
    <row r="3202" spans="1:4" ht="15.75">
      <c r="A3202" s="1">
        <v>1992</v>
      </c>
      <c r="B3202">
        <v>2</v>
      </c>
      <c r="C3202">
        <v>19</v>
      </c>
      <c r="D3202">
        <v>15.532</v>
      </c>
    </row>
    <row r="3203" spans="1:4" ht="15.75">
      <c r="A3203" s="1">
        <v>1992</v>
      </c>
      <c r="B3203">
        <v>2</v>
      </c>
      <c r="C3203">
        <v>20</v>
      </c>
      <c r="D3203">
        <v>15.507999999999999</v>
      </c>
    </row>
    <row r="3204" spans="1:4" ht="15.75">
      <c r="A3204" s="1">
        <v>1992</v>
      </c>
      <c r="B3204">
        <v>2</v>
      </c>
      <c r="C3204">
        <v>21</v>
      </c>
      <c r="D3204">
        <v>15.523</v>
      </c>
    </row>
    <row r="3205" spans="1:4" ht="15.75">
      <c r="A3205" s="1">
        <v>1992</v>
      </c>
      <c r="B3205">
        <v>2</v>
      </c>
      <c r="C3205">
        <v>22</v>
      </c>
      <c r="D3205">
        <v>15.574</v>
      </c>
    </row>
    <row r="3206" spans="1:4" ht="15.75">
      <c r="A3206" s="1">
        <v>1992</v>
      </c>
      <c r="B3206">
        <v>2</v>
      </c>
      <c r="C3206">
        <v>23</v>
      </c>
      <c r="D3206">
        <v>15.535</v>
      </c>
    </row>
    <row r="3207" spans="1:4" ht="15.75">
      <c r="A3207" s="1">
        <v>1992</v>
      </c>
      <c r="B3207">
        <v>2</v>
      </c>
      <c r="C3207">
        <v>24</v>
      </c>
      <c r="D3207">
        <v>15.53</v>
      </c>
    </row>
    <row r="3208" spans="1:4" ht="15.75">
      <c r="A3208" s="1">
        <v>1992</v>
      </c>
      <c r="B3208">
        <v>2</v>
      </c>
      <c r="C3208">
        <v>25</v>
      </c>
      <c r="D3208">
        <v>15.494</v>
      </c>
    </row>
    <row r="3209" spans="1:4" ht="15.75">
      <c r="A3209" s="1">
        <v>1992</v>
      </c>
      <c r="B3209">
        <v>2</v>
      </c>
      <c r="C3209">
        <v>26</v>
      </c>
      <c r="D3209">
        <v>15.53</v>
      </c>
    </row>
    <row r="3210" spans="1:4" ht="15.75">
      <c r="A3210" s="1">
        <v>1992</v>
      </c>
      <c r="B3210">
        <v>2</v>
      </c>
      <c r="C3210">
        <v>27</v>
      </c>
      <c r="D3210">
        <v>15.496</v>
      </c>
    </row>
    <row r="3211" spans="1:4" ht="15.75">
      <c r="A3211" s="1">
        <v>1992</v>
      </c>
      <c r="B3211">
        <v>2</v>
      </c>
      <c r="C3211">
        <v>28</v>
      </c>
      <c r="D3211">
        <v>15.532</v>
      </c>
    </row>
    <row r="3212" spans="1:4" ht="15.75">
      <c r="A3212" s="1">
        <v>1992</v>
      </c>
      <c r="B3212">
        <v>2</v>
      </c>
      <c r="C3212">
        <v>29</v>
      </c>
      <c r="D3212">
        <v>15.417</v>
      </c>
    </row>
    <row r="3213" spans="1:4" ht="15.75">
      <c r="A3213" s="1">
        <v>1992</v>
      </c>
      <c r="B3213">
        <v>3</v>
      </c>
      <c r="C3213">
        <v>1</v>
      </c>
      <c r="D3213">
        <v>15.487</v>
      </c>
    </row>
    <row r="3214" spans="1:4" ht="15.75">
      <c r="A3214" s="1">
        <v>1992</v>
      </c>
      <c r="B3214">
        <v>3</v>
      </c>
      <c r="C3214">
        <v>2</v>
      </c>
      <c r="D3214">
        <v>15.516</v>
      </c>
    </row>
    <row r="3215" spans="1:4" ht="15.75">
      <c r="A3215" s="1">
        <v>1992</v>
      </c>
      <c r="B3215">
        <v>3</v>
      </c>
      <c r="C3215">
        <v>3</v>
      </c>
      <c r="D3215">
        <v>15.44</v>
      </c>
    </row>
    <row r="3216" spans="1:4" ht="15.75">
      <c r="A3216" s="1">
        <v>1992</v>
      </c>
      <c r="B3216">
        <v>3</v>
      </c>
      <c r="C3216">
        <v>4</v>
      </c>
      <c r="D3216">
        <v>15.401999999999999</v>
      </c>
    </row>
    <row r="3217" spans="1:4" ht="15.75">
      <c r="A3217" s="1">
        <v>1992</v>
      </c>
      <c r="B3217">
        <v>3</v>
      </c>
      <c r="C3217">
        <v>5</v>
      </c>
      <c r="D3217">
        <v>15.39</v>
      </c>
    </row>
    <row r="3218" spans="1:4" ht="15.75">
      <c r="A3218" s="1">
        <v>1992</v>
      </c>
      <c r="B3218">
        <v>3</v>
      </c>
      <c r="C3218">
        <v>6</v>
      </c>
      <c r="D3218">
        <v>15.398999999999999</v>
      </c>
    </row>
    <row r="3219" spans="1:4" ht="15.75">
      <c r="A3219" s="1">
        <v>1992</v>
      </c>
      <c r="B3219">
        <v>3</v>
      </c>
      <c r="C3219">
        <v>7</v>
      </c>
      <c r="D3219">
        <v>15.423999999999999</v>
      </c>
    </row>
    <row r="3220" spans="1:4" ht="15.75">
      <c r="A3220" s="1">
        <v>1992</v>
      </c>
      <c r="B3220">
        <v>3</v>
      </c>
      <c r="C3220">
        <v>8</v>
      </c>
      <c r="D3220">
        <v>15.48</v>
      </c>
    </row>
    <row r="3221" spans="1:4" ht="15.75">
      <c r="A3221" s="1">
        <v>1992</v>
      </c>
      <c r="B3221">
        <v>3</v>
      </c>
      <c r="C3221">
        <v>9</v>
      </c>
      <c r="D3221">
        <v>15.526999999999999</v>
      </c>
    </row>
    <row r="3222" spans="1:4" ht="15.75">
      <c r="A3222" s="1">
        <v>1992</v>
      </c>
      <c r="B3222">
        <v>3</v>
      </c>
      <c r="C3222">
        <v>10</v>
      </c>
      <c r="D3222">
        <v>15.525</v>
      </c>
    </row>
    <row r="3223" spans="1:4" ht="15.75">
      <c r="A3223" s="1">
        <v>1992</v>
      </c>
      <c r="B3223">
        <v>3</v>
      </c>
      <c r="C3223">
        <v>11</v>
      </c>
      <c r="D3223">
        <v>15.545999999999999</v>
      </c>
    </row>
    <row r="3224" spans="1:4" ht="15.75">
      <c r="A3224" s="1">
        <v>1992</v>
      </c>
      <c r="B3224">
        <v>3</v>
      </c>
      <c r="C3224">
        <v>12</v>
      </c>
      <c r="D3224">
        <v>15.576000000000001</v>
      </c>
    </row>
    <row r="3225" spans="1:4" ht="15.75">
      <c r="A3225" s="1">
        <v>1992</v>
      </c>
      <c r="B3225">
        <v>3</v>
      </c>
      <c r="C3225">
        <v>13</v>
      </c>
      <c r="D3225">
        <v>15.521000000000001</v>
      </c>
    </row>
    <row r="3226" spans="1:4" ht="15.75">
      <c r="A3226" s="1">
        <v>1992</v>
      </c>
      <c r="B3226">
        <v>3</v>
      </c>
      <c r="C3226">
        <v>14</v>
      </c>
      <c r="D3226">
        <v>15.493</v>
      </c>
    </row>
    <row r="3227" spans="1:4" ht="15.75">
      <c r="A3227" s="1">
        <v>1992</v>
      </c>
      <c r="B3227">
        <v>3</v>
      </c>
      <c r="C3227">
        <v>15</v>
      </c>
      <c r="D3227">
        <v>15.476000000000001</v>
      </c>
    </row>
    <row r="3228" spans="1:4" ht="15.75">
      <c r="A3228" s="1">
        <v>1992</v>
      </c>
      <c r="B3228">
        <v>3</v>
      </c>
      <c r="C3228">
        <v>16</v>
      </c>
      <c r="D3228">
        <v>15.422000000000001</v>
      </c>
    </row>
    <row r="3229" spans="1:4" ht="15.75">
      <c r="A3229" s="1">
        <v>1992</v>
      </c>
      <c r="B3229">
        <v>3</v>
      </c>
      <c r="C3229">
        <v>17</v>
      </c>
      <c r="D3229">
        <v>15.371</v>
      </c>
    </row>
    <row r="3230" spans="1:4" ht="15.75">
      <c r="A3230" s="1">
        <v>1992</v>
      </c>
      <c r="B3230">
        <v>3</v>
      </c>
      <c r="C3230">
        <v>18</v>
      </c>
      <c r="D3230">
        <v>15.406000000000001</v>
      </c>
    </row>
    <row r="3231" spans="1:4" ht="15.75">
      <c r="A3231" s="1">
        <v>1992</v>
      </c>
      <c r="B3231">
        <v>3</v>
      </c>
      <c r="C3231">
        <v>19</v>
      </c>
      <c r="D3231">
        <v>15.461</v>
      </c>
    </row>
    <row r="3232" spans="1:4" ht="15.75">
      <c r="A3232" s="1">
        <v>1992</v>
      </c>
      <c r="B3232">
        <v>3</v>
      </c>
      <c r="C3232">
        <v>20</v>
      </c>
      <c r="D3232">
        <v>15.505000000000001</v>
      </c>
    </row>
    <row r="3233" spans="1:4" ht="15.75">
      <c r="A3233" s="1">
        <v>1992</v>
      </c>
      <c r="B3233">
        <v>3</v>
      </c>
      <c r="C3233">
        <v>21</v>
      </c>
      <c r="D3233">
        <v>15.512</v>
      </c>
    </row>
    <row r="3234" spans="1:4" ht="15.75">
      <c r="A3234" s="1">
        <v>1992</v>
      </c>
      <c r="B3234">
        <v>3</v>
      </c>
      <c r="C3234">
        <v>22</v>
      </c>
      <c r="D3234">
        <v>15.547000000000001</v>
      </c>
    </row>
    <row r="3235" spans="1:4" ht="15.75">
      <c r="A3235" s="1">
        <v>1992</v>
      </c>
      <c r="B3235">
        <v>3</v>
      </c>
      <c r="C3235">
        <v>23</v>
      </c>
      <c r="D3235">
        <v>15.535</v>
      </c>
    </row>
    <row r="3236" spans="1:4" ht="15.75">
      <c r="A3236" s="1">
        <v>1992</v>
      </c>
      <c r="B3236">
        <v>3</v>
      </c>
      <c r="C3236">
        <v>24</v>
      </c>
      <c r="D3236">
        <v>15.56</v>
      </c>
    </row>
    <row r="3237" spans="1:4" ht="15.75">
      <c r="A3237" s="1">
        <v>1992</v>
      </c>
      <c r="B3237">
        <v>3</v>
      </c>
      <c r="C3237">
        <v>25</v>
      </c>
      <c r="D3237">
        <v>15.57</v>
      </c>
    </row>
    <row r="3238" spans="1:4" ht="15.75">
      <c r="A3238" s="1">
        <v>1992</v>
      </c>
      <c r="B3238">
        <v>3</v>
      </c>
      <c r="C3238">
        <v>26</v>
      </c>
      <c r="D3238">
        <v>15.569000000000001</v>
      </c>
    </row>
    <row r="3239" spans="1:4" ht="15.75">
      <c r="A3239" s="1">
        <v>1992</v>
      </c>
      <c r="B3239">
        <v>3</v>
      </c>
      <c r="C3239">
        <v>27</v>
      </c>
      <c r="D3239">
        <v>15.554</v>
      </c>
    </row>
    <row r="3240" spans="1:4" ht="15.75">
      <c r="A3240" s="1">
        <v>1992</v>
      </c>
      <c r="B3240">
        <v>3</v>
      </c>
      <c r="C3240">
        <v>28</v>
      </c>
      <c r="D3240">
        <v>15.542999999999999</v>
      </c>
    </row>
    <row r="3241" spans="1:4" ht="15.75">
      <c r="A3241" s="1">
        <v>1992</v>
      </c>
      <c r="B3241">
        <v>3</v>
      </c>
      <c r="C3241">
        <v>29</v>
      </c>
      <c r="D3241">
        <v>15.401</v>
      </c>
    </row>
    <row r="3242" spans="1:4" ht="15.75">
      <c r="A3242" s="1">
        <v>1992</v>
      </c>
      <c r="B3242">
        <v>3</v>
      </c>
      <c r="C3242">
        <v>30</v>
      </c>
      <c r="D3242">
        <v>15.41</v>
      </c>
    </row>
    <row r="3243" spans="1:4" ht="15.75">
      <c r="A3243" s="1">
        <v>1992</v>
      </c>
      <c r="B3243">
        <v>3</v>
      </c>
      <c r="C3243">
        <v>31</v>
      </c>
      <c r="D3243">
        <v>15.347</v>
      </c>
    </row>
    <row r="3244" spans="1:4" ht="15.75">
      <c r="A3244" s="1">
        <v>1992</v>
      </c>
      <c r="B3244">
        <v>4</v>
      </c>
      <c r="C3244">
        <v>1</v>
      </c>
      <c r="D3244">
        <v>15.311</v>
      </c>
    </row>
    <row r="3245" spans="1:4" ht="15.75">
      <c r="A3245" s="1">
        <v>1992</v>
      </c>
      <c r="B3245">
        <v>4</v>
      </c>
      <c r="C3245">
        <v>2</v>
      </c>
      <c r="D3245">
        <v>15.221</v>
      </c>
    </row>
    <row r="3246" spans="1:4" ht="15.75">
      <c r="A3246" s="1">
        <v>1992</v>
      </c>
      <c r="B3246">
        <v>4</v>
      </c>
      <c r="C3246">
        <v>3</v>
      </c>
      <c r="D3246">
        <v>15.135</v>
      </c>
    </row>
    <row r="3247" spans="1:4" ht="15.75">
      <c r="A3247" s="1">
        <v>1992</v>
      </c>
      <c r="B3247">
        <v>4</v>
      </c>
      <c r="C3247">
        <v>4</v>
      </c>
      <c r="D3247">
        <v>15.108000000000001</v>
      </c>
    </row>
    <row r="3248" spans="1:4" ht="15.75">
      <c r="A3248" s="1">
        <v>1992</v>
      </c>
      <c r="B3248">
        <v>4</v>
      </c>
      <c r="C3248">
        <v>5</v>
      </c>
      <c r="D3248">
        <v>15.013</v>
      </c>
    </row>
    <row r="3249" spans="1:4" ht="15.75">
      <c r="A3249" s="1">
        <v>1992</v>
      </c>
      <c r="B3249">
        <v>4</v>
      </c>
      <c r="C3249">
        <v>6</v>
      </c>
      <c r="D3249">
        <v>14.935</v>
      </c>
    </row>
    <row r="3250" spans="1:4" ht="15.75">
      <c r="A3250" s="1">
        <v>1992</v>
      </c>
      <c r="B3250">
        <v>4</v>
      </c>
      <c r="C3250">
        <v>7</v>
      </c>
      <c r="D3250">
        <v>14.93</v>
      </c>
    </row>
    <row r="3251" spans="1:4" ht="15.75">
      <c r="A3251" s="1">
        <v>1992</v>
      </c>
      <c r="B3251">
        <v>4</v>
      </c>
      <c r="C3251">
        <v>8</v>
      </c>
      <c r="D3251">
        <v>14.884</v>
      </c>
    </row>
    <row r="3252" spans="1:4" ht="15.75">
      <c r="A3252" s="1">
        <v>1992</v>
      </c>
      <c r="B3252">
        <v>4</v>
      </c>
      <c r="C3252">
        <v>9</v>
      </c>
      <c r="D3252">
        <v>14.808999999999999</v>
      </c>
    </row>
    <row r="3253" spans="1:4" ht="15.75">
      <c r="A3253" s="1">
        <v>1992</v>
      </c>
      <c r="B3253">
        <v>4</v>
      </c>
      <c r="C3253">
        <v>10</v>
      </c>
      <c r="D3253">
        <v>14.736000000000001</v>
      </c>
    </row>
    <row r="3254" spans="1:4" ht="15.75">
      <c r="A3254" s="1">
        <v>1992</v>
      </c>
      <c r="B3254">
        <v>4</v>
      </c>
      <c r="C3254">
        <v>11</v>
      </c>
      <c r="D3254">
        <v>14.747</v>
      </c>
    </row>
    <row r="3255" spans="1:4" ht="15.75">
      <c r="A3255" s="1">
        <v>1992</v>
      </c>
      <c r="B3255">
        <v>4</v>
      </c>
      <c r="C3255">
        <v>12</v>
      </c>
      <c r="D3255">
        <v>14.718999999999999</v>
      </c>
    </row>
    <row r="3256" spans="1:4" ht="15.75">
      <c r="A3256" s="1">
        <v>1992</v>
      </c>
      <c r="B3256">
        <v>4</v>
      </c>
      <c r="C3256">
        <v>13</v>
      </c>
      <c r="D3256">
        <v>14.708</v>
      </c>
    </row>
    <row r="3257" spans="1:4" ht="15.75">
      <c r="A3257" s="1">
        <v>1992</v>
      </c>
      <c r="B3257">
        <v>4</v>
      </c>
      <c r="C3257">
        <v>14</v>
      </c>
      <c r="D3257">
        <v>14.689</v>
      </c>
    </row>
    <row r="3258" spans="1:4" ht="15.75">
      <c r="A3258" s="1">
        <v>1992</v>
      </c>
      <c r="B3258">
        <v>4</v>
      </c>
      <c r="C3258">
        <v>15</v>
      </c>
      <c r="D3258">
        <v>14.709</v>
      </c>
    </row>
    <row r="3259" spans="1:4" ht="15.75">
      <c r="A3259" s="1">
        <v>1992</v>
      </c>
      <c r="B3259">
        <v>4</v>
      </c>
      <c r="C3259">
        <v>16</v>
      </c>
      <c r="D3259">
        <v>14.651999999999999</v>
      </c>
    </row>
    <row r="3260" spans="1:4" ht="15.75">
      <c r="A3260" s="1">
        <v>1992</v>
      </c>
      <c r="B3260">
        <v>4</v>
      </c>
      <c r="C3260">
        <v>17</v>
      </c>
      <c r="D3260">
        <v>14.677</v>
      </c>
    </row>
    <row r="3261" spans="1:4" ht="15.75">
      <c r="A3261" s="1">
        <v>1992</v>
      </c>
      <c r="B3261">
        <v>4</v>
      </c>
      <c r="C3261">
        <v>18</v>
      </c>
      <c r="D3261">
        <v>14.622</v>
      </c>
    </row>
    <row r="3262" spans="1:4" ht="15.75">
      <c r="A3262" s="1">
        <v>1992</v>
      </c>
      <c r="B3262">
        <v>4</v>
      </c>
      <c r="C3262">
        <v>19</v>
      </c>
      <c r="D3262">
        <v>14.61</v>
      </c>
    </row>
    <row r="3263" spans="1:4" ht="15.75">
      <c r="A3263" s="1">
        <v>1992</v>
      </c>
      <c r="B3263">
        <v>4</v>
      </c>
      <c r="C3263">
        <v>20</v>
      </c>
      <c r="D3263">
        <v>14.595000000000001</v>
      </c>
    </row>
    <row r="3264" spans="1:4" ht="15.75">
      <c r="A3264" s="1">
        <v>1992</v>
      </c>
      <c r="B3264">
        <v>4</v>
      </c>
      <c r="C3264">
        <v>21</v>
      </c>
      <c r="D3264">
        <v>14.563000000000001</v>
      </c>
    </row>
    <row r="3265" spans="1:4" ht="15.75">
      <c r="A3265" s="1">
        <v>1992</v>
      </c>
      <c r="B3265">
        <v>4</v>
      </c>
      <c r="C3265">
        <v>22</v>
      </c>
      <c r="D3265">
        <v>14.606</v>
      </c>
    </row>
    <row r="3266" spans="1:4" ht="15.75">
      <c r="A3266" s="1">
        <v>1992</v>
      </c>
      <c r="B3266">
        <v>4</v>
      </c>
      <c r="C3266">
        <v>23</v>
      </c>
      <c r="D3266">
        <v>14.571</v>
      </c>
    </row>
    <row r="3267" spans="1:4" ht="15.75">
      <c r="A3267" s="1">
        <v>1992</v>
      </c>
      <c r="B3267">
        <v>4</v>
      </c>
      <c r="C3267">
        <v>24</v>
      </c>
      <c r="D3267">
        <v>14.462999999999999</v>
      </c>
    </row>
    <row r="3268" spans="1:4" ht="15.75">
      <c r="A3268" s="1">
        <v>1992</v>
      </c>
      <c r="B3268">
        <v>4</v>
      </c>
      <c r="C3268">
        <v>25</v>
      </c>
      <c r="D3268">
        <v>14.351000000000001</v>
      </c>
    </row>
    <row r="3269" spans="1:4" ht="15.75">
      <c r="A3269" s="1">
        <v>1992</v>
      </c>
      <c r="B3269">
        <v>4</v>
      </c>
      <c r="C3269">
        <v>26</v>
      </c>
      <c r="D3269">
        <v>14.303000000000001</v>
      </c>
    </row>
    <row r="3270" spans="1:4" ht="15.75">
      <c r="A3270" s="1">
        <v>1992</v>
      </c>
      <c r="B3270">
        <v>4</v>
      </c>
      <c r="C3270">
        <v>27</v>
      </c>
      <c r="D3270">
        <v>14.297000000000001</v>
      </c>
    </row>
    <row r="3271" spans="1:4" ht="15.75">
      <c r="A3271" s="1">
        <v>1992</v>
      </c>
      <c r="B3271">
        <v>4</v>
      </c>
      <c r="C3271">
        <v>28</v>
      </c>
      <c r="D3271">
        <v>14.198</v>
      </c>
    </row>
    <row r="3272" spans="1:4" ht="15.75">
      <c r="A3272" s="1">
        <v>1992</v>
      </c>
      <c r="B3272">
        <v>4</v>
      </c>
      <c r="C3272">
        <v>29</v>
      </c>
      <c r="D3272">
        <v>14.121</v>
      </c>
    </row>
    <row r="3273" spans="1:4" ht="15.75">
      <c r="A3273" s="1">
        <v>1992</v>
      </c>
      <c r="B3273">
        <v>4</v>
      </c>
      <c r="C3273">
        <v>30</v>
      </c>
      <c r="D3273">
        <v>14.026</v>
      </c>
    </row>
    <row r="3274" spans="1:4" ht="15.75">
      <c r="A3274" s="1">
        <v>1992</v>
      </c>
      <c r="B3274">
        <v>5</v>
      </c>
      <c r="C3274">
        <v>1</v>
      </c>
      <c r="D3274">
        <v>13.867000000000001</v>
      </c>
    </row>
    <row r="3275" spans="1:4" ht="15.75">
      <c r="A3275" s="1">
        <v>1992</v>
      </c>
      <c r="B3275">
        <v>5</v>
      </c>
      <c r="C3275">
        <v>2</v>
      </c>
      <c r="D3275">
        <v>13.801</v>
      </c>
    </row>
    <row r="3276" spans="1:4" ht="15.75">
      <c r="A3276" s="1">
        <v>1992</v>
      </c>
      <c r="B3276">
        <v>5</v>
      </c>
      <c r="C3276">
        <v>3</v>
      </c>
      <c r="D3276">
        <v>13.657</v>
      </c>
    </row>
    <row r="3277" spans="1:4" ht="15.75">
      <c r="A3277" s="1">
        <v>1992</v>
      </c>
      <c r="B3277">
        <v>5</v>
      </c>
      <c r="C3277">
        <v>4</v>
      </c>
      <c r="D3277">
        <v>13.566000000000001</v>
      </c>
    </row>
    <row r="3278" spans="1:4" ht="15.75">
      <c r="A3278" s="1">
        <v>1992</v>
      </c>
      <c r="B3278">
        <v>5</v>
      </c>
      <c r="C3278">
        <v>5</v>
      </c>
      <c r="D3278">
        <v>13.53</v>
      </c>
    </row>
    <row r="3279" spans="1:4" ht="15.75">
      <c r="A3279" s="1">
        <v>1992</v>
      </c>
      <c r="B3279">
        <v>5</v>
      </c>
      <c r="C3279">
        <v>6</v>
      </c>
      <c r="D3279">
        <v>13.536</v>
      </c>
    </row>
    <row r="3280" spans="1:4" ht="15.75">
      <c r="A3280" s="1">
        <v>1992</v>
      </c>
      <c r="B3280">
        <v>5</v>
      </c>
      <c r="C3280">
        <v>7</v>
      </c>
      <c r="D3280">
        <v>13.502000000000001</v>
      </c>
    </row>
    <row r="3281" spans="1:4" ht="15.75">
      <c r="A3281" s="1">
        <v>1992</v>
      </c>
      <c r="B3281">
        <v>5</v>
      </c>
      <c r="C3281">
        <v>8</v>
      </c>
      <c r="D3281">
        <v>13.521000000000001</v>
      </c>
    </row>
    <row r="3282" spans="1:4" ht="15.75">
      <c r="A3282" s="1">
        <v>1992</v>
      </c>
      <c r="B3282">
        <v>5</v>
      </c>
      <c r="C3282">
        <v>9</v>
      </c>
      <c r="D3282">
        <v>13.436</v>
      </c>
    </row>
    <row r="3283" spans="1:4" ht="15.75">
      <c r="A3283" s="1">
        <v>1992</v>
      </c>
      <c r="B3283">
        <v>5</v>
      </c>
      <c r="C3283">
        <v>10</v>
      </c>
      <c r="D3283">
        <v>13.356</v>
      </c>
    </row>
    <row r="3284" spans="1:4" ht="15.75">
      <c r="A3284" s="1">
        <v>1992</v>
      </c>
      <c r="B3284">
        <v>5</v>
      </c>
      <c r="C3284">
        <v>11</v>
      </c>
      <c r="D3284">
        <v>13.24</v>
      </c>
    </row>
    <row r="3285" spans="1:4" ht="15.75">
      <c r="A3285" s="1">
        <v>1992</v>
      </c>
      <c r="B3285">
        <v>5</v>
      </c>
      <c r="C3285">
        <v>12</v>
      </c>
      <c r="D3285">
        <v>13.23</v>
      </c>
    </row>
    <row r="3286" spans="1:4" ht="15.75">
      <c r="A3286" s="1">
        <v>1992</v>
      </c>
      <c r="B3286">
        <v>5</v>
      </c>
      <c r="C3286">
        <v>13</v>
      </c>
      <c r="D3286">
        <v>13.192</v>
      </c>
    </row>
    <row r="3287" spans="1:4" ht="15.75">
      <c r="A3287" s="1">
        <v>1992</v>
      </c>
      <c r="B3287">
        <v>5</v>
      </c>
      <c r="C3287">
        <v>14</v>
      </c>
      <c r="D3287">
        <v>13.186</v>
      </c>
    </row>
    <row r="3288" spans="1:4" ht="15.75">
      <c r="A3288" s="1">
        <v>1992</v>
      </c>
      <c r="B3288">
        <v>5</v>
      </c>
      <c r="C3288">
        <v>15</v>
      </c>
      <c r="D3288">
        <v>13.162000000000001</v>
      </c>
    </row>
    <row r="3289" spans="1:4" ht="15.75">
      <c r="A3289" s="1">
        <v>1992</v>
      </c>
      <c r="B3289">
        <v>5</v>
      </c>
      <c r="C3289">
        <v>16</v>
      </c>
      <c r="D3289">
        <v>13.13</v>
      </c>
    </row>
    <row r="3290" spans="1:4" ht="15.75">
      <c r="A3290" s="1">
        <v>1992</v>
      </c>
      <c r="B3290">
        <v>5</v>
      </c>
      <c r="C3290">
        <v>17</v>
      </c>
      <c r="D3290">
        <v>13.089</v>
      </c>
    </row>
    <row r="3291" spans="1:4" ht="15.75">
      <c r="A3291" s="1">
        <v>1992</v>
      </c>
      <c r="B3291">
        <v>5</v>
      </c>
      <c r="C3291">
        <v>18</v>
      </c>
      <c r="D3291">
        <v>13.12</v>
      </c>
    </row>
    <row r="3292" spans="1:4" ht="15.75">
      <c r="A3292" s="1">
        <v>1992</v>
      </c>
      <c r="B3292">
        <v>5</v>
      </c>
      <c r="C3292">
        <v>19</v>
      </c>
      <c r="D3292">
        <v>13.09</v>
      </c>
    </row>
    <row r="3293" spans="1:4" ht="15.75">
      <c r="A3293" s="1">
        <v>1992</v>
      </c>
      <c r="B3293">
        <v>5</v>
      </c>
      <c r="C3293">
        <v>20</v>
      </c>
      <c r="D3293">
        <v>13.069000000000001</v>
      </c>
    </row>
    <row r="3294" spans="1:4" ht="15.75">
      <c r="A3294" s="1">
        <v>1992</v>
      </c>
      <c r="B3294">
        <v>5</v>
      </c>
      <c r="C3294">
        <v>21</v>
      </c>
      <c r="D3294">
        <v>13.06</v>
      </c>
    </row>
    <row r="3295" spans="1:4" ht="15.75">
      <c r="A3295" s="1">
        <v>1992</v>
      </c>
      <c r="B3295">
        <v>5</v>
      </c>
      <c r="C3295">
        <v>22</v>
      </c>
      <c r="D3295">
        <v>13.042999999999999</v>
      </c>
    </row>
    <row r="3296" spans="1:4" ht="15.75">
      <c r="A3296" s="1">
        <v>1992</v>
      </c>
      <c r="B3296">
        <v>5</v>
      </c>
      <c r="C3296">
        <v>23</v>
      </c>
      <c r="D3296">
        <v>12.978</v>
      </c>
    </row>
    <row r="3297" spans="1:4" ht="15.75">
      <c r="A3297" s="1">
        <v>1992</v>
      </c>
      <c r="B3297">
        <v>5</v>
      </c>
      <c r="C3297">
        <v>24</v>
      </c>
      <c r="D3297">
        <v>12.988</v>
      </c>
    </row>
    <row r="3298" spans="1:4" ht="15.75">
      <c r="A3298" s="1">
        <v>1992</v>
      </c>
      <c r="B3298">
        <v>5</v>
      </c>
      <c r="C3298">
        <v>25</v>
      </c>
      <c r="D3298">
        <v>12.933999999999999</v>
      </c>
    </row>
    <row r="3299" spans="1:4" ht="15.75">
      <c r="A3299" s="1">
        <v>1992</v>
      </c>
      <c r="B3299">
        <v>5</v>
      </c>
      <c r="C3299">
        <v>26</v>
      </c>
      <c r="D3299">
        <v>12.914999999999999</v>
      </c>
    </row>
    <row r="3300" spans="1:4" ht="15.75">
      <c r="A3300" s="1">
        <v>1992</v>
      </c>
      <c r="B3300">
        <v>5</v>
      </c>
      <c r="C3300">
        <v>27</v>
      </c>
      <c r="D3300">
        <v>12.946999999999999</v>
      </c>
    </row>
    <row r="3301" spans="1:4" ht="15.75">
      <c r="A3301" s="1">
        <v>1992</v>
      </c>
      <c r="B3301">
        <v>5</v>
      </c>
      <c r="C3301">
        <v>28</v>
      </c>
      <c r="D3301">
        <v>12.96</v>
      </c>
    </row>
    <row r="3302" spans="1:4" ht="15.75">
      <c r="A3302" s="1">
        <v>1992</v>
      </c>
      <c r="B3302">
        <v>5</v>
      </c>
      <c r="C3302">
        <v>29</v>
      </c>
      <c r="D3302">
        <v>12.89</v>
      </c>
    </row>
    <row r="3303" spans="1:4" ht="15.75">
      <c r="A3303" s="1">
        <v>1992</v>
      </c>
      <c r="B3303">
        <v>5</v>
      </c>
      <c r="C3303">
        <v>30</v>
      </c>
      <c r="D3303">
        <v>12.878</v>
      </c>
    </row>
    <row r="3304" spans="1:4" ht="15.75">
      <c r="A3304" s="1">
        <v>1992</v>
      </c>
      <c r="B3304">
        <v>5</v>
      </c>
      <c r="C3304">
        <v>31</v>
      </c>
      <c r="D3304">
        <v>12.808999999999999</v>
      </c>
    </row>
    <row r="3305" spans="1:4" ht="15.75">
      <c r="A3305" s="1">
        <v>1992</v>
      </c>
      <c r="B3305">
        <v>6</v>
      </c>
      <c r="C3305">
        <v>1</v>
      </c>
      <c r="D3305">
        <v>12.664999999999999</v>
      </c>
    </row>
    <row r="3306" spans="1:4" ht="15.75">
      <c r="A3306" s="1">
        <v>1992</v>
      </c>
      <c r="B3306">
        <v>6</v>
      </c>
      <c r="C3306">
        <v>2</v>
      </c>
      <c r="D3306">
        <v>12.644</v>
      </c>
    </row>
    <row r="3307" spans="1:4" ht="15.75">
      <c r="A3307" s="1">
        <v>1992</v>
      </c>
      <c r="B3307">
        <v>6</v>
      </c>
      <c r="C3307">
        <v>3</v>
      </c>
      <c r="D3307">
        <v>12.593</v>
      </c>
    </row>
    <row r="3308" spans="1:4" ht="15.75">
      <c r="A3308" s="1">
        <v>1992</v>
      </c>
      <c r="B3308">
        <v>6</v>
      </c>
      <c r="C3308">
        <v>4</v>
      </c>
      <c r="D3308">
        <v>12.59</v>
      </c>
    </row>
    <row r="3309" spans="1:4" ht="15.75">
      <c r="A3309" s="1">
        <v>1992</v>
      </c>
      <c r="B3309">
        <v>6</v>
      </c>
      <c r="C3309">
        <v>5</v>
      </c>
      <c r="D3309">
        <v>12.461</v>
      </c>
    </row>
    <row r="3310" spans="1:4" ht="15.75">
      <c r="A3310" s="1">
        <v>1992</v>
      </c>
      <c r="B3310">
        <v>6</v>
      </c>
      <c r="C3310">
        <v>6</v>
      </c>
      <c r="D3310">
        <v>12.414999999999999</v>
      </c>
    </row>
    <row r="3311" spans="1:4" ht="15.75">
      <c r="A3311" s="1">
        <v>1992</v>
      </c>
      <c r="B3311">
        <v>6</v>
      </c>
      <c r="C3311">
        <v>7</v>
      </c>
      <c r="D3311">
        <v>12.379</v>
      </c>
    </row>
    <row r="3312" spans="1:4" ht="15.75">
      <c r="A3312" s="1">
        <v>1992</v>
      </c>
      <c r="B3312">
        <v>6</v>
      </c>
      <c r="C3312">
        <v>8</v>
      </c>
      <c r="D3312">
        <v>12.382</v>
      </c>
    </row>
    <row r="3313" spans="1:4" ht="15.75">
      <c r="A3313" s="1">
        <v>1992</v>
      </c>
      <c r="B3313">
        <v>6</v>
      </c>
      <c r="C3313">
        <v>9</v>
      </c>
      <c r="D3313">
        <v>12.353</v>
      </c>
    </row>
    <row r="3314" spans="1:4" ht="15.75">
      <c r="A3314" s="1">
        <v>1992</v>
      </c>
      <c r="B3314">
        <v>6</v>
      </c>
      <c r="C3314">
        <v>10</v>
      </c>
      <c r="D3314">
        <v>12.334</v>
      </c>
    </row>
    <row r="3315" spans="1:4" ht="15.75">
      <c r="A3315" s="1">
        <v>1992</v>
      </c>
      <c r="B3315">
        <v>6</v>
      </c>
      <c r="C3315">
        <v>11</v>
      </c>
      <c r="D3315">
        <v>12.336</v>
      </c>
    </row>
    <row r="3316" spans="1:4" ht="15.75">
      <c r="A3316" s="1">
        <v>1992</v>
      </c>
      <c r="B3316">
        <v>6</v>
      </c>
      <c r="C3316">
        <v>12</v>
      </c>
      <c r="D3316">
        <v>12.32</v>
      </c>
    </row>
    <row r="3317" spans="1:4" ht="15.75">
      <c r="A3317" s="1">
        <v>1992</v>
      </c>
      <c r="B3317">
        <v>6</v>
      </c>
      <c r="C3317">
        <v>13</v>
      </c>
      <c r="D3317">
        <v>12.275</v>
      </c>
    </row>
    <row r="3318" spans="1:4" ht="15.75">
      <c r="A3318" s="1">
        <v>1992</v>
      </c>
      <c r="B3318">
        <v>6</v>
      </c>
      <c r="C3318">
        <v>14</v>
      </c>
      <c r="D3318">
        <v>12.266</v>
      </c>
    </row>
    <row r="3319" spans="1:4" ht="15.75">
      <c r="A3319" s="1">
        <v>1992</v>
      </c>
      <c r="B3319">
        <v>6</v>
      </c>
      <c r="C3319">
        <v>15</v>
      </c>
      <c r="D3319">
        <v>12.189</v>
      </c>
    </row>
    <row r="3320" spans="1:4" ht="15.75">
      <c r="A3320" s="1">
        <v>1992</v>
      </c>
      <c r="B3320">
        <v>6</v>
      </c>
      <c r="C3320">
        <v>16</v>
      </c>
      <c r="D3320">
        <v>12.16</v>
      </c>
    </row>
    <row r="3321" spans="1:4" ht="15.75">
      <c r="A3321" s="1">
        <v>1992</v>
      </c>
      <c r="B3321">
        <v>6</v>
      </c>
      <c r="C3321">
        <v>17</v>
      </c>
      <c r="D3321">
        <v>12.106999999999999</v>
      </c>
    </row>
    <row r="3322" spans="1:4" ht="15.75">
      <c r="A3322" s="1">
        <v>1992</v>
      </c>
      <c r="B3322">
        <v>6</v>
      </c>
      <c r="C3322">
        <v>18</v>
      </c>
      <c r="D3322">
        <v>12.026</v>
      </c>
    </row>
    <row r="3323" spans="1:4" ht="15.75">
      <c r="A3323" s="1">
        <v>1992</v>
      </c>
      <c r="B3323">
        <v>6</v>
      </c>
      <c r="C3323">
        <v>19</v>
      </c>
      <c r="D3323">
        <v>11.989000000000001</v>
      </c>
    </row>
    <row r="3324" spans="1:4" ht="15.75">
      <c r="A3324" s="1">
        <v>1992</v>
      </c>
      <c r="B3324">
        <v>6</v>
      </c>
      <c r="C3324">
        <v>20</v>
      </c>
      <c r="D3324">
        <v>12.013999999999999</v>
      </c>
    </row>
    <row r="3325" spans="1:4" ht="15.75">
      <c r="A3325" s="1">
        <v>1992</v>
      </c>
      <c r="B3325">
        <v>6</v>
      </c>
      <c r="C3325">
        <v>21</v>
      </c>
      <c r="D3325">
        <v>11.904</v>
      </c>
    </row>
    <row r="3326" spans="1:4" ht="15.75">
      <c r="A3326" s="1">
        <v>1992</v>
      </c>
      <c r="B3326">
        <v>6</v>
      </c>
      <c r="C3326">
        <v>22</v>
      </c>
      <c r="D3326">
        <v>11.885999999999999</v>
      </c>
    </row>
    <row r="3327" spans="1:4" ht="15.75">
      <c r="A3327" s="1">
        <v>1992</v>
      </c>
      <c r="B3327">
        <v>6</v>
      </c>
      <c r="C3327">
        <v>23</v>
      </c>
      <c r="D3327">
        <v>11.911</v>
      </c>
    </row>
    <row r="3328" spans="1:4" ht="15.75">
      <c r="A3328" s="1">
        <v>1992</v>
      </c>
      <c r="B3328">
        <v>6</v>
      </c>
      <c r="C3328">
        <v>24</v>
      </c>
      <c r="D3328">
        <v>11.852</v>
      </c>
    </row>
    <row r="3329" spans="1:4" ht="15.75">
      <c r="A3329" s="1">
        <v>1992</v>
      </c>
      <c r="B3329">
        <v>6</v>
      </c>
      <c r="C3329">
        <v>25</v>
      </c>
      <c r="D3329">
        <v>11.797000000000001</v>
      </c>
    </row>
    <row r="3330" spans="1:4" ht="15.75">
      <c r="A3330" s="1">
        <v>1992</v>
      </c>
      <c r="B3330">
        <v>6</v>
      </c>
      <c r="C3330">
        <v>26</v>
      </c>
      <c r="D3330">
        <v>11.82</v>
      </c>
    </row>
    <row r="3331" spans="1:4" ht="15.75">
      <c r="A3331" s="1">
        <v>1992</v>
      </c>
      <c r="B3331">
        <v>6</v>
      </c>
      <c r="C3331">
        <v>27</v>
      </c>
      <c r="D3331">
        <v>11.752000000000001</v>
      </c>
    </row>
    <row r="3332" spans="1:4" ht="15.75">
      <c r="A3332" s="1">
        <v>1992</v>
      </c>
      <c r="B3332">
        <v>6</v>
      </c>
      <c r="C3332">
        <v>28</v>
      </c>
      <c r="D3332">
        <v>11.731999999999999</v>
      </c>
    </row>
    <row r="3333" spans="1:4" ht="15.75">
      <c r="A3333" s="1">
        <v>1992</v>
      </c>
      <c r="B3333">
        <v>6</v>
      </c>
      <c r="C3333">
        <v>29</v>
      </c>
      <c r="D3333">
        <v>11.682</v>
      </c>
    </row>
    <row r="3334" spans="1:4" ht="15.75">
      <c r="A3334" s="1">
        <v>1992</v>
      </c>
      <c r="B3334">
        <v>6</v>
      </c>
      <c r="C3334">
        <v>30</v>
      </c>
      <c r="D3334">
        <v>11.569000000000001</v>
      </c>
    </row>
    <row r="3335" spans="1:4" ht="15.75">
      <c r="A3335" s="1">
        <v>1992</v>
      </c>
      <c r="B3335">
        <v>7</v>
      </c>
      <c r="C3335">
        <v>1</v>
      </c>
      <c r="D3335">
        <v>11.38</v>
      </c>
    </row>
    <row r="3336" spans="1:4" ht="15.75">
      <c r="A3336" s="1">
        <v>1992</v>
      </c>
      <c r="B3336">
        <v>7</v>
      </c>
      <c r="C3336">
        <v>2</v>
      </c>
      <c r="D3336">
        <v>11.340999999999999</v>
      </c>
    </row>
    <row r="3337" spans="1:4" ht="15.75">
      <c r="A3337" s="1">
        <v>1992</v>
      </c>
      <c r="B3337">
        <v>7</v>
      </c>
      <c r="C3337">
        <v>3</v>
      </c>
      <c r="D3337">
        <v>11.28</v>
      </c>
    </row>
    <row r="3338" spans="1:4" ht="15.75">
      <c r="A3338" s="1">
        <v>1992</v>
      </c>
      <c r="B3338">
        <v>7</v>
      </c>
      <c r="C3338">
        <v>4</v>
      </c>
      <c r="D3338">
        <v>11.242000000000001</v>
      </c>
    </row>
    <row r="3339" spans="1:4" ht="15.75">
      <c r="A3339" s="1">
        <v>1992</v>
      </c>
      <c r="B3339">
        <v>7</v>
      </c>
      <c r="C3339">
        <v>5</v>
      </c>
      <c r="D3339">
        <v>11.198</v>
      </c>
    </row>
    <row r="3340" spans="1:4" ht="15.75">
      <c r="A3340" s="1">
        <v>1992</v>
      </c>
      <c r="B3340">
        <v>7</v>
      </c>
      <c r="C3340">
        <v>6</v>
      </c>
      <c r="D3340">
        <v>11.087</v>
      </c>
    </row>
    <row r="3341" spans="1:4" ht="15.75">
      <c r="A3341" s="1">
        <v>1992</v>
      </c>
      <c r="B3341">
        <v>7</v>
      </c>
      <c r="C3341">
        <v>7</v>
      </c>
      <c r="D3341">
        <v>11.052</v>
      </c>
    </row>
    <row r="3342" spans="1:4" ht="15.75">
      <c r="A3342" s="1">
        <v>1992</v>
      </c>
      <c r="B3342">
        <v>7</v>
      </c>
      <c r="C3342">
        <v>8</v>
      </c>
      <c r="D3342">
        <v>10.988</v>
      </c>
    </row>
    <row r="3343" spans="1:4" ht="15.75">
      <c r="A3343" s="1">
        <v>1992</v>
      </c>
      <c r="B3343">
        <v>7</v>
      </c>
      <c r="C3343">
        <v>9</v>
      </c>
      <c r="D3343">
        <v>10.919</v>
      </c>
    </row>
    <row r="3344" spans="1:4" ht="15.75">
      <c r="A3344" s="1">
        <v>1992</v>
      </c>
      <c r="B3344">
        <v>7</v>
      </c>
      <c r="C3344">
        <v>10</v>
      </c>
      <c r="D3344">
        <v>10.824999999999999</v>
      </c>
    </row>
    <row r="3345" spans="1:4" ht="15.75">
      <c r="A3345" s="1">
        <v>1992</v>
      </c>
      <c r="B3345">
        <v>7</v>
      </c>
      <c r="C3345">
        <v>11</v>
      </c>
      <c r="D3345">
        <v>10.853</v>
      </c>
    </row>
    <row r="3346" spans="1:4" ht="15.75">
      <c r="A3346" s="1">
        <v>1992</v>
      </c>
      <c r="B3346">
        <v>7</v>
      </c>
      <c r="C3346">
        <v>12</v>
      </c>
      <c r="D3346">
        <v>10.723000000000001</v>
      </c>
    </row>
    <row r="3347" spans="1:4" ht="15.75">
      <c r="A3347" s="1">
        <v>1992</v>
      </c>
      <c r="B3347">
        <v>7</v>
      </c>
      <c r="C3347">
        <v>13</v>
      </c>
      <c r="D3347">
        <v>10.648</v>
      </c>
    </row>
    <row r="3348" spans="1:4" ht="15.75">
      <c r="A3348" s="1">
        <v>1992</v>
      </c>
      <c r="B3348">
        <v>7</v>
      </c>
      <c r="C3348">
        <v>14</v>
      </c>
      <c r="D3348">
        <v>10.603</v>
      </c>
    </row>
    <row r="3349" spans="1:4" ht="15.75">
      <c r="A3349" s="1">
        <v>1992</v>
      </c>
      <c r="B3349">
        <v>7</v>
      </c>
      <c r="C3349">
        <v>15</v>
      </c>
      <c r="D3349">
        <v>10.481</v>
      </c>
    </row>
    <row r="3350" spans="1:4" ht="15.75">
      <c r="A3350" s="1">
        <v>1992</v>
      </c>
      <c r="B3350">
        <v>7</v>
      </c>
      <c r="C3350">
        <v>16</v>
      </c>
      <c r="D3350">
        <v>10.333</v>
      </c>
    </row>
    <row r="3351" spans="1:4" ht="15.75">
      <c r="A3351" s="1">
        <v>1992</v>
      </c>
      <c r="B3351">
        <v>7</v>
      </c>
      <c r="C3351">
        <v>17</v>
      </c>
      <c r="D3351">
        <v>10.273999999999999</v>
      </c>
    </row>
    <row r="3352" spans="1:4" ht="15.75">
      <c r="A3352" s="1">
        <v>1992</v>
      </c>
      <c r="B3352">
        <v>7</v>
      </c>
      <c r="C3352">
        <v>18</v>
      </c>
      <c r="D3352">
        <v>10.252000000000001</v>
      </c>
    </row>
    <row r="3353" spans="1:4" ht="15.75">
      <c r="A3353" s="1">
        <v>1992</v>
      </c>
      <c r="B3353">
        <v>7</v>
      </c>
      <c r="C3353">
        <v>19</v>
      </c>
      <c r="D3353">
        <v>10.132999999999999</v>
      </c>
    </row>
    <row r="3354" spans="1:4" ht="15.75">
      <c r="A3354" s="1">
        <v>1992</v>
      </c>
      <c r="B3354">
        <v>7</v>
      </c>
      <c r="C3354">
        <v>20</v>
      </c>
      <c r="D3354">
        <v>10.058</v>
      </c>
    </row>
    <row r="3355" spans="1:4" ht="15.75">
      <c r="A3355" s="1">
        <v>1992</v>
      </c>
      <c r="B3355">
        <v>7</v>
      </c>
      <c r="C3355">
        <v>21</v>
      </c>
      <c r="D3355">
        <v>9.9</v>
      </c>
    </row>
    <row r="3356" spans="1:4" ht="15.75">
      <c r="A3356" s="1">
        <v>1992</v>
      </c>
      <c r="B3356">
        <v>7</v>
      </c>
      <c r="C3356">
        <v>22</v>
      </c>
      <c r="D3356">
        <v>9.9060000000000006</v>
      </c>
    </row>
    <row r="3357" spans="1:4" ht="15.75">
      <c r="A3357" s="1">
        <v>1992</v>
      </c>
      <c r="B3357">
        <v>7</v>
      </c>
      <c r="C3357">
        <v>23</v>
      </c>
      <c r="D3357">
        <v>9.8379999999999992</v>
      </c>
    </row>
    <row r="3358" spans="1:4" ht="15.75">
      <c r="A3358" s="1">
        <v>1992</v>
      </c>
      <c r="B3358">
        <v>7</v>
      </c>
      <c r="C3358">
        <v>24</v>
      </c>
      <c r="D3358">
        <v>9.7439999999999998</v>
      </c>
    </row>
    <row r="3359" spans="1:4" ht="15.75">
      <c r="A3359" s="1">
        <v>1992</v>
      </c>
      <c r="B3359">
        <v>7</v>
      </c>
      <c r="C3359">
        <v>25</v>
      </c>
      <c r="D3359">
        <v>9.5619999999999994</v>
      </c>
    </row>
    <row r="3360" spans="1:4" ht="15.75">
      <c r="A3360" s="1">
        <v>1992</v>
      </c>
      <c r="B3360">
        <v>7</v>
      </c>
      <c r="C3360">
        <v>26</v>
      </c>
      <c r="D3360">
        <v>9.4369999999999994</v>
      </c>
    </row>
    <row r="3361" spans="1:4" ht="15.75">
      <c r="A3361" s="1">
        <v>1992</v>
      </c>
      <c r="B3361">
        <v>7</v>
      </c>
      <c r="C3361">
        <v>27</v>
      </c>
      <c r="D3361">
        <v>9.3580000000000005</v>
      </c>
    </row>
    <row r="3362" spans="1:4" ht="15.75">
      <c r="A3362" s="1">
        <v>1992</v>
      </c>
      <c r="B3362">
        <v>7</v>
      </c>
      <c r="C3362">
        <v>28</v>
      </c>
      <c r="D3362">
        <v>9.3040000000000003</v>
      </c>
    </row>
    <row r="3363" spans="1:4" ht="15.75">
      <c r="A3363" s="1">
        <v>1992</v>
      </c>
      <c r="B3363">
        <v>7</v>
      </c>
      <c r="C3363">
        <v>29</v>
      </c>
      <c r="D3363">
        <v>9.1839999999999993</v>
      </c>
    </row>
    <row r="3364" spans="1:4" ht="15.75">
      <c r="A3364" s="1">
        <v>1992</v>
      </c>
      <c r="B3364">
        <v>7</v>
      </c>
      <c r="C3364">
        <v>30</v>
      </c>
      <c r="D3364">
        <v>9.0760000000000005</v>
      </c>
    </row>
    <row r="3365" spans="1:4" ht="15.75">
      <c r="A3365" s="1">
        <v>1992</v>
      </c>
      <c r="B3365">
        <v>7</v>
      </c>
      <c r="C3365">
        <v>31</v>
      </c>
      <c r="D3365">
        <v>9.0380000000000003</v>
      </c>
    </row>
    <row r="3366" spans="1:4" ht="15.75">
      <c r="A3366" s="1">
        <v>1992</v>
      </c>
      <c r="B3366">
        <v>8</v>
      </c>
      <c r="C3366">
        <v>1</v>
      </c>
      <c r="D3366">
        <v>8.8879999999999999</v>
      </c>
    </row>
    <row r="3367" spans="1:4" ht="15.75">
      <c r="A3367" s="1">
        <v>1992</v>
      </c>
      <c r="B3367">
        <v>8</v>
      </c>
      <c r="C3367">
        <v>2</v>
      </c>
      <c r="D3367">
        <v>8.8130000000000006</v>
      </c>
    </row>
    <row r="3368" spans="1:4" ht="15.75">
      <c r="A3368" s="1">
        <v>1992</v>
      </c>
      <c r="B3368">
        <v>8</v>
      </c>
      <c r="C3368">
        <v>3</v>
      </c>
      <c r="D3368">
        <v>8.7070000000000007</v>
      </c>
    </row>
    <row r="3369" spans="1:4" ht="15.75">
      <c r="A3369" s="1">
        <v>1992</v>
      </c>
      <c r="B3369">
        <v>8</v>
      </c>
      <c r="C3369">
        <v>4</v>
      </c>
      <c r="D3369">
        <v>8.6379999999999999</v>
      </c>
    </row>
    <row r="3370" spans="1:4" ht="15.75">
      <c r="A3370" s="1">
        <v>1992</v>
      </c>
      <c r="B3370">
        <v>8</v>
      </c>
      <c r="C3370">
        <v>5</v>
      </c>
      <c r="D3370">
        <v>8.5449999999999999</v>
      </c>
    </row>
    <row r="3371" spans="1:4" ht="15.75">
      <c r="A3371" s="1">
        <v>1992</v>
      </c>
      <c r="B3371">
        <v>8</v>
      </c>
      <c r="C3371">
        <v>6</v>
      </c>
      <c r="D3371">
        <v>8.5050000000000008</v>
      </c>
    </row>
    <row r="3372" spans="1:4" ht="15.75">
      <c r="A3372" s="1">
        <v>1992</v>
      </c>
      <c r="B3372">
        <v>8</v>
      </c>
      <c r="C3372">
        <v>7</v>
      </c>
      <c r="D3372">
        <v>8.4009999999999998</v>
      </c>
    </row>
    <row r="3373" spans="1:4" ht="15.75">
      <c r="A3373" s="1">
        <v>1992</v>
      </c>
      <c r="B3373">
        <v>8</v>
      </c>
      <c r="C3373">
        <v>8</v>
      </c>
      <c r="D3373">
        <v>8.2560000000000002</v>
      </c>
    </row>
    <row r="3374" spans="1:4" ht="15.75">
      <c r="A3374" s="1">
        <v>1992</v>
      </c>
      <c r="B3374">
        <v>8</v>
      </c>
      <c r="C3374">
        <v>9</v>
      </c>
      <c r="D3374">
        <v>8.1850000000000005</v>
      </c>
    </row>
    <row r="3375" spans="1:4" ht="15.75">
      <c r="A3375" s="1">
        <v>1992</v>
      </c>
      <c r="B3375">
        <v>8</v>
      </c>
      <c r="C3375">
        <v>10</v>
      </c>
      <c r="D3375">
        <v>8.1419999999999995</v>
      </c>
    </row>
    <row r="3376" spans="1:4" ht="15.75">
      <c r="A3376" s="1">
        <v>1992</v>
      </c>
      <c r="B3376">
        <v>8</v>
      </c>
      <c r="C3376">
        <v>11</v>
      </c>
      <c r="D3376">
        <v>7.9989999999999997</v>
      </c>
    </row>
    <row r="3377" spans="1:4" ht="15.75">
      <c r="A3377" s="1">
        <v>1992</v>
      </c>
      <c r="B3377">
        <v>8</v>
      </c>
      <c r="C3377">
        <v>12</v>
      </c>
      <c r="D3377">
        <v>8.0150000000000006</v>
      </c>
    </row>
    <row r="3378" spans="1:4" ht="15.75">
      <c r="A3378" s="1">
        <v>1992</v>
      </c>
      <c r="B3378">
        <v>8</v>
      </c>
      <c r="C3378">
        <v>13</v>
      </c>
      <c r="D3378">
        <v>8.0090000000000003</v>
      </c>
    </row>
    <row r="3379" spans="1:4" ht="15.75">
      <c r="A3379" s="1">
        <v>1992</v>
      </c>
      <c r="B3379">
        <v>8</v>
      </c>
      <c r="C3379">
        <v>14</v>
      </c>
      <c r="D3379">
        <v>7.9939999999999998</v>
      </c>
    </row>
    <row r="3380" spans="1:4" ht="15.75">
      <c r="A3380" s="1">
        <v>1992</v>
      </c>
      <c r="B3380">
        <v>8</v>
      </c>
      <c r="C3380">
        <v>15</v>
      </c>
      <c r="D3380">
        <v>7.915</v>
      </c>
    </row>
    <row r="3381" spans="1:4" ht="15.75">
      <c r="A3381" s="1">
        <v>1992</v>
      </c>
      <c r="B3381">
        <v>8</v>
      </c>
      <c r="C3381">
        <v>16</v>
      </c>
      <c r="D3381">
        <v>7.7939999999999996</v>
      </c>
    </row>
    <row r="3382" spans="1:4" ht="15.75">
      <c r="A3382" s="1">
        <v>1992</v>
      </c>
      <c r="B3382">
        <v>8</v>
      </c>
      <c r="C3382">
        <v>17</v>
      </c>
      <c r="D3382">
        <v>7.7569999999999997</v>
      </c>
    </row>
    <row r="3383" spans="1:4" ht="15.75">
      <c r="A3383" s="1">
        <v>1992</v>
      </c>
      <c r="B3383">
        <v>8</v>
      </c>
      <c r="C3383">
        <v>18</v>
      </c>
      <c r="D3383">
        <v>7.73</v>
      </c>
    </row>
    <row r="3384" spans="1:4" ht="15.75">
      <c r="A3384" s="1">
        <v>1992</v>
      </c>
      <c r="B3384">
        <v>8</v>
      </c>
      <c r="C3384">
        <v>19</v>
      </c>
      <c r="D3384">
        <v>7.7750000000000004</v>
      </c>
    </row>
    <row r="3385" spans="1:4" ht="15.75">
      <c r="A3385" s="1">
        <v>1992</v>
      </c>
      <c r="B3385">
        <v>8</v>
      </c>
      <c r="C3385">
        <v>20</v>
      </c>
      <c r="D3385">
        <v>7.6820000000000004</v>
      </c>
    </row>
    <row r="3386" spans="1:4" ht="15.75">
      <c r="A3386" s="1">
        <v>1992</v>
      </c>
      <c r="B3386">
        <v>8</v>
      </c>
      <c r="C3386">
        <v>21</v>
      </c>
      <c r="D3386">
        <v>7.6740000000000004</v>
      </c>
    </row>
    <row r="3387" spans="1:4" ht="15.75">
      <c r="A3387" s="1">
        <v>1992</v>
      </c>
      <c r="B3387">
        <v>8</v>
      </c>
      <c r="C3387">
        <v>22</v>
      </c>
      <c r="D3387">
        <v>7.6139999999999999</v>
      </c>
    </row>
    <row r="3388" spans="1:4" ht="15.75">
      <c r="A3388" s="1">
        <v>1992</v>
      </c>
      <c r="B3388">
        <v>8</v>
      </c>
      <c r="C3388">
        <v>23</v>
      </c>
      <c r="D3388">
        <v>7.5620000000000003</v>
      </c>
    </row>
    <row r="3389" spans="1:4" ht="15.75">
      <c r="A3389" s="1">
        <v>1992</v>
      </c>
      <c r="B3389">
        <v>8</v>
      </c>
      <c r="C3389">
        <v>24</v>
      </c>
      <c r="D3389">
        <v>7.5359999999999996</v>
      </c>
    </row>
    <row r="3390" spans="1:4" ht="15.75">
      <c r="A3390" s="1">
        <v>1992</v>
      </c>
      <c r="B3390">
        <v>8</v>
      </c>
      <c r="C3390">
        <v>25</v>
      </c>
      <c r="D3390">
        <v>7.4459999999999997</v>
      </c>
    </row>
    <row r="3391" spans="1:4" ht="15.75">
      <c r="A3391" s="1">
        <v>1992</v>
      </c>
      <c r="B3391">
        <v>8</v>
      </c>
      <c r="C3391">
        <v>26</v>
      </c>
      <c r="D3391">
        <v>7.4279999999999999</v>
      </c>
    </row>
    <row r="3392" spans="1:4" ht="15.75">
      <c r="A3392" s="1">
        <v>1992</v>
      </c>
      <c r="B3392">
        <v>8</v>
      </c>
      <c r="C3392">
        <v>27</v>
      </c>
      <c r="D3392">
        <v>7.4</v>
      </c>
    </row>
    <row r="3393" spans="1:4" ht="15.75">
      <c r="A3393" s="1">
        <v>1992</v>
      </c>
      <c r="B3393">
        <v>8</v>
      </c>
      <c r="C3393">
        <v>28</v>
      </c>
      <c r="D3393">
        <v>7.4039999999999999</v>
      </c>
    </row>
    <row r="3394" spans="1:4" ht="15.75">
      <c r="A3394" s="1">
        <v>1992</v>
      </c>
      <c r="B3394">
        <v>8</v>
      </c>
      <c r="C3394">
        <v>29</v>
      </c>
      <c r="D3394">
        <v>7.3460000000000001</v>
      </c>
    </row>
    <row r="3395" spans="1:4" ht="15.75">
      <c r="A3395" s="1">
        <v>1992</v>
      </c>
      <c r="B3395">
        <v>8</v>
      </c>
      <c r="C3395">
        <v>30</v>
      </c>
      <c r="D3395">
        <v>7.2859999999999996</v>
      </c>
    </row>
    <row r="3396" spans="1:4" ht="15.75">
      <c r="A3396" s="1">
        <v>1992</v>
      </c>
      <c r="B3396">
        <v>8</v>
      </c>
      <c r="C3396">
        <v>31</v>
      </c>
      <c r="D3396">
        <v>7.2370000000000001</v>
      </c>
    </row>
    <row r="3397" spans="1:4" ht="15.75">
      <c r="A3397" s="1">
        <v>1992</v>
      </c>
      <c r="B3397">
        <v>9</v>
      </c>
      <c r="C3397">
        <v>1</v>
      </c>
      <c r="D3397">
        <v>7.2350000000000003</v>
      </c>
    </row>
    <row r="3398" spans="1:4" ht="15.75">
      <c r="A3398" s="1">
        <v>1992</v>
      </c>
      <c r="B3398">
        <v>9</v>
      </c>
      <c r="C3398">
        <v>2</v>
      </c>
      <c r="D3398">
        <v>7.319</v>
      </c>
    </row>
    <row r="3399" spans="1:4" ht="15.75">
      <c r="A3399" s="1">
        <v>1992</v>
      </c>
      <c r="B3399">
        <v>9</v>
      </c>
      <c r="C3399">
        <v>3</v>
      </c>
      <c r="D3399">
        <v>7.2960000000000003</v>
      </c>
    </row>
    <row r="3400" spans="1:4" ht="15.75">
      <c r="A3400" s="1">
        <v>1992</v>
      </c>
      <c r="B3400">
        <v>9</v>
      </c>
      <c r="C3400">
        <v>4</v>
      </c>
      <c r="D3400">
        <v>7.2789999999999999</v>
      </c>
    </row>
    <row r="3401" spans="1:4" ht="15.75">
      <c r="A3401" s="1">
        <v>1992</v>
      </c>
      <c r="B3401">
        <v>9</v>
      </c>
      <c r="C3401">
        <v>5</v>
      </c>
      <c r="D3401">
        <v>7.234</v>
      </c>
    </row>
    <row r="3402" spans="1:4" ht="15.75">
      <c r="A3402" s="1">
        <v>1992</v>
      </c>
      <c r="B3402">
        <v>9</v>
      </c>
      <c r="C3402">
        <v>6</v>
      </c>
      <c r="D3402">
        <v>7.1689999999999996</v>
      </c>
    </row>
    <row r="3403" spans="1:4" ht="15.75">
      <c r="A3403" s="1">
        <v>1992</v>
      </c>
      <c r="B3403">
        <v>9</v>
      </c>
      <c r="C3403">
        <v>7</v>
      </c>
      <c r="D3403">
        <v>7.1589999999999998</v>
      </c>
    </row>
    <row r="3404" spans="1:4" ht="15.75">
      <c r="A3404" s="1">
        <v>1992</v>
      </c>
      <c r="B3404">
        <v>9</v>
      </c>
      <c r="C3404">
        <v>8</v>
      </c>
      <c r="D3404">
        <v>7.2119999999999997</v>
      </c>
    </row>
    <row r="3405" spans="1:4" ht="15.75">
      <c r="A3405" s="1">
        <v>1992</v>
      </c>
      <c r="B3405">
        <v>9</v>
      </c>
      <c r="C3405">
        <v>9</v>
      </c>
      <c r="D3405">
        <v>7.27</v>
      </c>
    </row>
    <row r="3406" spans="1:4" ht="15.75">
      <c r="A3406" s="1">
        <v>1992</v>
      </c>
      <c r="B3406">
        <v>9</v>
      </c>
      <c r="C3406">
        <v>10</v>
      </c>
      <c r="D3406">
        <v>7.2690000000000001</v>
      </c>
    </row>
    <row r="3407" spans="1:4" ht="15.75">
      <c r="A3407" s="1">
        <v>1992</v>
      </c>
      <c r="B3407">
        <v>9</v>
      </c>
      <c r="C3407">
        <v>11</v>
      </c>
      <c r="D3407">
        <v>7.2519999999999998</v>
      </c>
    </row>
    <row r="3408" spans="1:4" ht="15.75">
      <c r="A3408" s="1">
        <v>1992</v>
      </c>
      <c r="B3408">
        <v>9</v>
      </c>
      <c r="C3408">
        <v>12</v>
      </c>
      <c r="D3408">
        <v>7.2560000000000002</v>
      </c>
    </row>
    <row r="3409" spans="1:4" ht="15.75">
      <c r="A3409" s="1">
        <v>1992</v>
      </c>
      <c r="B3409">
        <v>9</v>
      </c>
      <c r="C3409">
        <v>13</v>
      </c>
      <c r="D3409">
        <v>7.2450000000000001</v>
      </c>
    </row>
    <row r="3410" spans="1:4" ht="15.75">
      <c r="A3410" s="1">
        <v>1992</v>
      </c>
      <c r="B3410">
        <v>9</v>
      </c>
      <c r="C3410">
        <v>14</v>
      </c>
      <c r="D3410">
        <v>7.28</v>
      </c>
    </row>
    <row r="3411" spans="1:4" ht="15.75">
      <c r="A3411" s="1">
        <v>1992</v>
      </c>
      <c r="B3411">
        <v>9</v>
      </c>
      <c r="C3411">
        <v>15</v>
      </c>
      <c r="D3411">
        <v>7.2809999999999997</v>
      </c>
    </row>
    <row r="3412" spans="1:4" ht="15.75">
      <c r="A3412" s="1">
        <v>1992</v>
      </c>
      <c r="B3412">
        <v>9</v>
      </c>
      <c r="C3412">
        <v>16</v>
      </c>
      <c r="D3412">
        <v>7.3239999999999998</v>
      </c>
    </row>
    <row r="3413" spans="1:4" ht="15.75">
      <c r="A3413" s="1">
        <v>1992</v>
      </c>
      <c r="B3413">
        <v>9</v>
      </c>
      <c r="C3413">
        <v>17</v>
      </c>
      <c r="D3413">
        <v>7.3609999999999998</v>
      </c>
    </row>
    <row r="3414" spans="1:4" ht="15.75">
      <c r="A3414" s="1">
        <v>1992</v>
      </c>
      <c r="B3414">
        <v>9</v>
      </c>
      <c r="C3414">
        <v>18</v>
      </c>
      <c r="D3414">
        <v>7.4189999999999996</v>
      </c>
    </row>
    <row r="3415" spans="1:4" ht="15.75">
      <c r="A3415" s="1">
        <v>1992</v>
      </c>
      <c r="B3415">
        <v>9</v>
      </c>
      <c r="C3415">
        <v>19</v>
      </c>
      <c r="D3415">
        <v>7.4279999999999999</v>
      </c>
    </row>
    <row r="3416" spans="1:4" ht="15.75">
      <c r="A3416" s="1">
        <v>1992</v>
      </c>
      <c r="B3416">
        <v>9</v>
      </c>
      <c r="C3416">
        <v>20</v>
      </c>
      <c r="D3416">
        <v>7.4829999999999997</v>
      </c>
    </row>
    <row r="3417" spans="1:4" ht="15.75">
      <c r="A3417" s="1">
        <v>1992</v>
      </c>
      <c r="B3417">
        <v>9</v>
      </c>
      <c r="C3417">
        <v>21</v>
      </c>
      <c r="D3417">
        <v>7.5190000000000001</v>
      </c>
    </row>
    <row r="3418" spans="1:4" ht="15.75">
      <c r="A3418" s="1">
        <v>1992</v>
      </c>
      <c r="B3418">
        <v>9</v>
      </c>
      <c r="C3418">
        <v>22</v>
      </c>
      <c r="D3418">
        <v>7.5759999999999996</v>
      </c>
    </row>
    <row r="3419" spans="1:4" ht="15.75">
      <c r="A3419" s="1">
        <v>1992</v>
      </c>
      <c r="B3419">
        <v>9</v>
      </c>
      <c r="C3419">
        <v>23</v>
      </c>
      <c r="D3419">
        <v>7.641</v>
      </c>
    </row>
    <row r="3420" spans="1:4" ht="15.75">
      <c r="A3420" s="1">
        <v>1992</v>
      </c>
      <c r="B3420">
        <v>9</v>
      </c>
      <c r="C3420">
        <v>24</v>
      </c>
      <c r="D3420">
        <v>7.7279999999999998</v>
      </c>
    </row>
    <row r="3421" spans="1:4" ht="15.75">
      <c r="A3421" s="1">
        <v>1992</v>
      </c>
      <c r="B3421">
        <v>9</v>
      </c>
      <c r="C3421">
        <v>25</v>
      </c>
      <c r="D3421">
        <v>7.7519999999999998</v>
      </c>
    </row>
    <row r="3422" spans="1:4" ht="15.75">
      <c r="A3422" s="1">
        <v>1992</v>
      </c>
      <c r="B3422">
        <v>9</v>
      </c>
      <c r="C3422">
        <v>26</v>
      </c>
      <c r="D3422">
        <v>7.85</v>
      </c>
    </row>
    <row r="3423" spans="1:4" ht="15.75">
      <c r="A3423" s="1">
        <v>1992</v>
      </c>
      <c r="B3423">
        <v>9</v>
      </c>
      <c r="C3423">
        <v>27</v>
      </c>
      <c r="D3423">
        <v>7.9749999999999996</v>
      </c>
    </row>
    <row r="3424" spans="1:4" ht="15.75">
      <c r="A3424" s="1">
        <v>1992</v>
      </c>
      <c r="B3424">
        <v>9</v>
      </c>
      <c r="C3424">
        <v>28</v>
      </c>
      <c r="D3424">
        <v>8.0679999999999996</v>
      </c>
    </row>
    <row r="3425" spans="1:4" ht="15.75">
      <c r="A3425" s="1">
        <v>1992</v>
      </c>
      <c r="B3425">
        <v>9</v>
      </c>
      <c r="C3425">
        <v>29</v>
      </c>
      <c r="D3425">
        <v>8.1370000000000005</v>
      </c>
    </row>
    <row r="3426" spans="1:4" ht="15.75">
      <c r="A3426" s="1">
        <v>1992</v>
      </c>
      <c r="B3426">
        <v>9</v>
      </c>
      <c r="C3426">
        <v>30</v>
      </c>
      <c r="D3426">
        <v>8.1940000000000008</v>
      </c>
    </row>
    <row r="3427" spans="1:4" ht="15.75">
      <c r="A3427" s="1">
        <v>1992</v>
      </c>
      <c r="B3427">
        <v>10</v>
      </c>
      <c r="C3427">
        <v>1</v>
      </c>
      <c r="D3427">
        <v>8.359</v>
      </c>
    </row>
    <row r="3428" spans="1:4" ht="15.75">
      <c r="A3428" s="1">
        <v>1992</v>
      </c>
      <c r="B3428">
        <v>10</v>
      </c>
      <c r="C3428">
        <v>2</v>
      </c>
      <c r="D3428">
        <v>8.3870000000000005</v>
      </c>
    </row>
    <row r="3429" spans="1:4" ht="15.75">
      <c r="A3429" s="1">
        <v>1992</v>
      </c>
      <c r="B3429">
        <v>10</v>
      </c>
      <c r="C3429">
        <v>3</v>
      </c>
      <c r="D3429">
        <v>8.5449999999999999</v>
      </c>
    </row>
    <row r="3430" spans="1:4" ht="15.75">
      <c r="A3430" s="1">
        <v>1992</v>
      </c>
      <c r="B3430">
        <v>10</v>
      </c>
      <c r="C3430">
        <v>4</v>
      </c>
      <c r="D3430">
        <v>8.6189999999999998</v>
      </c>
    </row>
    <row r="3431" spans="1:4" ht="15.75">
      <c r="A3431" s="1">
        <v>1992</v>
      </c>
      <c r="B3431">
        <v>10</v>
      </c>
      <c r="C3431">
        <v>5</v>
      </c>
      <c r="D3431">
        <v>8.7319999999999993</v>
      </c>
    </row>
    <row r="3432" spans="1:4" ht="15.75">
      <c r="A3432" s="1">
        <v>1992</v>
      </c>
      <c r="B3432">
        <v>10</v>
      </c>
      <c r="C3432">
        <v>6</v>
      </c>
      <c r="D3432">
        <v>8.8190000000000008</v>
      </c>
    </row>
    <row r="3433" spans="1:4" ht="15.75">
      <c r="A3433" s="1">
        <v>1992</v>
      </c>
      <c r="B3433">
        <v>10</v>
      </c>
      <c r="C3433">
        <v>7</v>
      </c>
      <c r="D3433">
        <v>8.8010000000000002</v>
      </c>
    </row>
    <row r="3434" spans="1:4" ht="15.75">
      <c r="A3434" s="1">
        <v>1992</v>
      </c>
      <c r="B3434">
        <v>10</v>
      </c>
      <c r="C3434">
        <v>8</v>
      </c>
      <c r="D3434">
        <v>8.8849999999999998</v>
      </c>
    </row>
    <row r="3435" spans="1:4" ht="15.75">
      <c r="A3435" s="1">
        <v>1992</v>
      </c>
      <c r="B3435">
        <v>10</v>
      </c>
      <c r="C3435">
        <v>9</v>
      </c>
      <c r="D3435">
        <v>8.9710000000000001</v>
      </c>
    </row>
    <row r="3436" spans="1:4" ht="15.75">
      <c r="A3436" s="1">
        <v>1992</v>
      </c>
      <c r="B3436">
        <v>10</v>
      </c>
      <c r="C3436">
        <v>10</v>
      </c>
      <c r="D3436">
        <v>9.0519999999999996</v>
      </c>
    </row>
    <row r="3437" spans="1:4" ht="15.75">
      <c r="A3437" s="1">
        <v>1992</v>
      </c>
      <c r="B3437">
        <v>10</v>
      </c>
      <c r="C3437">
        <v>11</v>
      </c>
      <c r="D3437">
        <v>9.0969999999999995</v>
      </c>
    </row>
    <row r="3438" spans="1:4" ht="15.75">
      <c r="A3438" s="1">
        <v>1992</v>
      </c>
      <c r="B3438">
        <v>10</v>
      </c>
      <c r="C3438">
        <v>12</v>
      </c>
      <c r="D3438">
        <v>9.1769999999999996</v>
      </c>
    </row>
    <row r="3439" spans="1:4" ht="15.75">
      <c r="A3439" s="1">
        <v>1992</v>
      </c>
      <c r="B3439">
        <v>10</v>
      </c>
      <c r="C3439">
        <v>13</v>
      </c>
      <c r="D3439">
        <v>9.2919999999999998</v>
      </c>
    </row>
    <row r="3440" spans="1:4" ht="15.75">
      <c r="A3440" s="1">
        <v>1992</v>
      </c>
      <c r="B3440">
        <v>10</v>
      </c>
      <c r="C3440">
        <v>14</v>
      </c>
      <c r="D3440">
        <v>9.2810000000000006</v>
      </c>
    </row>
    <row r="3441" spans="1:4" ht="15.75">
      <c r="A3441" s="1">
        <v>1992</v>
      </c>
      <c r="B3441">
        <v>10</v>
      </c>
      <c r="C3441">
        <v>15</v>
      </c>
      <c r="D3441">
        <v>9.327</v>
      </c>
    </row>
    <row r="3442" spans="1:4" ht="15.75">
      <c r="A3442" s="1">
        <v>1992</v>
      </c>
      <c r="B3442">
        <v>10</v>
      </c>
      <c r="C3442">
        <v>16</v>
      </c>
      <c r="D3442">
        <v>9.41</v>
      </c>
    </row>
    <row r="3443" spans="1:4" ht="15.75">
      <c r="A3443" s="1">
        <v>1992</v>
      </c>
      <c r="B3443">
        <v>10</v>
      </c>
      <c r="C3443">
        <v>17</v>
      </c>
      <c r="D3443">
        <v>9.4220000000000006</v>
      </c>
    </row>
    <row r="3444" spans="1:4" ht="15.75">
      <c r="A3444" s="1">
        <v>1992</v>
      </c>
      <c r="B3444">
        <v>10</v>
      </c>
      <c r="C3444">
        <v>18</v>
      </c>
      <c r="D3444">
        <v>9.43</v>
      </c>
    </row>
    <row r="3445" spans="1:4" ht="15.75">
      <c r="A3445" s="1">
        <v>1992</v>
      </c>
      <c r="B3445">
        <v>10</v>
      </c>
      <c r="C3445">
        <v>19</v>
      </c>
      <c r="D3445">
        <v>9.4819999999999993</v>
      </c>
    </row>
    <row r="3446" spans="1:4" ht="15.75">
      <c r="A3446" s="1">
        <v>1992</v>
      </c>
      <c r="B3446">
        <v>10</v>
      </c>
      <c r="C3446">
        <v>20</v>
      </c>
      <c r="D3446">
        <v>9.4730000000000008</v>
      </c>
    </row>
    <row r="3447" spans="1:4" ht="15.75">
      <c r="A3447" s="1">
        <v>1992</v>
      </c>
      <c r="B3447">
        <v>10</v>
      </c>
      <c r="C3447">
        <v>21</v>
      </c>
      <c r="D3447">
        <v>9.5050000000000008</v>
      </c>
    </row>
    <row r="3448" spans="1:4" ht="15.75">
      <c r="A3448" s="1">
        <v>1992</v>
      </c>
      <c r="B3448">
        <v>10</v>
      </c>
      <c r="C3448">
        <v>22</v>
      </c>
      <c r="D3448">
        <v>9.6259999999999994</v>
      </c>
    </row>
    <row r="3449" spans="1:4" ht="15.75">
      <c r="A3449" s="1">
        <v>1992</v>
      </c>
      <c r="B3449">
        <v>10</v>
      </c>
      <c r="C3449">
        <v>23</v>
      </c>
      <c r="D3449">
        <v>9.7430000000000003</v>
      </c>
    </row>
    <row r="3450" spans="1:4" ht="15.75">
      <c r="A3450" s="1">
        <v>1992</v>
      </c>
      <c r="B3450">
        <v>10</v>
      </c>
      <c r="C3450">
        <v>24</v>
      </c>
      <c r="D3450">
        <v>9.7710000000000008</v>
      </c>
    </row>
    <row r="3451" spans="1:4" ht="15.75">
      <c r="A3451" s="1">
        <v>1992</v>
      </c>
      <c r="B3451">
        <v>10</v>
      </c>
      <c r="C3451">
        <v>25</v>
      </c>
      <c r="D3451">
        <v>9.8279999999999994</v>
      </c>
    </row>
    <row r="3452" spans="1:4" ht="15.75">
      <c r="A3452" s="1">
        <v>1992</v>
      </c>
      <c r="B3452">
        <v>10</v>
      </c>
      <c r="C3452">
        <v>26</v>
      </c>
      <c r="D3452">
        <v>9.7940000000000005</v>
      </c>
    </row>
    <row r="3453" spans="1:4" ht="15.75">
      <c r="A3453" s="1">
        <v>1992</v>
      </c>
      <c r="B3453">
        <v>10</v>
      </c>
      <c r="C3453">
        <v>27</v>
      </c>
      <c r="D3453">
        <v>9.7870000000000008</v>
      </c>
    </row>
    <row r="3454" spans="1:4" ht="15.75">
      <c r="A3454" s="1">
        <v>1992</v>
      </c>
      <c r="B3454">
        <v>10</v>
      </c>
      <c r="C3454">
        <v>28</v>
      </c>
      <c r="D3454">
        <v>9.9009999999999998</v>
      </c>
    </row>
    <row r="3455" spans="1:4" ht="15.75">
      <c r="A3455" s="1">
        <v>1992</v>
      </c>
      <c r="B3455">
        <v>10</v>
      </c>
      <c r="C3455">
        <v>29</v>
      </c>
      <c r="D3455">
        <v>10.019</v>
      </c>
    </row>
    <row r="3456" spans="1:4" ht="15.75">
      <c r="A3456" s="1">
        <v>1992</v>
      </c>
      <c r="B3456">
        <v>10</v>
      </c>
      <c r="C3456">
        <v>30</v>
      </c>
      <c r="D3456">
        <v>10.157999999999999</v>
      </c>
    </row>
    <row r="3457" spans="1:4" ht="15.75">
      <c r="A3457" s="1">
        <v>1992</v>
      </c>
      <c r="B3457">
        <v>10</v>
      </c>
      <c r="C3457">
        <v>31</v>
      </c>
      <c r="D3457">
        <v>10.212</v>
      </c>
    </row>
    <row r="3458" spans="1:4" ht="15.75">
      <c r="A3458" s="1">
        <v>1992</v>
      </c>
      <c r="B3458">
        <v>11</v>
      </c>
      <c r="C3458">
        <v>1</v>
      </c>
      <c r="D3458">
        <v>10.375999999999999</v>
      </c>
    </row>
    <row r="3459" spans="1:4" ht="15.75">
      <c r="A3459" s="1">
        <v>1992</v>
      </c>
      <c r="B3459">
        <v>11</v>
      </c>
      <c r="C3459">
        <v>2</v>
      </c>
      <c r="D3459">
        <v>10.398</v>
      </c>
    </row>
    <row r="3460" spans="1:4" ht="15.75">
      <c r="A3460" s="1">
        <v>1992</v>
      </c>
      <c r="B3460">
        <v>11</v>
      </c>
      <c r="C3460">
        <v>3</v>
      </c>
      <c r="D3460">
        <v>10.368</v>
      </c>
    </row>
    <row r="3461" spans="1:4" ht="15.75">
      <c r="A3461" s="1">
        <v>1992</v>
      </c>
      <c r="B3461">
        <v>11</v>
      </c>
      <c r="C3461">
        <v>4</v>
      </c>
      <c r="D3461">
        <v>10.430999999999999</v>
      </c>
    </row>
    <row r="3462" spans="1:4" ht="15.75">
      <c r="A3462" s="1">
        <v>1992</v>
      </c>
      <c r="B3462">
        <v>11</v>
      </c>
      <c r="C3462">
        <v>5</v>
      </c>
      <c r="D3462">
        <v>10.423999999999999</v>
      </c>
    </row>
    <row r="3463" spans="1:4" ht="15.75">
      <c r="A3463" s="1">
        <v>1992</v>
      </c>
      <c r="B3463">
        <v>11</v>
      </c>
      <c r="C3463">
        <v>6</v>
      </c>
      <c r="D3463">
        <v>10.564</v>
      </c>
    </row>
    <row r="3464" spans="1:4" ht="15.75">
      <c r="A3464" s="1">
        <v>1992</v>
      </c>
      <c r="B3464">
        <v>11</v>
      </c>
      <c r="C3464">
        <v>7</v>
      </c>
      <c r="D3464">
        <v>10.653</v>
      </c>
    </row>
    <row r="3465" spans="1:4" ht="15.75">
      <c r="A3465" s="1">
        <v>1992</v>
      </c>
      <c r="B3465">
        <v>11</v>
      </c>
      <c r="C3465">
        <v>8</v>
      </c>
      <c r="D3465">
        <v>10.723000000000001</v>
      </c>
    </row>
    <row r="3466" spans="1:4" ht="15.75">
      <c r="A3466" s="1">
        <v>1992</v>
      </c>
      <c r="B3466">
        <v>11</v>
      </c>
      <c r="C3466">
        <v>9</v>
      </c>
      <c r="D3466">
        <v>10.669</v>
      </c>
    </row>
    <row r="3467" spans="1:4" ht="15.75">
      <c r="A3467" s="1">
        <v>1992</v>
      </c>
      <c r="B3467">
        <v>11</v>
      </c>
      <c r="C3467">
        <v>10</v>
      </c>
      <c r="D3467">
        <v>10.756</v>
      </c>
    </row>
    <row r="3468" spans="1:4" ht="15.75">
      <c r="A3468" s="1">
        <v>1992</v>
      </c>
      <c r="B3468">
        <v>11</v>
      </c>
      <c r="C3468">
        <v>11</v>
      </c>
      <c r="D3468">
        <v>10.843999999999999</v>
      </c>
    </row>
    <row r="3469" spans="1:4" ht="15.75">
      <c r="A3469" s="1">
        <v>1992</v>
      </c>
      <c r="B3469">
        <v>11</v>
      </c>
      <c r="C3469">
        <v>12</v>
      </c>
      <c r="D3469">
        <v>10.971</v>
      </c>
    </row>
    <row r="3470" spans="1:4" ht="15.75">
      <c r="A3470" s="1">
        <v>1992</v>
      </c>
      <c r="B3470">
        <v>11</v>
      </c>
      <c r="C3470">
        <v>13</v>
      </c>
      <c r="D3470">
        <v>11.051</v>
      </c>
    </row>
    <row r="3471" spans="1:4" ht="15.75">
      <c r="A3471" s="1">
        <v>1992</v>
      </c>
      <c r="B3471">
        <v>11</v>
      </c>
      <c r="C3471">
        <v>14</v>
      </c>
      <c r="D3471">
        <v>11.016</v>
      </c>
    </row>
    <row r="3472" spans="1:4" ht="15.75">
      <c r="A3472" s="1">
        <v>1992</v>
      </c>
      <c r="B3472">
        <v>11</v>
      </c>
      <c r="C3472">
        <v>15</v>
      </c>
      <c r="D3472">
        <v>11.138</v>
      </c>
    </row>
    <row r="3473" spans="1:4" ht="15.75">
      <c r="A3473" s="1">
        <v>1992</v>
      </c>
      <c r="B3473">
        <v>11</v>
      </c>
      <c r="C3473">
        <v>16</v>
      </c>
      <c r="D3473">
        <v>11.361000000000001</v>
      </c>
    </row>
    <row r="3474" spans="1:4" ht="15.75">
      <c r="A3474" s="1">
        <v>1992</v>
      </c>
      <c r="B3474">
        <v>11</v>
      </c>
      <c r="C3474">
        <v>17</v>
      </c>
      <c r="D3474">
        <v>11.576000000000001</v>
      </c>
    </row>
    <row r="3475" spans="1:4" ht="15.75">
      <c r="A3475" s="1">
        <v>1992</v>
      </c>
      <c r="B3475">
        <v>11</v>
      </c>
      <c r="C3475">
        <v>18</v>
      </c>
      <c r="D3475">
        <v>11.653</v>
      </c>
    </row>
    <row r="3476" spans="1:4" ht="15.75">
      <c r="A3476" s="1">
        <v>1992</v>
      </c>
      <c r="B3476">
        <v>11</v>
      </c>
      <c r="C3476">
        <v>19</v>
      </c>
      <c r="D3476">
        <v>11.81</v>
      </c>
    </row>
    <row r="3477" spans="1:4" ht="15.75">
      <c r="A3477" s="1">
        <v>1992</v>
      </c>
      <c r="B3477">
        <v>11</v>
      </c>
      <c r="C3477">
        <v>20</v>
      </c>
      <c r="D3477">
        <v>11.907</v>
      </c>
    </row>
    <row r="3478" spans="1:4" ht="15.75">
      <c r="A3478" s="1">
        <v>1992</v>
      </c>
      <c r="B3478">
        <v>11</v>
      </c>
      <c r="C3478">
        <v>21</v>
      </c>
      <c r="D3478">
        <v>11.986000000000001</v>
      </c>
    </row>
    <row r="3479" spans="1:4" ht="15.75">
      <c r="A3479" s="1">
        <v>1992</v>
      </c>
      <c r="B3479">
        <v>11</v>
      </c>
      <c r="C3479">
        <v>22</v>
      </c>
      <c r="D3479">
        <v>11.98</v>
      </c>
    </row>
    <row r="3480" spans="1:4" ht="15.75">
      <c r="A3480" s="1">
        <v>1992</v>
      </c>
      <c r="B3480">
        <v>11</v>
      </c>
      <c r="C3480">
        <v>23</v>
      </c>
      <c r="D3480">
        <v>12.103</v>
      </c>
    </row>
    <row r="3481" spans="1:4" ht="15.75">
      <c r="A3481" s="1">
        <v>1992</v>
      </c>
      <c r="B3481">
        <v>11</v>
      </c>
      <c r="C3481">
        <v>24</v>
      </c>
      <c r="D3481">
        <v>12.253</v>
      </c>
    </row>
    <row r="3482" spans="1:4" ht="15.75">
      <c r="A3482" s="1">
        <v>1992</v>
      </c>
      <c r="B3482">
        <v>11</v>
      </c>
      <c r="C3482">
        <v>25</v>
      </c>
      <c r="D3482">
        <v>12.273</v>
      </c>
    </row>
    <row r="3483" spans="1:4" ht="15.75">
      <c r="A3483" s="1">
        <v>1992</v>
      </c>
      <c r="B3483">
        <v>11</v>
      </c>
      <c r="C3483">
        <v>26</v>
      </c>
      <c r="D3483">
        <v>12.288</v>
      </c>
    </row>
    <row r="3484" spans="1:4" ht="15.75">
      <c r="A3484" s="1">
        <v>1992</v>
      </c>
      <c r="B3484">
        <v>11</v>
      </c>
      <c r="C3484">
        <v>27</v>
      </c>
      <c r="D3484">
        <v>12.346</v>
      </c>
    </row>
    <row r="3485" spans="1:4" ht="15.75">
      <c r="A3485" s="1">
        <v>1992</v>
      </c>
      <c r="B3485">
        <v>11</v>
      </c>
      <c r="C3485">
        <v>28</v>
      </c>
      <c r="D3485">
        <v>12.423999999999999</v>
      </c>
    </row>
    <row r="3486" spans="1:4" ht="15.75">
      <c r="A3486" s="1">
        <v>1992</v>
      </c>
      <c r="B3486">
        <v>11</v>
      </c>
      <c r="C3486">
        <v>29</v>
      </c>
      <c r="D3486">
        <v>12.510999999999999</v>
      </c>
    </row>
    <row r="3487" spans="1:4" ht="15.75">
      <c r="A3487" s="1">
        <v>1992</v>
      </c>
      <c r="B3487">
        <v>11</v>
      </c>
      <c r="C3487">
        <v>30</v>
      </c>
      <c r="D3487">
        <v>12.499000000000001</v>
      </c>
    </row>
    <row r="3488" spans="1:4" ht="15.75">
      <c r="A3488" s="1">
        <v>1992</v>
      </c>
      <c r="B3488">
        <v>12</v>
      </c>
      <c r="C3488">
        <v>1</v>
      </c>
      <c r="D3488">
        <v>12.715</v>
      </c>
    </row>
    <row r="3489" spans="1:4" ht="15.75">
      <c r="A3489" s="1">
        <v>1992</v>
      </c>
      <c r="B3489">
        <v>12</v>
      </c>
      <c r="C3489">
        <v>2</v>
      </c>
      <c r="D3489">
        <v>12.811</v>
      </c>
    </row>
    <row r="3490" spans="1:4" ht="15.75">
      <c r="A3490" s="1">
        <v>1992</v>
      </c>
      <c r="B3490">
        <v>12</v>
      </c>
      <c r="C3490">
        <v>3</v>
      </c>
      <c r="D3490">
        <v>12.855</v>
      </c>
    </row>
    <row r="3491" spans="1:4" ht="15.75">
      <c r="A3491" s="1">
        <v>1992</v>
      </c>
      <c r="B3491">
        <v>12</v>
      </c>
      <c r="C3491">
        <v>4</v>
      </c>
      <c r="D3491">
        <v>12.997999999999999</v>
      </c>
    </row>
    <row r="3492" spans="1:4" ht="15.75">
      <c r="A3492" s="1">
        <v>1992</v>
      </c>
      <c r="B3492">
        <v>12</v>
      </c>
      <c r="C3492">
        <v>5</v>
      </c>
      <c r="D3492">
        <v>13.013</v>
      </c>
    </row>
    <row r="3493" spans="1:4" ht="15.75">
      <c r="A3493" s="1">
        <v>1992</v>
      </c>
      <c r="B3493">
        <v>12</v>
      </c>
      <c r="C3493">
        <v>6</v>
      </c>
      <c r="D3493">
        <v>13.134</v>
      </c>
    </row>
    <row r="3494" spans="1:4" ht="15.75">
      <c r="A3494" s="1">
        <v>1992</v>
      </c>
      <c r="B3494">
        <v>12</v>
      </c>
      <c r="C3494">
        <v>7</v>
      </c>
      <c r="D3494">
        <v>13.189</v>
      </c>
    </row>
    <row r="3495" spans="1:4" ht="15.75">
      <c r="A3495" s="1">
        <v>1992</v>
      </c>
      <c r="B3495">
        <v>12</v>
      </c>
      <c r="C3495">
        <v>8</v>
      </c>
      <c r="D3495">
        <v>13.14</v>
      </c>
    </row>
    <row r="3496" spans="1:4" ht="15.75">
      <c r="A3496" s="1">
        <v>1992</v>
      </c>
      <c r="B3496">
        <v>12</v>
      </c>
      <c r="C3496">
        <v>9</v>
      </c>
      <c r="D3496">
        <v>13.116</v>
      </c>
    </row>
    <row r="3497" spans="1:4" ht="15.75">
      <c r="A3497" s="1">
        <v>1992</v>
      </c>
      <c r="B3497">
        <v>12</v>
      </c>
      <c r="C3497">
        <v>10</v>
      </c>
      <c r="D3497">
        <v>13.212</v>
      </c>
    </row>
    <row r="3498" spans="1:4" ht="15.75">
      <c r="A3498" s="1">
        <v>1992</v>
      </c>
      <c r="B3498">
        <v>12</v>
      </c>
      <c r="C3498">
        <v>11</v>
      </c>
      <c r="D3498">
        <v>13.355</v>
      </c>
    </row>
    <row r="3499" spans="1:4" ht="15.75">
      <c r="A3499" s="1">
        <v>1992</v>
      </c>
      <c r="B3499">
        <v>12</v>
      </c>
      <c r="C3499">
        <v>12</v>
      </c>
      <c r="D3499">
        <v>13.239000000000001</v>
      </c>
    </row>
    <row r="3500" spans="1:4" ht="15.75">
      <c r="A3500" s="1">
        <v>1992</v>
      </c>
      <c r="B3500">
        <v>12</v>
      </c>
      <c r="C3500">
        <v>13</v>
      </c>
      <c r="D3500">
        <v>13.298</v>
      </c>
    </row>
    <row r="3501" spans="1:4" ht="15.75">
      <c r="A3501" s="1">
        <v>1992</v>
      </c>
      <c r="B3501">
        <v>12</v>
      </c>
      <c r="C3501">
        <v>14</v>
      </c>
      <c r="D3501">
        <v>13.324</v>
      </c>
    </row>
    <row r="3502" spans="1:4" ht="15.75">
      <c r="A3502" s="1">
        <v>1992</v>
      </c>
      <c r="B3502">
        <v>12</v>
      </c>
      <c r="C3502">
        <v>15</v>
      </c>
      <c r="D3502">
        <v>13.417</v>
      </c>
    </row>
    <row r="3503" spans="1:4" ht="15.75">
      <c r="A3503" s="1">
        <v>1992</v>
      </c>
      <c r="B3503">
        <v>12</v>
      </c>
      <c r="C3503">
        <v>16</v>
      </c>
      <c r="D3503">
        <v>13.478999999999999</v>
      </c>
    </row>
    <row r="3504" spans="1:4" ht="15.75">
      <c r="A3504" s="1">
        <v>1992</v>
      </c>
      <c r="B3504">
        <v>12</v>
      </c>
      <c r="C3504">
        <v>17</v>
      </c>
      <c r="D3504">
        <v>13.429</v>
      </c>
    </row>
    <row r="3505" spans="1:4" ht="15.75">
      <c r="A3505" s="1">
        <v>1992</v>
      </c>
      <c r="B3505">
        <v>12</v>
      </c>
      <c r="C3505">
        <v>18</v>
      </c>
      <c r="D3505">
        <v>13.468</v>
      </c>
    </row>
    <row r="3506" spans="1:4" ht="15.75">
      <c r="A3506" s="1">
        <v>1992</v>
      </c>
      <c r="B3506">
        <v>12</v>
      </c>
      <c r="C3506">
        <v>19</v>
      </c>
      <c r="D3506">
        <v>13.57</v>
      </c>
    </row>
    <row r="3507" spans="1:4" ht="15.75">
      <c r="A3507" s="1">
        <v>1992</v>
      </c>
      <c r="B3507">
        <v>12</v>
      </c>
      <c r="C3507">
        <v>20</v>
      </c>
      <c r="D3507">
        <v>13.612</v>
      </c>
    </row>
    <row r="3508" spans="1:4" ht="15.75">
      <c r="A3508" s="1">
        <v>1992</v>
      </c>
      <c r="B3508">
        <v>12</v>
      </c>
      <c r="C3508">
        <v>21</v>
      </c>
      <c r="D3508">
        <v>13.619</v>
      </c>
    </row>
    <row r="3509" spans="1:4" ht="15.75">
      <c r="A3509" s="1">
        <v>1992</v>
      </c>
      <c r="B3509">
        <v>12</v>
      </c>
      <c r="C3509">
        <v>22</v>
      </c>
      <c r="D3509">
        <v>13.672000000000001</v>
      </c>
    </row>
    <row r="3510" spans="1:4" ht="15.75">
      <c r="A3510" s="1">
        <v>1992</v>
      </c>
      <c r="B3510">
        <v>12</v>
      </c>
      <c r="C3510">
        <v>23</v>
      </c>
      <c r="D3510">
        <v>13.67</v>
      </c>
    </row>
    <row r="3511" spans="1:4" ht="15.75">
      <c r="A3511" s="1">
        <v>1992</v>
      </c>
      <c r="B3511">
        <v>12</v>
      </c>
      <c r="C3511">
        <v>24</v>
      </c>
      <c r="D3511">
        <v>13.67</v>
      </c>
    </row>
    <row r="3512" spans="1:4" ht="15.75">
      <c r="A3512" s="1">
        <v>1992</v>
      </c>
      <c r="B3512">
        <v>12</v>
      </c>
      <c r="C3512">
        <v>25</v>
      </c>
      <c r="D3512">
        <v>13.666</v>
      </c>
    </row>
    <row r="3513" spans="1:4" ht="15.75">
      <c r="A3513" s="1">
        <v>1992</v>
      </c>
      <c r="B3513">
        <v>12</v>
      </c>
      <c r="C3513">
        <v>26</v>
      </c>
      <c r="D3513">
        <v>13.733000000000001</v>
      </c>
    </row>
    <row r="3514" spans="1:4" ht="15.75">
      <c r="A3514" s="1">
        <v>1992</v>
      </c>
      <c r="B3514">
        <v>12</v>
      </c>
      <c r="C3514">
        <v>27</v>
      </c>
      <c r="D3514">
        <v>13.736000000000001</v>
      </c>
    </row>
    <row r="3515" spans="1:4" ht="15.75">
      <c r="A3515" s="1">
        <v>1992</v>
      </c>
      <c r="B3515">
        <v>12</v>
      </c>
      <c r="C3515">
        <v>28</v>
      </c>
      <c r="D3515">
        <v>13.792</v>
      </c>
    </row>
    <row r="3516" spans="1:4" ht="15.75">
      <c r="A3516" s="1">
        <v>1992</v>
      </c>
      <c r="B3516">
        <v>12</v>
      </c>
      <c r="C3516">
        <v>29</v>
      </c>
      <c r="D3516">
        <v>13.837</v>
      </c>
    </row>
    <row r="3517" spans="1:4" ht="15.75">
      <c r="A3517" s="1">
        <v>1992</v>
      </c>
      <c r="B3517">
        <v>12</v>
      </c>
      <c r="C3517">
        <v>30</v>
      </c>
      <c r="D3517">
        <v>13.914999999999999</v>
      </c>
    </row>
    <row r="3518" spans="1:4" ht="15.75">
      <c r="A3518" s="1">
        <v>1992</v>
      </c>
      <c r="B3518">
        <v>12</v>
      </c>
      <c r="C3518">
        <v>31</v>
      </c>
      <c r="D3518">
        <v>13.945</v>
      </c>
    </row>
    <row r="3519" spans="1:4" ht="15.75">
      <c r="A3519" s="1">
        <v>1993</v>
      </c>
      <c r="B3519">
        <v>1</v>
      </c>
      <c r="C3519">
        <v>1</v>
      </c>
      <c r="D3519">
        <v>14.039</v>
      </c>
    </row>
    <row r="3520" spans="1:4" ht="15.75">
      <c r="A3520" s="1">
        <v>1993</v>
      </c>
      <c r="B3520">
        <v>1</v>
      </c>
      <c r="C3520">
        <v>2</v>
      </c>
      <c r="D3520">
        <v>14.141</v>
      </c>
    </row>
    <row r="3521" spans="1:4" ht="15.75">
      <c r="A3521" s="1">
        <v>1993</v>
      </c>
      <c r="B3521">
        <v>1</v>
      </c>
      <c r="C3521">
        <v>3</v>
      </c>
      <c r="D3521">
        <v>14.25</v>
      </c>
    </row>
    <row r="3522" spans="1:4" ht="15.75">
      <c r="A3522" s="1">
        <v>1993</v>
      </c>
      <c r="B3522">
        <v>1</v>
      </c>
      <c r="C3522">
        <v>4</v>
      </c>
      <c r="D3522">
        <v>14.255000000000001</v>
      </c>
    </row>
    <row r="3523" spans="1:4" ht="15.75">
      <c r="A3523" s="1">
        <v>1993</v>
      </c>
      <c r="B3523">
        <v>1</v>
      </c>
      <c r="C3523">
        <v>5</v>
      </c>
      <c r="D3523">
        <v>14.266</v>
      </c>
    </row>
    <row r="3524" spans="1:4" ht="15.75">
      <c r="A3524" s="1">
        <v>1993</v>
      </c>
      <c r="B3524">
        <v>1</v>
      </c>
      <c r="C3524">
        <v>6</v>
      </c>
      <c r="D3524">
        <v>14.22</v>
      </c>
    </row>
    <row r="3525" spans="1:4" ht="15.75">
      <c r="A3525" s="1">
        <v>1993</v>
      </c>
      <c r="B3525">
        <v>1</v>
      </c>
      <c r="C3525">
        <v>7</v>
      </c>
      <c r="D3525">
        <v>14.348000000000001</v>
      </c>
    </row>
    <row r="3526" spans="1:4" ht="15.75">
      <c r="A3526" s="1">
        <v>1993</v>
      </c>
      <c r="B3526">
        <v>1</v>
      </c>
      <c r="C3526">
        <v>8</v>
      </c>
      <c r="D3526">
        <v>14.44</v>
      </c>
    </row>
    <row r="3527" spans="1:4" ht="15.75">
      <c r="A3527" s="1">
        <v>1993</v>
      </c>
      <c r="B3527">
        <v>1</v>
      </c>
      <c r="C3527">
        <v>9</v>
      </c>
      <c r="D3527">
        <v>14.496</v>
      </c>
    </row>
    <row r="3528" spans="1:4" ht="15.75">
      <c r="A3528" s="1">
        <v>1993</v>
      </c>
      <c r="B3528">
        <v>1</v>
      </c>
      <c r="C3528">
        <v>10</v>
      </c>
      <c r="D3528">
        <v>14.507</v>
      </c>
    </row>
    <row r="3529" spans="1:4" ht="15.75">
      <c r="A3529" s="1">
        <v>1993</v>
      </c>
      <c r="B3529">
        <v>1</v>
      </c>
      <c r="C3529">
        <v>11</v>
      </c>
      <c r="D3529">
        <v>14.523</v>
      </c>
    </row>
    <row r="3530" spans="1:4" ht="15.75">
      <c r="A3530" s="1">
        <v>1993</v>
      </c>
      <c r="B3530">
        <v>1</v>
      </c>
      <c r="C3530">
        <v>12</v>
      </c>
      <c r="D3530">
        <v>14.593</v>
      </c>
    </row>
    <row r="3531" spans="1:4" ht="15.75">
      <c r="A3531" s="1">
        <v>1993</v>
      </c>
      <c r="B3531">
        <v>1</v>
      </c>
      <c r="C3531">
        <v>13</v>
      </c>
      <c r="D3531">
        <v>14.622999999999999</v>
      </c>
    </row>
    <row r="3532" spans="1:4" ht="15.75">
      <c r="A3532" s="1">
        <v>1993</v>
      </c>
      <c r="B3532">
        <v>1</v>
      </c>
      <c r="C3532">
        <v>14</v>
      </c>
      <c r="D3532">
        <v>14.765000000000001</v>
      </c>
    </row>
    <row r="3533" spans="1:4" ht="15.75">
      <c r="A3533" s="1">
        <v>1993</v>
      </c>
      <c r="B3533">
        <v>1</v>
      </c>
      <c r="C3533">
        <v>15</v>
      </c>
      <c r="D3533">
        <v>14.898999999999999</v>
      </c>
    </row>
    <row r="3534" spans="1:4" ht="15.75">
      <c r="A3534" s="1">
        <v>1993</v>
      </c>
      <c r="B3534">
        <v>1</v>
      </c>
      <c r="C3534">
        <v>16</v>
      </c>
      <c r="D3534">
        <v>14.984999999999999</v>
      </c>
    </row>
    <row r="3535" spans="1:4" ht="15.75">
      <c r="A3535" s="1">
        <v>1993</v>
      </c>
      <c r="B3535">
        <v>1</v>
      </c>
      <c r="C3535">
        <v>17</v>
      </c>
      <c r="D3535">
        <v>15.109</v>
      </c>
    </row>
    <row r="3536" spans="1:4" ht="15.75">
      <c r="A3536" s="1">
        <v>1993</v>
      </c>
      <c r="B3536">
        <v>1</v>
      </c>
      <c r="C3536">
        <v>18</v>
      </c>
      <c r="D3536">
        <v>15.138</v>
      </c>
    </row>
    <row r="3537" spans="1:4" ht="15.75">
      <c r="A3537" s="1">
        <v>1993</v>
      </c>
      <c r="B3537">
        <v>1</v>
      </c>
      <c r="C3537">
        <v>19</v>
      </c>
      <c r="D3537">
        <v>15.154</v>
      </c>
    </row>
    <row r="3538" spans="1:4" ht="15.75">
      <c r="A3538" s="1">
        <v>1993</v>
      </c>
      <c r="B3538">
        <v>1</v>
      </c>
      <c r="C3538">
        <v>20</v>
      </c>
      <c r="D3538">
        <v>15.206</v>
      </c>
    </row>
    <row r="3539" spans="1:4" ht="15.75">
      <c r="A3539" s="1">
        <v>1993</v>
      </c>
      <c r="B3539">
        <v>1</v>
      </c>
      <c r="C3539">
        <v>21</v>
      </c>
      <c r="D3539">
        <v>15.175000000000001</v>
      </c>
    </row>
    <row r="3540" spans="1:4" ht="15.75">
      <c r="A3540" s="1">
        <v>1993</v>
      </c>
      <c r="B3540">
        <v>1</v>
      </c>
      <c r="C3540">
        <v>22</v>
      </c>
      <c r="D3540">
        <v>15.324</v>
      </c>
    </row>
    <row r="3541" spans="1:4" ht="15.75">
      <c r="A3541" s="1">
        <v>1993</v>
      </c>
      <c r="B3541">
        <v>1</v>
      </c>
      <c r="C3541">
        <v>23</v>
      </c>
      <c r="D3541">
        <v>15.31</v>
      </c>
    </row>
    <row r="3542" spans="1:4" ht="15.75">
      <c r="A3542" s="1">
        <v>1993</v>
      </c>
      <c r="B3542">
        <v>1</v>
      </c>
      <c r="C3542">
        <v>24</v>
      </c>
      <c r="D3542">
        <v>15.394</v>
      </c>
    </row>
    <row r="3543" spans="1:4" ht="15.75">
      <c r="A3543" s="1">
        <v>1993</v>
      </c>
      <c r="B3543">
        <v>1</v>
      </c>
      <c r="C3543">
        <v>25</v>
      </c>
      <c r="D3543">
        <v>15.446999999999999</v>
      </c>
    </row>
    <row r="3544" spans="1:4" ht="15.75">
      <c r="A3544" s="1">
        <v>1993</v>
      </c>
      <c r="B3544">
        <v>1</v>
      </c>
      <c r="C3544">
        <v>26</v>
      </c>
      <c r="D3544">
        <v>15.515000000000001</v>
      </c>
    </row>
    <row r="3545" spans="1:4" ht="15.75">
      <c r="A3545" s="1">
        <v>1993</v>
      </c>
      <c r="B3545">
        <v>1</v>
      </c>
      <c r="C3545">
        <v>27</v>
      </c>
      <c r="D3545">
        <v>15.551</v>
      </c>
    </row>
    <row r="3546" spans="1:4" ht="15.75">
      <c r="A3546" s="1">
        <v>1993</v>
      </c>
      <c r="B3546">
        <v>1</v>
      </c>
      <c r="C3546">
        <v>28</v>
      </c>
      <c r="D3546">
        <v>15.621</v>
      </c>
    </row>
    <row r="3547" spans="1:4" ht="15.75">
      <c r="A3547" s="1">
        <v>1993</v>
      </c>
      <c r="B3547">
        <v>1</v>
      </c>
      <c r="C3547">
        <v>29</v>
      </c>
      <c r="D3547">
        <v>15.548999999999999</v>
      </c>
    </row>
    <row r="3548" spans="1:4" ht="15.75">
      <c r="A3548" s="1">
        <v>1993</v>
      </c>
      <c r="B3548">
        <v>1</v>
      </c>
      <c r="C3548">
        <v>30</v>
      </c>
      <c r="D3548">
        <v>15.507</v>
      </c>
    </row>
    <row r="3549" spans="1:4" ht="15.75">
      <c r="A3549" s="1">
        <v>1993</v>
      </c>
      <c r="B3549">
        <v>1</v>
      </c>
      <c r="C3549">
        <v>31</v>
      </c>
      <c r="D3549">
        <v>15.462</v>
      </c>
    </row>
    <row r="3550" spans="1:4" ht="15.75">
      <c r="A3550" s="1">
        <v>1993</v>
      </c>
      <c r="B3550">
        <v>2</v>
      </c>
      <c r="C3550">
        <v>1</v>
      </c>
      <c r="D3550">
        <v>15.449</v>
      </c>
    </row>
    <row r="3551" spans="1:4" ht="15.75">
      <c r="A3551" s="1">
        <v>1993</v>
      </c>
      <c r="B3551">
        <v>2</v>
      </c>
      <c r="C3551">
        <v>2</v>
      </c>
      <c r="D3551">
        <v>15.475</v>
      </c>
    </row>
    <row r="3552" spans="1:4" ht="15.75">
      <c r="A3552" s="1">
        <v>1993</v>
      </c>
      <c r="B3552">
        <v>2</v>
      </c>
      <c r="C3552">
        <v>3</v>
      </c>
      <c r="D3552">
        <v>15.555</v>
      </c>
    </row>
    <row r="3553" spans="1:4" ht="15.75">
      <c r="A3553" s="1">
        <v>1993</v>
      </c>
      <c r="B3553">
        <v>2</v>
      </c>
      <c r="C3553">
        <v>4</v>
      </c>
      <c r="D3553">
        <v>15.51</v>
      </c>
    </row>
    <row r="3554" spans="1:4" ht="15.75">
      <c r="A3554" s="1">
        <v>1993</v>
      </c>
      <c r="B3554">
        <v>2</v>
      </c>
      <c r="C3554">
        <v>5</v>
      </c>
      <c r="D3554">
        <v>15.52</v>
      </c>
    </row>
    <row r="3555" spans="1:4" ht="15.75">
      <c r="A3555" s="1">
        <v>1993</v>
      </c>
      <c r="B3555">
        <v>2</v>
      </c>
      <c r="C3555">
        <v>6</v>
      </c>
      <c r="D3555">
        <v>15.525</v>
      </c>
    </row>
    <row r="3556" spans="1:4" ht="15.75">
      <c r="A3556" s="1">
        <v>1993</v>
      </c>
      <c r="B3556">
        <v>2</v>
      </c>
      <c r="C3556">
        <v>7</v>
      </c>
      <c r="D3556">
        <v>15.65</v>
      </c>
    </row>
    <row r="3557" spans="1:4" ht="15.75">
      <c r="A3557" s="1">
        <v>1993</v>
      </c>
      <c r="B3557">
        <v>2</v>
      </c>
      <c r="C3557">
        <v>8</v>
      </c>
      <c r="D3557">
        <v>15.707000000000001</v>
      </c>
    </row>
    <row r="3558" spans="1:4" ht="15.75">
      <c r="A3558" s="1">
        <v>1993</v>
      </c>
      <c r="B3558">
        <v>2</v>
      </c>
      <c r="C3558">
        <v>9</v>
      </c>
      <c r="D3558">
        <v>15.778</v>
      </c>
    </row>
    <row r="3559" spans="1:4" ht="15.75">
      <c r="A3559" s="1">
        <v>1993</v>
      </c>
      <c r="B3559">
        <v>2</v>
      </c>
      <c r="C3559">
        <v>10</v>
      </c>
      <c r="D3559">
        <v>15.933</v>
      </c>
    </row>
    <row r="3560" spans="1:4" ht="15.75">
      <c r="A3560" s="1">
        <v>1993</v>
      </c>
      <c r="B3560">
        <v>2</v>
      </c>
      <c r="C3560">
        <v>11</v>
      </c>
      <c r="D3560">
        <v>15.795999999999999</v>
      </c>
    </row>
    <row r="3561" spans="1:4" ht="15.75">
      <c r="A3561" s="1">
        <v>1993</v>
      </c>
      <c r="B3561">
        <v>2</v>
      </c>
      <c r="C3561">
        <v>12</v>
      </c>
      <c r="D3561">
        <v>15.726000000000001</v>
      </c>
    </row>
    <row r="3562" spans="1:4" ht="15.75">
      <c r="A3562" s="1">
        <v>1993</v>
      </c>
      <c r="B3562">
        <v>2</v>
      </c>
      <c r="C3562">
        <v>13</v>
      </c>
      <c r="D3562">
        <v>15.744</v>
      </c>
    </row>
    <row r="3563" spans="1:4" ht="15.75">
      <c r="A3563" s="1">
        <v>1993</v>
      </c>
      <c r="B3563">
        <v>2</v>
      </c>
      <c r="C3563">
        <v>14</v>
      </c>
      <c r="D3563">
        <v>15.634</v>
      </c>
    </row>
    <row r="3564" spans="1:4" ht="15.75">
      <c r="A3564" s="1">
        <v>1993</v>
      </c>
      <c r="B3564">
        <v>2</v>
      </c>
      <c r="C3564">
        <v>15</v>
      </c>
      <c r="D3564">
        <v>15.651999999999999</v>
      </c>
    </row>
    <row r="3565" spans="1:4" ht="15.75">
      <c r="A3565" s="1">
        <v>1993</v>
      </c>
      <c r="B3565">
        <v>2</v>
      </c>
      <c r="C3565">
        <v>16</v>
      </c>
      <c r="D3565">
        <v>15.637</v>
      </c>
    </row>
    <row r="3566" spans="1:4" ht="15.75">
      <c r="A3566" s="1">
        <v>1993</v>
      </c>
      <c r="B3566">
        <v>2</v>
      </c>
      <c r="C3566">
        <v>17</v>
      </c>
      <c r="D3566">
        <v>15.763</v>
      </c>
    </row>
    <row r="3567" spans="1:4" ht="15.75">
      <c r="A3567" s="1">
        <v>1993</v>
      </c>
      <c r="B3567">
        <v>2</v>
      </c>
      <c r="C3567">
        <v>18</v>
      </c>
      <c r="D3567">
        <v>15.82</v>
      </c>
    </row>
    <row r="3568" spans="1:4" ht="15.75">
      <c r="A3568" s="1">
        <v>1993</v>
      </c>
      <c r="B3568">
        <v>2</v>
      </c>
      <c r="C3568">
        <v>19</v>
      </c>
      <c r="D3568">
        <v>15.798</v>
      </c>
    </row>
    <row r="3569" spans="1:4" ht="15.75">
      <c r="A3569" s="1">
        <v>1993</v>
      </c>
      <c r="B3569">
        <v>2</v>
      </c>
      <c r="C3569">
        <v>20</v>
      </c>
      <c r="D3569">
        <v>15.819000000000001</v>
      </c>
    </row>
    <row r="3570" spans="1:4" ht="15.75">
      <c r="A3570" s="1">
        <v>1993</v>
      </c>
      <c r="B3570">
        <v>2</v>
      </c>
      <c r="C3570">
        <v>21</v>
      </c>
      <c r="D3570">
        <v>15.798999999999999</v>
      </c>
    </row>
    <row r="3571" spans="1:4" ht="15.75">
      <c r="A3571" s="1">
        <v>1993</v>
      </c>
      <c r="B3571">
        <v>2</v>
      </c>
      <c r="C3571">
        <v>22</v>
      </c>
      <c r="D3571">
        <v>15.885</v>
      </c>
    </row>
    <row r="3572" spans="1:4" ht="15.75">
      <c r="A3572" s="1">
        <v>1993</v>
      </c>
      <c r="B3572">
        <v>2</v>
      </c>
      <c r="C3572">
        <v>23</v>
      </c>
      <c r="D3572">
        <v>15.874000000000001</v>
      </c>
    </row>
    <row r="3573" spans="1:4" ht="15.75">
      <c r="A3573" s="1">
        <v>1993</v>
      </c>
      <c r="B3573">
        <v>2</v>
      </c>
      <c r="C3573">
        <v>24</v>
      </c>
      <c r="D3573">
        <v>15.749000000000001</v>
      </c>
    </row>
    <row r="3574" spans="1:4" ht="15.75">
      <c r="A3574" s="1">
        <v>1993</v>
      </c>
      <c r="B3574">
        <v>2</v>
      </c>
      <c r="C3574">
        <v>25</v>
      </c>
      <c r="D3574">
        <v>15.553000000000001</v>
      </c>
    </row>
    <row r="3575" spans="1:4" ht="15.75">
      <c r="A3575" s="1">
        <v>1993</v>
      </c>
      <c r="B3575">
        <v>2</v>
      </c>
      <c r="C3575">
        <v>26</v>
      </c>
      <c r="D3575">
        <v>15.525</v>
      </c>
    </row>
    <row r="3576" spans="1:4" ht="15.75">
      <c r="A3576" s="1">
        <v>1993</v>
      </c>
      <c r="B3576">
        <v>2</v>
      </c>
      <c r="C3576">
        <v>27</v>
      </c>
      <c r="D3576">
        <v>15.611000000000001</v>
      </c>
    </row>
    <row r="3577" spans="1:4" ht="15.75">
      <c r="A3577" s="1">
        <v>1993</v>
      </c>
      <c r="B3577">
        <v>2</v>
      </c>
      <c r="C3577">
        <v>28</v>
      </c>
      <c r="D3577">
        <v>15.711</v>
      </c>
    </row>
    <row r="3578" spans="1:4" ht="15.75">
      <c r="A3578" s="1">
        <v>1993</v>
      </c>
      <c r="B3578">
        <v>3</v>
      </c>
      <c r="C3578">
        <v>1</v>
      </c>
      <c r="D3578">
        <v>15.754</v>
      </c>
    </row>
    <row r="3579" spans="1:4" ht="15.75">
      <c r="A3579" s="1">
        <v>1993</v>
      </c>
      <c r="B3579">
        <v>3</v>
      </c>
      <c r="C3579">
        <v>2</v>
      </c>
      <c r="D3579">
        <v>15.824999999999999</v>
      </c>
    </row>
    <row r="3580" spans="1:4" ht="15.75">
      <c r="A3580" s="1">
        <v>1993</v>
      </c>
      <c r="B3580">
        <v>3</v>
      </c>
      <c r="C3580">
        <v>3</v>
      </c>
      <c r="D3580">
        <v>15.839</v>
      </c>
    </row>
    <row r="3581" spans="1:4" ht="15.75">
      <c r="A3581" s="1">
        <v>1993</v>
      </c>
      <c r="B3581">
        <v>3</v>
      </c>
      <c r="C3581">
        <v>4</v>
      </c>
      <c r="D3581">
        <v>15.763999999999999</v>
      </c>
    </row>
    <row r="3582" spans="1:4" ht="15.75">
      <c r="A3582" s="1">
        <v>1993</v>
      </c>
      <c r="B3582">
        <v>3</v>
      </c>
      <c r="C3582">
        <v>5</v>
      </c>
      <c r="D3582">
        <v>15.882</v>
      </c>
    </row>
    <row r="3583" spans="1:4" ht="15.75">
      <c r="A3583" s="1">
        <v>1993</v>
      </c>
      <c r="B3583">
        <v>3</v>
      </c>
      <c r="C3583">
        <v>6</v>
      </c>
      <c r="D3583">
        <v>15.888</v>
      </c>
    </row>
    <row r="3584" spans="1:4" ht="15.75">
      <c r="A3584" s="1">
        <v>1993</v>
      </c>
      <c r="B3584">
        <v>3</v>
      </c>
      <c r="C3584">
        <v>7</v>
      </c>
      <c r="D3584">
        <v>15.878</v>
      </c>
    </row>
    <row r="3585" spans="1:4" ht="15.75">
      <c r="A3585" s="1">
        <v>1993</v>
      </c>
      <c r="B3585">
        <v>3</v>
      </c>
      <c r="C3585">
        <v>8</v>
      </c>
      <c r="D3585">
        <v>15.914</v>
      </c>
    </row>
    <row r="3586" spans="1:4" ht="15.75">
      <c r="A3586" s="1">
        <v>1993</v>
      </c>
      <c r="B3586">
        <v>3</v>
      </c>
      <c r="C3586">
        <v>9</v>
      </c>
      <c r="D3586">
        <v>15.929</v>
      </c>
    </row>
    <row r="3587" spans="1:4" ht="15.75">
      <c r="A3587" s="1">
        <v>1993</v>
      </c>
      <c r="B3587">
        <v>3</v>
      </c>
      <c r="C3587">
        <v>10</v>
      </c>
      <c r="D3587">
        <v>15.906000000000001</v>
      </c>
    </row>
    <row r="3588" spans="1:4" ht="15.75">
      <c r="A3588" s="1">
        <v>1993</v>
      </c>
      <c r="B3588">
        <v>3</v>
      </c>
      <c r="C3588">
        <v>11</v>
      </c>
      <c r="D3588">
        <v>15.984999999999999</v>
      </c>
    </row>
    <row r="3589" spans="1:4" ht="15.75">
      <c r="A3589" s="1">
        <v>1993</v>
      </c>
      <c r="B3589">
        <v>3</v>
      </c>
      <c r="C3589">
        <v>12</v>
      </c>
      <c r="D3589">
        <v>15.965</v>
      </c>
    </row>
    <row r="3590" spans="1:4" ht="15.75">
      <c r="A3590" s="1">
        <v>1993</v>
      </c>
      <c r="B3590">
        <v>3</v>
      </c>
      <c r="C3590">
        <v>13</v>
      </c>
      <c r="D3590">
        <v>16.047999999999998</v>
      </c>
    </row>
    <row r="3591" spans="1:4" ht="15.75">
      <c r="A3591" s="1">
        <v>1993</v>
      </c>
      <c r="B3591">
        <v>3</v>
      </c>
      <c r="C3591">
        <v>14</v>
      </c>
      <c r="D3591">
        <v>16.030999999999999</v>
      </c>
    </row>
    <row r="3592" spans="1:4" ht="15.75">
      <c r="A3592" s="1">
        <v>1993</v>
      </c>
      <c r="B3592">
        <v>3</v>
      </c>
      <c r="C3592">
        <v>15</v>
      </c>
      <c r="D3592">
        <v>15.865</v>
      </c>
    </row>
    <row r="3593" spans="1:4" ht="15.75">
      <c r="A3593" s="1">
        <v>1993</v>
      </c>
      <c r="B3593">
        <v>3</v>
      </c>
      <c r="C3593">
        <v>16</v>
      </c>
      <c r="D3593">
        <v>15.835000000000001</v>
      </c>
    </row>
    <row r="3594" spans="1:4" ht="15.75">
      <c r="A3594" s="1">
        <v>1993</v>
      </c>
      <c r="B3594">
        <v>3</v>
      </c>
      <c r="C3594">
        <v>17</v>
      </c>
      <c r="D3594">
        <v>15.86</v>
      </c>
    </row>
    <row r="3595" spans="1:4" ht="15.75">
      <c r="A3595" s="1">
        <v>1993</v>
      </c>
      <c r="B3595">
        <v>3</v>
      </c>
      <c r="C3595">
        <v>18</v>
      </c>
      <c r="D3595">
        <v>15.784000000000001</v>
      </c>
    </row>
    <row r="3596" spans="1:4" ht="15.75">
      <c r="A3596" s="1">
        <v>1993</v>
      </c>
      <c r="B3596">
        <v>3</v>
      </c>
      <c r="C3596">
        <v>19</v>
      </c>
      <c r="D3596">
        <v>15.635</v>
      </c>
    </row>
    <row r="3597" spans="1:4" ht="15.75">
      <c r="A3597" s="1">
        <v>1993</v>
      </c>
      <c r="B3597">
        <v>3</v>
      </c>
      <c r="C3597">
        <v>20</v>
      </c>
      <c r="D3597">
        <v>15.656000000000001</v>
      </c>
    </row>
    <row r="3598" spans="1:4" ht="15.75">
      <c r="A3598" s="1">
        <v>1993</v>
      </c>
      <c r="B3598">
        <v>3</v>
      </c>
      <c r="C3598">
        <v>21</v>
      </c>
      <c r="D3598">
        <v>15.734</v>
      </c>
    </row>
    <row r="3599" spans="1:4" ht="15.75">
      <c r="A3599" s="1">
        <v>1993</v>
      </c>
      <c r="B3599">
        <v>3</v>
      </c>
      <c r="C3599">
        <v>22</v>
      </c>
      <c r="D3599">
        <v>15.731999999999999</v>
      </c>
    </row>
    <row r="3600" spans="1:4" ht="15.75">
      <c r="A3600" s="1">
        <v>1993</v>
      </c>
      <c r="B3600">
        <v>3</v>
      </c>
      <c r="C3600">
        <v>23</v>
      </c>
      <c r="D3600">
        <v>15.776</v>
      </c>
    </row>
    <row r="3601" spans="1:4" ht="15.75">
      <c r="A3601" s="1">
        <v>1993</v>
      </c>
      <c r="B3601">
        <v>3</v>
      </c>
      <c r="C3601">
        <v>24</v>
      </c>
      <c r="D3601">
        <v>15.775</v>
      </c>
    </row>
    <row r="3602" spans="1:4" ht="15.75">
      <c r="A3602" s="1">
        <v>1993</v>
      </c>
      <c r="B3602">
        <v>3</v>
      </c>
      <c r="C3602">
        <v>25</v>
      </c>
      <c r="D3602">
        <v>15.718999999999999</v>
      </c>
    </row>
    <row r="3603" spans="1:4" ht="15.75">
      <c r="A3603" s="1">
        <v>1993</v>
      </c>
      <c r="B3603">
        <v>3</v>
      </c>
      <c r="C3603">
        <v>26</v>
      </c>
      <c r="D3603">
        <v>15.754</v>
      </c>
    </row>
    <row r="3604" spans="1:4" ht="15.75">
      <c r="A3604" s="1">
        <v>1993</v>
      </c>
      <c r="B3604">
        <v>3</v>
      </c>
      <c r="C3604">
        <v>27</v>
      </c>
      <c r="D3604">
        <v>15.699</v>
      </c>
    </row>
    <row r="3605" spans="1:4" ht="15.75">
      <c r="A3605" s="1">
        <v>1993</v>
      </c>
      <c r="B3605">
        <v>3</v>
      </c>
      <c r="C3605">
        <v>28</v>
      </c>
      <c r="D3605">
        <v>15.67</v>
      </c>
    </row>
    <row r="3606" spans="1:4" ht="15.75">
      <c r="A3606" s="1">
        <v>1993</v>
      </c>
      <c r="B3606">
        <v>3</v>
      </c>
      <c r="C3606">
        <v>29</v>
      </c>
      <c r="D3606">
        <v>15.74</v>
      </c>
    </row>
    <row r="3607" spans="1:4" ht="15.75">
      <c r="A3607" s="1">
        <v>1993</v>
      </c>
      <c r="B3607">
        <v>3</v>
      </c>
      <c r="C3607">
        <v>30</v>
      </c>
      <c r="D3607">
        <v>15.736000000000001</v>
      </c>
    </row>
    <row r="3608" spans="1:4" ht="15.75">
      <c r="A3608" s="1">
        <v>1993</v>
      </c>
      <c r="B3608">
        <v>3</v>
      </c>
      <c r="C3608">
        <v>31</v>
      </c>
      <c r="D3608">
        <v>15.63</v>
      </c>
    </row>
    <row r="3609" spans="1:4" ht="15.75">
      <c r="A3609" s="1">
        <v>1993</v>
      </c>
      <c r="B3609">
        <v>4</v>
      </c>
      <c r="C3609">
        <v>1</v>
      </c>
      <c r="D3609">
        <v>15.598000000000001</v>
      </c>
    </row>
    <row r="3610" spans="1:4" ht="15.75">
      <c r="A3610" s="1">
        <v>1993</v>
      </c>
      <c r="B3610">
        <v>4</v>
      </c>
      <c r="C3610">
        <v>2</v>
      </c>
      <c r="D3610">
        <v>15.526999999999999</v>
      </c>
    </row>
    <row r="3611" spans="1:4" ht="15.75">
      <c r="A3611" s="1">
        <v>1993</v>
      </c>
      <c r="B3611">
        <v>4</v>
      </c>
      <c r="C3611">
        <v>3</v>
      </c>
      <c r="D3611">
        <v>15.465999999999999</v>
      </c>
    </row>
    <row r="3612" spans="1:4" ht="15.75">
      <c r="A3612" s="1">
        <v>1993</v>
      </c>
      <c r="B3612">
        <v>4</v>
      </c>
      <c r="C3612">
        <v>4</v>
      </c>
      <c r="D3612">
        <v>15.398</v>
      </c>
    </row>
    <row r="3613" spans="1:4" ht="15.75">
      <c r="A3613" s="1">
        <v>1993</v>
      </c>
      <c r="B3613">
        <v>4</v>
      </c>
      <c r="C3613">
        <v>5</v>
      </c>
      <c r="D3613">
        <v>15.38</v>
      </c>
    </row>
    <row r="3614" spans="1:4" ht="15.75">
      <c r="A3614" s="1">
        <v>1993</v>
      </c>
      <c r="B3614">
        <v>4</v>
      </c>
      <c r="C3614">
        <v>6</v>
      </c>
      <c r="D3614">
        <v>15.381</v>
      </c>
    </row>
    <row r="3615" spans="1:4" ht="15.75">
      <c r="A3615" s="1">
        <v>1993</v>
      </c>
      <c r="B3615">
        <v>4</v>
      </c>
      <c r="C3615">
        <v>7</v>
      </c>
      <c r="D3615">
        <v>15.396000000000001</v>
      </c>
    </row>
    <row r="3616" spans="1:4" ht="15.75">
      <c r="A3616" s="1">
        <v>1993</v>
      </c>
      <c r="B3616">
        <v>4</v>
      </c>
      <c r="C3616">
        <v>8</v>
      </c>
      <c r="D3616">
        <v>15.348000000000001</v>
      </c>
    </row>
    <row r="3617" spans="1:4" ht="15.75">
      <c r="A3617" s="1">
        <v>1993</v>
      </c>
      <c r="B3617">
        <v>4</v>
      </c>
      <c r="C3617">
        <v>9</v>
      </c>
      <c r="D3617">
        <v>15.257</v>
      </c>
    </row>
    <row r="3618" spans="1:4" ht="15.75">
      <c r="A3618" s="1">
        <v>1993</v>
      </c>
      <c r="B3618">
        <v>4</v>
      </c>
      <c r="C3618">
        <v>10</v>
      </c>
      <c r="D3618">
        <v>15.286</v>
      </c>
    </row>
    <row r="3619" spans="1:4" ht="15.75">
      <c r="A3619" s="1">
        <v>1993</v>
      </c>
      <c r="B3619">
        <v>4</v>
      </c>
      <c r="C3619">
        <v>11</v>
      </c>
      <c r="D3619">
        <v>15.319000000000001</v>
      </c>
    </row>
    <row r="3620" spans="1:4" ht="15.75">
      <c r="A3620" s="1">
        <v>1993</v>
      </c>
      <c r="B3620">
        <v>4</v>
      </c>
      <c r="C3620">
        <v>12</v>
      </c>
      <c r="D3620">
        <v>15.295999999999999</v>
      </c>
    </row>
    <row r="3621" spans="1:4" ht="15.75">
      <c r="A3621" s="1">
        <v>1993</v>
      </c>
      <c r="B3621">
        <v>4</v>
      </c>
      <c r="C3621">
        <v>13</v>
      </c>
      <c r="D3621">
        <v>15.273</v>
      </c>
    </row>
    <row r="3622" spans="1:4" ht="15.75">
      <c r="A3622" s="1">
        <v>1993</v>
      </c>
      <c r="B3622">
        <v>4</v>
      </c>
      <c r="C3622">
        <v>14</v>
      </c>
      <c r="D3622">
        <v>15.247999999999999</v>
      </c>
    </row>
    <row r="3623" spans="1:4" ht="15.75">
      <c r="A3623" s="1">
        <v>1993</v>
      </c>
      <c r="B3623">
        <v>4</v>
      </c>
      <c r="C3623">
        <v>15</v>
      </c>
      <c r="D3623">
        <v>15.19</v>
      </c>
    </row>
    <row r="3624" spans="1:4" ht="15.75">
      <c r="A3624" s="1">
        <v>1993</v>
      </c>
      <c r="B3624">
        <v>4</v>
      </c>
      <c r="C3624">
        <v>16</v>
      </c>
      <c r="D3624">
        <v>15.182</v>
      </c>
    </row>
    <row r="3625" spans="1:4" ht="15.75">
      <c r="A3625" s="1">
        <v>1993</v>
      </c>
      <c r="B3625">
        <v>4</v>
      </c>
      <c r="C3625">
        <v>17</v>
      </c>
      <c r="D3625">
        <v>15.167999999999999</v>
      </c>
    </row>
    <row r="3626" spans="1:4" ht="15.75">
      <c r="A3626" s="1">
        <v>1993</v>
      </c>
      <c r="B3626">
        <v>4</v>
      </c>
      <c r="C3626">
        <v>18</v>
      </c>
      <c r="D3626">
        <v>15.079000000000001</v>
      </c>
    </row>
    <row r="3627" spans="1:4" ht="15.75">
      <c r="A3627" s="1">
        <v>1993</v>
      </c>
      <c r="B3627">
        <v>4</v>
      </c>
      <c r="C3627">
        <v>19</v>
      </c>
      <c r="D3627">
        <v>15.015000000000001</v>
      </c>
    </row>
    <row r="3628" spans="1:4" ht="15.75">
      <c r="A3628" s="1">
        <v>1993</v>
      </c>
      <c r="B3628">
        <v>4</v>
      </c>
      <c r="C3628">
        <v>20</v>
      </c>
      <c r="D3628">
        <v>14.957000000000001</v>
      </c>
    </row>
    <row r="3629" spans="1:4" ht="15.75">
      <c r="A3629" s="1">
        <v>1993</v>
      </c>
      <c r="B3629">
        <v>4</v>
      </c>
      <c r="C3629">
        <v>21</v>
      </c>
      <c r="D3629">
        <v>15.032</v>
      </c>
    </row>
    <row r="3630" spans="1:4" ht="15.75">
      <c r="A3630" s="1">
        <v>1993</v>
      </c>
      <c r="B3630">
        <v>4</v>
      </c>
      <c r="C3630">
        <v>22</v>
      </c>
      <c r="D3630">
        <v>14.88</v>
      </c>
    </row>
    <row r="3631" spans="1:4" ht="15.75">
      <c r="A3631" s="1">
        <v>1993</v>
      </c>
      <c r="B3631">
        <v>4</v>
      </c>
      <c r="C3631">
        <v>23</v>
      </c>
      <c r="D3631">
        <v>14.802</v>
      </c>
    </row>
    <row r="3632" spans="1:4" ht="15.75">
      <c r="A3632" s="1">
        <v>1993</v>
      </c>
      <c r="B3632">
        <v>4</v>
      </c>
      <c r="C3632">
        <v>24</v>
      </c>
      <c r="D3632">
        <v>14.837</v>
      </c>
    </row>
    <row r="3633" spans="1:4" ht="15.75">
      <c r="A3633" s="1">
        <v>1993</v>
      </c>
      <c r="B3633">
        <v>4</v>
      </c>
      <c r="C3633">
        <v>25</v>
      </c>
      <c r="D3633">
        <v>14.757999999999999</v>
      </c>
    </row>
    <row r="3634" spans="1:4" ht="15.75">
      <c r="A3634" s="1">
        <v>1993</v>
      </c>
      <c r="B3634">
        <v>4</v>
      </c>
      <c r="C3634">
        <v>26</v>
      </c>
      <c r="D3634">
        <v>14.717000000000001</v>
      </c>
    </row>
    <row r="3635" spans="1:4" ht="15.75">
      <c r="A3635" s="1">
        <v>1993</v>
      </c>
      <c r="B3635">
        <v>4</v>
      </c>
      <c r="C3635">
        <v>27</v>
      </c>
      <c r="D3635">
        <v>14.509</v>
      </c>
    </row>
    <row r="3636" spans="1:4" ht="15.75">
      <c r="A3636" s="1">
        <v>1993</v>
      </c>
      <c r="B3636">
        <v>4</v>
      </c>
      <c r="C3636">
        <v>28</v>
      </c>
      <c r="D3636">
        <v>14.391</v>
      </c>
    </row>
    <row r="3637" spans="1:4" ht="15.75">
      <c r="A3637" s="1">
        <v>1993</v>
      </c>
      <c r="B3637">
        <v>4</v>
      </c>
      <c r="C3637">
        <v>29</v>
      </c>
      <c r="D3637">
        <v>14.340999999999999</v>
      </c>
    </row>
    <row r="3638" spans="1:4" ht="15.75">
      <c r="A3638" s="1">
        <v>1993</v>
      </c>
      <c r="B3638">
        <v>4</v>
      </c>
      <c r="C3638">
        <v>30</v>
      </c>
      <c r="D3638">
        <v>14.285</v>
      </c>
    </row>
    <row r="3639" spans="1:4" ht="15.75">
      <c r="A3639" s="1">
        <v>1993</v>
      </c>
      <c r="B3639">
        <v>5</v>
      </c>
      <c r="C3639">
        <v>1</v>
      </c>
      <c r="D3639">
        <v>14.172000000000001</v>
      </c>
    </row>
    <row r="3640" spans="1:4" ht="15.75">
      <c r="A3640" s="1">
        <v>1993</v>
      </c>
      <c r="B3640">
        <v>5</v>
      </c>
      <c r="C3640">
        <v>2</v>
      </c>
      <c r="D3640">
        <v>14.134</v>
      </c>
    </row>
    <row r="3641" spans="1:4" ht="15.75">
      <c r="A3641" s="1">
        <v>1993</v>
      </c>
      <c r="B3641">
        <v>5</v>
      </c>
      <c r="C3641">
        <v>3</v>
      </c>
      <c r="D3641">
        <v>14.028</v>
      </c>
    </row>
    <row r="3642" spans="1:4" ht="15.75">
      <c r="A3642" s="1">
        <v>1993</v>
      </c>
      <c r="B3642">
        <v>5</v>
      </c>
      <c r="C3642">
        <v>4</v>
      </c>
      <c r="D3642">
        <v>14.036</v>
      </c>
    </row>
    <row r="3643" spans="1:4" ht="15.75">
      <c r="A3643" s="1">
        <v>1993</v>
      </c>
      <c r="B3643">
        <v>5</v>
      </c>
      <c r="C3643">
        <v>5</v>
      </c>
      <c r="D3643">
        <v>13.955</v>
      </c>
    </row>
    <row r="3644" spans="1:4" ht="15.75">
      <c r="A3644" s="1">
        <v>1993</v>
      </c>
      <c r="B3644">
        <v>5</v>
      </c>
      <c r="C3644">
        <v>6</v>
      </c>
      <c r="D3644">
        <v>13.901999999999999</v>
      </c>
    </row>
    <row r="3645" spans="1:4" ht="15.75">
      <c r="A3645" s="1">
        <v>1993</v>
      </c>
      <c r="B3645">
        <v>5</v>
      </c>
      <c r="C3645">
        <v>7</v>
      </c>
      <c r="D3645">
        <v>13.862</v>
      </c>
    </row>
    <row r="3646" spans="1:4" ht="15.75">
      <c r="A3646" s="1">
        <v>1993</v>
      </c>
      <c r="B3646">
        <v>5</v>
      </c>
      <c r="C3646">
        <v>8</v>
      </c>
      <c r="D3646">
        <v>13.872</v>
      </c>
    </row>
    <row r="3647" spans="1:4" ht="15.75">
      <c r="A3647" s="1">
        <v>1993</v>
      </c>
      <c r="B3647">
        <v>5</v>
      </c>
      <c r="C3647">
        <v>9</v>
      </c>
      <c r="D3647">
        <v>13.797000000000001</v>
      </c>
    </row>
    <row r="3648" spans="1:4" ht="15.75">
      <c r="A3648" s="1">
        <v>1993</v>
      </c>
      <c r="B3648">
        <v>5</v>
      </c>
      <c r="C3648">
        <v>10</v>
      </c>
      <c r="D3648">
        <v>13.673999999999999</v>
      </c>
    </row>
    <row r="3649" spans="1:4" ht="15.75">
      <c r="A3649" s="1">
        <v>1993</v>
      </c>
      <c r="B3649">
        <v>5</v>
      </c>
      <c r="C3649">
        <v>11</v>
      </c>
      <c r="D3649">
        <v>13.657</v>
      </c>
    </row>
    <row r="3650" spans="1:4" ht="15.75">
      <c r="A3650" s="1">
        <v>1993</v>
      </c>
      <c r="B3650">
        <v>5</v>
      </c>
      <c r="C3650">
        <v>12</v>
      </c>
      <c r="D3650">
        <v>13.603999999999999</v>
      </c>
    </row>
    <row r="3651" spans="1:4" ht="15.75">
      <c r="A3651" s="1">
        <v>1993</v>
      </c>
      <c r="B3651">
        <v>5</v>
      </c>
      <c r="C3651">
        <v>13</v>
      </c>
      <c r="D3651">
        <v>13.599</v>
      </c>
    </row>
    <row r="3652" spans="1:4" ht="15.75">
      <c r="A3652" s="1">
        <v>1993</v>
      </c>
      <c r="B3652">
        <v>5</v>
      </c>
      <c r="C3652">
        <v>14</v>
      </c>
      <c r="D3652">
        <v>13.571</v>
      </c>
    </row>
    <row r="3653" spans="1:4" ht="15.75">
      <c r="A3653" s="1">
        <v>1993</v>
      </c>
      <c r="B3653">
        <v>5</v>
      </c>
      <c r="C3653">
        <v>15</v>
      </c>
      <c r="D3653">
        <v>13.468999999999999</v>
      </c>
    </row>
    <row r="3654" spans="1:4" ht="15.75">
      <c r="A3654" s="1">
        <v>1993</v>
      </c>
      <c r="B3654">
        <v>5</v>
      </c>
      <c r="C3654">
        <v>16</v>
      </c>
      <c r="D3654">
        <v>13.37</v>
      </c>
    </row>
    <row r="3655" spans="1:4" ht="15.75">
      <c r="A3655" s="1">
        <v>1993</v>
      </c>
      <c r="B3655">
        <v>5</v>
      </c>
      <c r="C3655">
        <v>17</v>
      </c>
      <c r="D3655">
        <v>13.307</v>
      </c>
    </row>
    <row r="3656" spans="1:4" ht="15.75">
      <c r="A3656" s="1">
        <v>1993</v>
      </c>
      <c r="B3656">
        <v>5</v>
      </c>
      <c r="C3656">
        <v>18</v>
      </c>
      <c r="D3656">
        <v>13.21</v>
      </c>
    </row>
    <row r="3657" spans="1:4" ht="15.75">
      <c r="A3657" s="1">
        <v>1993</v>
      </c>
      <c r="B3657">
        <v>5</v>
      </c>
      <c r="C3657">
        <v>19</v>
      </c>
      <c r="D3657">
        <v>13.188000000000001</v>
      </c>
    </row>
    <row r="3658" spans="1:4" ht="15.75">
      <c r="A3658" s="1">
        <v>1993</v>
      </c>
      <c r="B3658">
        <v>5</v>
      </c>
      <c r="C3658">
        <v>20</v>
      </c>
      <c r="D3658">
        <v>13.061</v>
      </c>
    </row>
    <row r="3659" spans="1:4" ht="15.75">
      <c r="A3659" s="1">
        <v>1993</v>
      </c>
      <c r="B3659">
        <v>5</v>
      </c>
      <c r="C3659">
        <v>21</v>
      </c>
      <c r="D3659">
        <v>13.044</v>
      </c>
    </row>
    <row r="3660" spans="1:4" ht="15.75">
      <c r="A3660" s="1">
        <v>1993</v>
      </c>
      <c r="B3660">
        <v>5</v>
      </c>
      <c r="C3660">
        <v>22</v>
      </c>
      <c r="D3660">
        <v>12.957000000000001</v>
      </c>
    </row>
    <row r="3661" spans="1:4" ht="15.75">
      <c r="A3661" s="1">
        <v>1993</v>
      </c>
      <c r="B3661">
        <v>5</v>
      </c>
      <c r="C3661">
        <v>23</v>
      </c>
      <c r="D3661">
        <v>12.929</v>
      </c>
    </row>
    <row r="3662" spans="1:4" ht="15.75">
      <c r="A3662" s="1">
        <v>1993</v>
      </c>
      <c r="B3662">
        <v>5</v>
      </c>
      <c r="C3662">
        <v>24</v>
      </c>
      <c r="D3662">
        <v>12.887</v>
      </c>
    </row>
    <row r="3663" spans="1:4" ht="15.75">
      <c r="A3663" s="1">
        <v>1993</v>
      </c>
      <c r="B3663">
        <v>5</v>
      </c>
      <c r="C3663">
        <v>25</v>
      </c>
      <c r="D3663">
        <v>12.9</v>
      </c>
    </row>
    <row r="3664" spans="1:4" ht="15.75">
      <c r="A3664" s="1">
        <v>1993</v>
      </c>
      <c r="B3664">
        <v>5</v>
      </c>
      <c r="C3664">
        <v>26</v>
      </c>
      <c r="D3664">
        <v>12.811999999999999</v>
      </c>
    </row>
    <row r="3665" spans="1:4" ht="15.75">
      <c r="A3665" s="1">
        <v>1993</v>
      </c>
      <c r="B3665">
        <v>5</v>
      </c>
      <c r="C3665">
        <v>27</v>
      </c>
      <c r="D3665">
        <v>12.75</v>
      </c>
    </row>
    <row r="3666" spans="1:4" ht="15.75">
      <c r="A3666" s="1">
        <v>1993</v>
      </c>
      <c r="B3666">
        <v>5</v>
      </c>
      <c r="C3666">
        <v>28</v>
      </c>
      <c r="D3666">
        <v>12.757999999999999</v>
      </c>
    </row>
    <row r="3667" spans="1:4" ht="15.75">
      <c r="A3667" s="1">
        <v>1993</v>
      </c>
      <c r="B3667">
        <v>5</v>
      </c>
      <c r="C3667">
        <v>29</v>
      </c>
      <c r="D3667">
        <v>12.680999999999999</v>
      </c>
    </row>
    <row r="3668" spans="1:4" ht="15.75">
      <c r="A3668" s="1">
        <v>1993</v>
      </c>
      <c r="B3668">
        <v>5</v>
      </c>
      <c r="C3668">
        <v>30</v>
      </c>
      <c r="D3668">
        <v>12.664999999999999</v>
      </c>
    </row>
    <row r="3669" spans="1:4" ht="15.75">
      <c r="A3669" s="1">
        <v>1993</v>
      </c>
      <c r="B3669">
        <v>5</v>
      </c>
      <c r="C3669">
        <v>31</v>
      </c>
      <c r="D3669">
        <v>12.564</v>
      </c>
    </row>
    <row r="3670" spans="1:4" ht="15.75">
      <c r="A3670" s="1">
        <v>1993</v>
      </c>
      <c r="B3670">
        <v>6</v>
      </c>
      <c r="C3670">
        <v>1</v>
      </c>
      <c r="D3670">
        <v>12.430999999999999</v>
      </c>
    </row>
    <row r="3671" spans="1:4" ht="15.75">
      <c r="A3671" s="1">
        <v>1993</v>
      </c>
      <c r="B3671">
        <v>6</v>
      </c>
      <c r="C3671">
        <v>2</v>
      </c>
      <c r="D3671">
        <v>12.429</v>
      </c>
    </row>
    <row r="3672" spans="1:4" ht="15.75">
      <c r="A3672" s="1">
        <v>1993</v>
      </c>
      <c r="B3672">
        <v>6</v>
      </c>
      <c r="C3672">
        <v>3</v>
      </c>
      <c r="D3672">
        <v>12.363</v>
      </c>
    </row>
    <row r="3673" spans="1:4" ht="15.75">
      <c r="A3673" s="1">
        <v>1993</v>
      </c>
      <c r="B3673">
        <v>6</v>
      </c>
      <c r="C3673">
        <v>4</v>
      </c>
      <c r="D3673">
        <v>12.375</v>
      </c>
    </row>
    <row r="3674" spans="1:4" ht="15.75">
      <c r="A3674" s="1">
        <v>1993</v>
      </c>
      <c r="B3674">
        <v>6</v>
      </c>
      <c r="C3674">
        <v>5</v>
      </c>
      <c r="D3674">
        <v>12.342000000000001</v>
      </c>
    </row>
    <row r="3675" spans="1:4" ht="15.75">
      <c r="A3675" s="1">
        <v>1993</v>
      </c>
      <c r="B3675">
        <v>6</v>
      </c>
      <c r="C3675">
        <v>6</v>
      </c>
      <c r="D3675">
        <v>12.297000000000001</v>
      </c>
    </row>
    <row r="3676" spans="1:4" ht="15.75">
      <c r="A3676" s="1">
        <v>1993</v>
      </c>
      <c r="B3676">
        <v>6</v>
      </c>
      <c r="C3676">
        <v>7</v>
      </c>
      <c r="D3676">
        <v>12.278</v>
      </c>
    </row>
    <row r="3677" spans="1:4" ht="15.75">
      <c r="A3677" s="1">
        <v>1993</v>
      </c>
      <c r="B3677">
        <v>6</v>
      </c>
      <c r="C3677">
        <v>8</v>
      </c>
      <c r="D3677">
        <v>12.254</v>
      </c>
    </row>
    <row r="3678" spans="1:4" ht="15.75">
      <c r="A3678" s="1">
        <v>1993</v>
      </c>
      <c r="B3678">
        <v>6</v>
      </c>
      <c r="C3678">
        <v>9</v>
      </c>
      <c r="D3678">
        <v>12.247999999999999</v>
      </c>
    </row>
    <row r="3679" spans="1:4" ht="15.75">
      <c r="A3679" s="1">
        <v>1993</v>
      </c>
      <c r="B3679">
        <v>6</v>
      </c>
      <c r="C3679">
        <v>10</v>
      </c>
      <c r="D3679">
        <v>12.145</v>
      </c>
    </row>
    <row r="3680" spans="1:4" ht="15.75">
      <c r="A3680" s="1">
        <v>1993</v>
      </c>
      <c r="B3680">
        <v>6</v>
      </c>
      <c r="C3680">
        <v>11</v>
      </c>
      <c r="D3680">
        <v>12.095000000000001</v>
      </c>
    </row>
    <row r="3681" spans="1:4" ht="15.75">
      <c r="A3681" s="1">
        <v>1993</v>
      </c>
      <c r="B3681">
        <v>6</v>
      </c>
      <c r="C3681">
        <v>12</v>
      </c>
      <c r="D3681">
        <v>12.097</v>
      </c>
    </row>
    <row r="3682" spans="1:4" ht="15.75">
      <c r="A3682" s="1">
        <v>1993</v>
      </c>
      <c r="B3682">
        <v>6</v>
      </c>
      <c r="C3682">
        <v>13</v>
      </c>
      <c r="D3682">
        <v>12.023999999999999</v>
      </c>
    </row>
    <row r="3683" spans="1:4" ht="15.75">
      <c r="A3683" s="1">
        <v>1993</v>
      </c>
      <c r="B3683">
        <v>6</v>
      </c>
      <c r="C3683">
        <v>14</v>
      </c>
      <c r="D3683">
        <v>11.984</v>
      </c>
    </row>
    <row r="3684" spans="1:4" ht="15.75">
      <c r="A3684" s="1">
        <v>1993</v>
      </c>
      <c r="B3684">
        <v>6</v>
      </c>
      <c r="C3684">
        <v>15</v>
      </c>
      <c r="D3684">
        <v>11.907</v>
      </c>
    </row>
    <row r="3685" spans="1:4" ht="15.75">
      <c r="A3685" s="1">
        <v>1993</v>
      </c>
      <c r="B3685">
        <v>6</v>
      </c>
      <c r="C3685">
        <v>16</v>
      </c>
      <c r="D3685">
        <v>11.821</v>
      </c>
    </row>
    <row r="3686" spans="1:4" ht="15.75">
      <c r="A3686" s="1">
        <v>1993</v>
      </c>
      <c r="B3686">
        <v>6</v>
      </c>
      <c r="C3686">
        <v>17</v>
      </c>
      <c r="D3686">
        <v>11.842000000000001</v>
      </c>
    </row>
    <row r="3687" spans="1:4" ht="15.75">
      <c r="A3687" s="1">
        <v>1993</v>
      </c>
      <c r="B3687">
        <v>6</v>
      </c>
      <c r="C3687">
        <v>18</v>
      </c>
      <c r="D3687">
        <v>11.826000000000001</v>
      </c>
    </row>
    <row r="3688" spans="1:4" ht="15.75">
      <c r="A3688" s="1">
        <v>1993</v>
      </c>
      <c r="B3688">
        <v>6</v>
      </c>
      <c r="C3688">
        <v>19</v>
      </c>
      <c r="D3688">
        <v>11.709</v>
      </c>
    </row>
    <row r="3689" spans="1:4" ht="15.75">
      <c r="A3689" s="1">
        <v>1993</v>
      </c>
      <c r="B3689">
        <v>6</v>
      </c>
      <c r="C3689">
        <v>20</v>
      </c>
      <c r="D3689">
        <v>11.661</v>
      </c>
    </row>
    <row r="3690" spans="1:4" ht="15.75">
      <c r="A3690" s="1">
        <v>1993</v>
      </c>
      <c r="B3690">
        <v>6</v>
      </c>
      <c r="C3690">
        <v>21</v>
      </c>
      <c r="D3690">
        <v>11.637</v>
      </c>
    </row>
    <row r="3691" spans="1:4" ht="15.75">
      <c r="A3691" s="1">
        <v>1993</v>
      </c>
      <c r="B3691">
        <v>6</v>
      </c>
      <c r="C3691">
        <v>22</v>
      </c>
      <c r="D3691">
        <v>11.58</v>
      </c>
    </row>
    <row r="3692" spans="1:4" ht="15.75">
      <c r="A3692" s="1">
        <v>1993</v>
      </c>
      <c r="B3692">
        <v>6</v>
      </c>
      <c r="C3692">
        <v>23</v>
      </c>
      <c r="D3692">
        <v>11.574999999999999</v>
      </c>
    </row>
    <row r="3693" spans="1:4" ht="15.75">
      <c r="A3693" s="1">
        <v>1993</v>
      </c>
      <c r="B3693">
        <v>6</v>
      </c>
      <c r="C3693">
        <v>24</v>
      </c>
      <c r="D3693">
        <v>11.513999999999999</v>
      </c>
    </row>
    <row r="3694" spans="1:4" ht="15.75">
      <c r="A3694" s="1">
        <v>1993</v>
      </c>
      <c r="B3694">
        <v>6</v>
      </c>
      <c r="C3694">
        <v>25</v>
      </c>
      <c r="D3694">
        <v>11.45</v>
      </c>
    </row>
    <row r="3695" spans="1:4" ht="15.75">
      <c r="A3695" s="1">
        <v>1993</v>
      </c>
      <c r="B3695">
        <v>6</v>
      </c>
      <c r="C3695">
        <v>26</v>
      </c>
      <c r="D3695">
        <v>11.340999999999999</v>
      </c>
    </row>
    <row r="3696" spans="1:4" ht="15.75">
      <c r="A3696" s="1">
        <v>1993</v>
      </c>
      <c r="B3696">
        <v>6</v>
      </c>
      <c r="C3696">
        <v>27</v>
      </c>
      <c r="D3696">
        <v>11.318</v>
      </c>
    </row>
    <row r="3697" spans="1:4" ht="15.75">
      <c r="A3697" s="1">
        <v>1993</v>
      </c>
      <c r="B3697">
        <v>6</v>
      </c>
      <c r="C3697">
        <v>28</v>
      </c>
      <c r="D3697">
        <v>11.304</v>
      </c>
    </row>
    <row r="3698" spans="1:4" ht="15.75">
      <c r="A3698" s="1">
        <v>1993</v>
      </c>
      <c r="B3698">
        <v>6</v>
      </c>
      <c r="C3698">
        <v>29</v>
      </c>
      <c r="D3698">
        <v>11.199</v>
      </c>
    </row>
    <row r="3699" spans="1:4" ht="15.75">
      <c r="A3699" s="1">
        <v>1993</v>
      </c>
      <c r="B3699">
        <v>6</v>
      </c>
      <c r="C3699">
        <v>30</v>
      </c>
      <c r="D3699">
        <v>11.068</v>
      </c>
    </row>
    <row r="3700" spans="1:4" ht="15.75">
      <c r="A3700" s="1">
        <v>1993</v>
      </c>
      <c r="B3700">
        <v>7</v>
      </c>
      <c r="C3700">
        <v>1</v>
      </c>
      <c r="D3700">
        <v>10.845000000000001</v>
      </c>
    </row>
    <row r="3701" spans="1:4" ht="15.75">
      <c r="A3701" s="1">
        <v>1993</v>
      </c>
      <c r="B3701">
        <v>7</v>
      </c>
      <c r="C3701">
        <v>2</v>
      </c>
      <c r="D3701">
        <v>10.808999999999999</v>
      </c>
    </row>
    <row r="3702" spans="1:4" ht="15.75">
      <c r="A3702" s="1">
        <v>1993</v>
      </c>
      <c r="B3702">
        <v>7</v>
      </c>
      <c r="C3702">
        <v>3</v>
      </c>
      <c r="D3702">
        <v>10.750999999999999</v>
      </c>
    </row>
    <row r="3703" spans="1:4" ht="15.75">
      <c r="A3703" s="1">
        <v>1993</v>
      </c>
      <c r="B3703">
        <v>7</v>
      </c>
      <c r="C3703">
        <v>4</v>
      </c>
      <c r="D3703">
        <v>10.67</v>
      </c>
    </row>
    <row r="3704" spans="1:4" ht="15.75">
      <c r="A3704" s="1">
        <v>1993</v>
      </c>
      <c r="B3704">
        <v>7</v>
      </c>
      <c r="C3704">
        <v>5</v>
      </c>
      <c r="D3704">
        <v>10.571</v>
      </c>
    </row>
    <row r="3705" spans="1:4" ht="15.75">
      <c r="A3705" s="1">
        <v>1993</v>
      </c>
      <c r="B3705">
        <v>7</v>
      </c>
      <c r="C3705">
        <v>6</v>
      </c>
      <c r="D3705">
        <v>10.416</v>
      </c>
    </row>
    <row r="3706" spans="1:4" ht="15.75">
      <c r="A3706" s="1">
        <v>1993</v>
      </c>
      <c r="B3706">
        <v>7</v>
      </c>
      <c r="C3706">
        <v>7</v>
      </c>
      <c r="D3706">
        <v>10.176</v>
      </c>
    </row>
    <row r="3707" spans="1:4" ht="15.75">
      <c r="A3707" s="1">
        <v>1993</v>
      </c>
      <c r="B3707">
        <v>7</v>
      </c>
      <c r="C3707">
        <v>8</v>
      </c>
      <c r="D3707">
        <v>10.098000000000001</v>
      </c>
    </row>
    <row r="3708" spans="1:4" ht="15.75">
      <c r="A3708" s="1">
        <v>1993</v>
      </c>
      <c r="B3708">
        <v>7</v>
      </c>
      <c r="C3708">
        <v>9</v>
      </c>
      <c r="D3708">
        <v>10.003</v>
      </c>
    </row>
    <row r="3709" spans="1:4" ht="15.75">
      <c r="A3709" s="1">
        <v>1993</v>
      </c>
      <c r="B3709">
        <v>7</v>
      </c>
      <c r="C3709">
        <v>10</v>
      </c>
      <c r="D3709">
        <v>9.9090000000000007</v>
      </c>
    </row>
    <row r="3710" spans="1:4" ht="15.75">
      <c r="A3710" s="1">
        <v>1993</v>
      </c>
      <c r="B3710">
        <v>7</v>
      </c>
      <c r="C3710">
        <v>11</v>
      </c>
      <c r="D3710">
        <v>9.7349999999999994</v>
      </c>
    </row>
    <row r="3711" spans="1:4" ht="15.75">
      <c r="A3711" s="1">
        <v>1993</v>
      </c>
      <c r="B3711">
        <v>7</v>
      </c>
      <c r="C3711">
        <v>12</v>
      </c>
      <c r="D3711">
        <v>9.6189999999999998</v>
      </c>
    </row>
    <row r="3712" spans="1:4" ht="15.75">
      <c r="A3712" s="1">
        <v>1993</v>
      </c>
      <c r="B3712">
        <v>7</v>
      </c>
      <c r="C3712">
        <v>13</v>
      </c>
      <c r="D3712">
        <v>9.5830000000000002</v>
      </c>
    </row>
    <row r="3713" spans="1:4" ht="15.75">
      <c r="A3713" s="1">
        <v>1993</v>
      </c>
      <c r="B3713">
        <v>7</v>
      </c>
      <c r="C3713">
        <v>14</v>
      </c>
      <c r="D3713">
        <v>9.4879999999999995</v>
      </c>
    </row>
    <row r="3714" spans="1:4" ht="15.75">
      <c r="A3714" s="1">
        <v>1993</v>
      </c>
      <c r="B3714">
        <v>7</v>
      </c>
      <c r="C3714">
        <v>15</v>
      </c>
      <c r="D3714">
        <v>9.4489999999999998</v>
      </c>
    </row>
    <row r="3715" spans="1:4" ht="15.75">
      <c r="A3715" s="1">
        <v>1993</v>
      </c>
      <c r="B3715">
        <v>7</v>
      </c>
      <c r="C3715">
        <v>16</v>
      </c>
      <c r="D3715">
        <v>9.3260000000000005</v>
      </c>
    </row>
    <row r="3716" spans="1:4" ht="15.75">
      <c r="A3716" s="1">
        <v>1993</v>
      </c>
      <c r="B3716">
        <v>7</v>
      </c>
      <c r="C3716">
        <v>17</v>
      </c>
      <c r="D3716">
        <v>9.2929999999999993</v>
      </c>
    </row>
    <row r="3717" spans="1:4" ht="15.75">
      <c r="A3717" s="1">
        <v>1993</v>
      </c>
      <c r="B3717">
        <v>7</v>
      </c>
      <c r="C3717">
        <v>18</v>
      </c>
      <c r="D3717">
        <v>9.1720000000000006</v>
      </c>
    </row>
    <row r="3718" spans="1:4" ht="15.75">
      <c r="A3718" s="1">
        <v>1993</v>
      </c>
      <c r="B3718">
        <v>7</v>
      </c>
      <c r="C3718">
        <v>19</v>
      </c>
      <c r="D3718">
        <v>9.0619999999999994</v>
      </c>
    </row>
    <row r="3719" spans="1:4" ht="15.75">
      <c r="A3719" s="1">
        <v>1993</v>
      </c>
      <c r="B3719">
        <v>7</v>
      </c>
      <c r="C3719">
        <v>20</v>
      </c>
      <c r="D3719">
        <v>9.0470000000000006</v>
      </c>
    </row>
    <row r="3720" spans="1:4" ht="15.75">
      <c r="A3720" s="1">
        <v>1993</v>
      </c>
      <c r="B3720">
        <v>7</v>
      </c>
      <c r="C3720">
        <v>21</v>
      </c>
      <c r="D3720">
        <v>9.0679999999999996</v>
      </c>
    </row>
    <row r="3721" spans="1:4" ht="15.75">
      <c r="A3721" s="1">
        <v>1993</v>
      </c>
      <c r="B3721">
        <v>7</v>
      </c>
      <c r="C3721">
        <v>22</v>
      </c>
      <c r="D3721">
        <v>8.9440000000000008</v>
      </c>
    </row>
    <row r="3722" spans="1:4" ht="15.75">
      <c r="A3722" s="1">
        <v>1993</v>
      </c>
      <c r="B3722">
        <v>7</v>
      </c>
      <c r="C3722">
        <v>23</v>
      </c>
      <c r="D3722">
        <v>8.8490000000000002</v>
      </c>
    </row>
    <row r="3723" spans="1:4" ht="15.75">
      <c r="A3723" s="1">
        <v>1993</v>
      </c>
      <c r="B3723">
        <v>7</v>
      </c>
      <c r="C3723">
        <v>24</v>
      </c>
      <c r="D3723">
        <v>8.827</v>
      </c>
    </row>
    <row r="3724" spans="1:4" ht="15.75">
      <c r="A3724" s="1">
        <v>1993</v>
      </c>
      <c r="B3724">
        <v>7</v>
      </c>
      <c r="C3724">
        <v>25</v>
      </c>
      <c r="D3724">
        <v>8.76</v>
      </c>
    </row>
    <row r="3725" spans="1:4" ht="15.75">
      <c r="A3725" s="1">
        <v>1993</v>
      </c>
      <c r="B3725">
        <v>7</v>
      </c>
      <c r="C3725">
        <v>26</v>
      </c>
      <c r="D3725">
        <v>8.6790000000000003</v>
      </c>
    </row>
    <row r="3726" spans="1:4" ht="15.75">
      <c r="A3726" s="1">
        <v>1993</v>
      </c>
      <c r="B3726">
        <v>7</v>
      </c>
      <c r="C3726">
        <v>27</v>
      </c>
      <c r="D3726">
        <v>8.5939999999999994</v>
      </c>
    </row>
    <row r="3727" spans="1:4" ht="15.75">
      <c r="A3727" s="1">
        <v>1993</v>
      </c>
      <c r="B3727">
        <v>7</v>
      </c>
      <c r="C3727">
        <v>28</v>
      </c>
      <c r="D3727">
        <v>8.5</v>
      </c>
    </row>
    <row r="3728" spans="1:4" ht="15.75">
      <c r="A3728" s="1">
        <v>1993</v>
      </c>
      <c r="B3728">
        <v>7</v>
      </c>
      <c r="C3728">
        <v>29</v>
      </c>
      <c r="D3728">
        <v>8.4979999999999993</v>
      </c>
    </row>
    <row r="3729" spans="1:4" ht="15.75">
      <c r="A3729" s="1">
        <v>1993</v>
      </c>
      <c r="B3729">
        <v>7</v>
      </c>
      <c r="C3729">
        <v>30</v>
      </c>
      <c r="D3729">
        <v>8.5180000000000007</v>
      </c>
    </row>
    <row r="3730" spans="1:4" ht="15.75">
      <c r="A3730" s="1">
        <v>1993</v>
      </c>
      <c r="B3730">
        <v>7</v>
      </c>
      <c r="C3730">
        <v>31</v>
      </c>
      <c r="D3730">
        <v>8.5079999999999991</v>
      </c>
    </row>
    <row r="3731" spans="1:4" ht="15.75">
      <c r="A3731" s="1">
        <v>1993</v>
      </c>
      <c r="B3731">
        <v>8</v>
      </c>
      <c r="C3731">
        <v>1</v>
      </c>
      <c r="D3731">
        <v>8.3059999999999992</v>
      </c>
    </row>
    <row r="3732" spans="1:4" ht="15.75">
      <c r="A3732" s="1">
        <v>1993</v>
      </c>
      <c r="B3732">
        <v>8</v>
      </c>
      <c r="C3732">
        <v>2</v>
      </c>
      <c r="D3732">
        <v>8.2040000000000006</v>
      </c>
    </row>
    <row r="3733" spans="1:4" ht="15.75">
      <c r="A3733" s="1">
        <v>1993</v>
      </c>
      <c r="B3733">
        <v>8</v>
      </c>
      <c r="C3733">
        <v>3</v>
      </c>
      <c r="D3733">
        <v>8.1340000000000003</v>
      </c>
    </row>
    <row r="3734" spans="1:4" ht="15.75">
      <c r="A3734" s="1">
        <v>1993</v>
      </c>
      <c r="B3734">
        <v>8</v>
      </c>
      <c r="C3734">
        <v>4</v>
      </c>
      <c r="D3734">
        <v>8.1280000000000001</v>
      </c>
    </row>
    <row r="3735" spans="1:4" ht="15.75">
      <c r="A3735" s="1">
        <v>1993</v>
      </c>
      <c r="B3735">
        <v>8</v>
      </c>
      <c r="C3735">
        <v>5</v>
      </c>
      <c r="D3735">
        <v>8.1189999999999998</v>
      </c>
    </row>
    <row r="3736" spans="1:4" ht="15.75">
      <c r="A3736" s="1">
        <v>1993</v>
      </c>
      <c r="B3736">
        <v>8</v>
      </c>
      <c r="C3736">
        <v>6</v>
      </c>
      <c r="D3736">
        <v>8.07</v>
      </c>
    </row>
    <row r="3737" spans="1:4" ht="15.75">
      <c r="A3737" s="1">
        <v>1993</v>
      </c>
      <c r="B3737">
        <v>8</v>
      </c>
      <c r="C3737">
        <v>7</v>
      </c>
      <c r="D3737">
        <v>7.96</v>
      </c>
    </row>
    <row r="3738" spans="1:4" ht="15.75">
      <c r="A3738" s="1">
        <v>1993</v>
      </c>
      <c r="B3738">
        <v>8</v>
      </c>
      <c r="C3738">
        <v>8</v>
      </c>
      <c r="D3738">
        <v>7.9119999999999999</v>
      </c>
    </row>
    <row r="3739" spans="1:4" ht="15.75">
      <c r="A3739" s="1">
        <v>1993</v>
      </c>
      <c r="B3739">
        <v>8</v>
      </c>
      <c r="C3739">
        <v>9</v>
      </c>
      <c r="D3739">
        <v>7.8520000000000003</v>
      </c>
    </row>
    <row r="3740" spans="1:4" ht="15.75">
      <c r="A3740" s="1">
        <v>1993</v>
      </c>
      <c r="B3740">
        <v>8</v>
      </c>
      <c r="C3740">
        <v>10</v>
      </c>
      <c r="D3740">
        <v>7.7569999999999997</v>
      </c>
    </row>
    <row r="3741" spans="1:4" ht="15.75">
      <c r="A3741" s="1">
        <v>1993</v>
      </c>
      <c r="B3741">
        <v>8</v>
      </c>
      <c r="C3741">
        <v>11</v>
      </c>
      <c r="D3741">
        <v>7.633</v>
      </c>
    </row>
    <row r="3742" spans="1:4" ht="15.75">
      <c r="A3742" s="1">
        <v>1993</v>
      </c>
      <c r="B3742">
        <v>8</v>
      </c>
      <c r="C3742">
        <v>12</v>
      </c>
      <c r="D3742">
        <v>7.56</v>
      </c>
    </row>
    <row r="3743" spans="1:4" ht="15.75">
      <c r="A3743" s="1">
        <v>1993</v>
      </c>
      <c r="B3743">
        <v>8</v>
      </c>
      <c r="C3743">
        <v>13</v>
      </c>
      <c r="D3743">
        <v>7.4429999999999996</v>
      </c>
    </row>
    <row r="3744" spans="1:4" ht="15.75">
      <c r="A3744" s="1">
        <v>1993</v>
      </c>
      <c r="B3744">
        <v>8</v>
      </c>
      <c r="C3744">
        <v>14</v>
      </c>
      <c r="D3744">
        <v>7.41</v>
      </c>
    </row>
    <row r="3745" spans="1:4" ht="15.75">
      <c r="A3745" s="1">
        <v>1993</v>
      </c>
      <c r="B3745">
        <v>8</v>
      </c>
      <c r="C3745">
        <v>15</v>
      </c>
      <c r="D3745">
        <v>7.3259999999999996</v>
      </c>
    </row>
    <row r="3746" spans="1:4" ht="15.75">
      <c r="A3746" s="1">
        <v>1993</v>
      </c>
      <c r="B3746">
        <v>8</v>
      </c>
      <c r="C3746">
        <v>16</v>
      </c>
      <c r="D3746">
        <v>7.2469999999999999</v>
      </c>
    </row>
    <row r="3747" spans="1:4" ht="15.75">
      <c r="A3747" s="1">
        <v>1993</v>
      </c>
      <c r="B3747">
        <v>8</v>
      </c>
      <c r="C3747">
        <v>17</v>
      </c>
      <c r="D3747">
        <v>7.2080000000000002</v>
      </c>
    </row>
    <row r="3748" spans="1:4" ht="15.75">
      <c r="A3748" s="1">
        <v>1993</v>
      </c>
      <c r="B3748">
        <v>8</v>
      </c>
      <c r="C3748">
        <v>18</v>
      </c>
      <c r="D3748">
        <v>7.194</v>
      </c>
    </row>
    <row r="3749" spans="1:4" ht="15.75">
      <c r="A3749" s="1">
        <v>1993</v>
      </c>
      <c r="B3749">
        <v>8</v>
      </c>
      <c r="C3749">
        <v>19</v>
      </c>
      <c r="D3749">
        <v>7.12</v>
      </c>
    </row>
    <row r="3750" spans="1:4" ht="15.75">
      <c r="A3750" s="1">
        <v>1993</v>
      </c>
      <c r="B3750">
        <v>8</v>
      </c>
      <c r="C3750">
        <v>20</v>
      </c>
      <c r="D3750">
        <v>7.0789999999999997</v>
      </c>
    </row>
    <row r="3751" spans="1:4" ht="15.75">
      <c r="A3751" s="1">
        <v>1993</v>
      </c>
      <c r="B3751">
        <v>8</v>
      </c>
      <c r="C3751">
        <v>21</v>
      </c>
      <c r="D3751">
        <v>7.0090000000000003</v>
      </c>
    </row>
    <row r="3752" spans="1:4" ht="15.75">
      <c r="A3752" s="1">
        <v>1993</v>
      </c>
      <c r="B3752">
        <v>8</v>
      </c>
      <c r="C3752">
        <v>22</v>
      </c>
      <c r="D3752">
        <v>6.9340000000000002</v>
      </c>
    </row>
    <row r="3753" spans="1:4" ht="15.75">
      <c r="A3753" s="1">
        <v>1993</v>
      </c>
      <c r="B3753">
        <v>8</v>
      </c>
      <c r="C3753">
        <v>23</v>
      </c>
      <c r="D3753">
        <v>6.8559999999999999</v>
      </c>
    </row>
    <row r="3754" spans="1:4" ht="15.75">
      <c r="A3754" s="1">
        <v>1993</v>
      </c>
      <c r="B3754">
        <v>8</v>
      </c>
      <c r="C3754">
        <v>24</v>
      </c>
      <c r="D3754">
        <v>6.8140000000000001</v>
      </c>
    </row>
    <row r="3755" spans="1:4" ht="15.75">
      <c r="A3755" s="1">
        <v>1993</v>
      </c>
      <c r="B3755">
        <v>8</v>
      </c>
      <c r="C3755">
        <v>25</v>
      </c>
      <c r="D3755">
        <v>6.8529999999999998</v>
      </c>
    </row>
    <row r="3756" spans="1:4" ht="15.75">
      <c r="A3756" s="1">
        <v>1993</v>
      </c>
      <c r="B3756">
        <v>8</v>
      </c>
      <c r="C3756">
        <v>26</v>
      </c>
      <c r="D3756">
        <v>6.7140000000000004</v>
      </c>
    </row>
    <row r="3757" spans="1:4" ht="15.75">
      <c r="A3757" s="1">
        <v>1993</v>
      </c>
      <c r="B3757">
        <v>8</v>
      </c>
      <c r="C3757">
        <v>27</v>
      </c>
      <c r="D3757">
        <v>6.633</v>
      </c>
    </row>
    <row r="3758" spans="1:4" ht="15.75">
      <c r="A3758" s="1">
        <v>1993</v>
      </c>
      <c r="B3758">
        <v>8</v>
      </c>
      <c r="C3758">
        <v>28</v>
      </c>
      <c r="D3758">
        <v>6.5279999999999996</v>
      </c>
    </row>
    <row r="3759" spans="1:4" ht="15.75">
      <c r="A3759" s="1">
        <v>1993</v>
      </c>
      <c r="B3759">
        <v>8</v>
      </c>
      <c r="C3759">
        <v>29</v>
      </c>
      <c r="D3759">
        <v>6.4690000000000003</v>
      </c>
    </row>
    <row r="3760" spans="1:4" ht="15.75">
      <c r="A3760" s="1">
        <v>1993</v>
      </c>
      <c r="B3760">
        <v>8</v>
      </c>
      <c r="C3760">
        <v>30</v>
      </c>
      <c r="D3760">
        <v>6.4640000000000004</v>
      </c>
    </row>
    <row r="3761" spans="1:4" ht="15.75">
      <c r="A3761" s="1">
        <v>1993</v>
      </c>
      <c r="B3761">
        <v>8</v>
      </c>
      <c r="C3761">
        <v>31</v>
      </c>
      <c r="D3761">
        <v>6.4489999999999998</v>
      </c>
    </row>
    <row r="3762" spans="1:4" ht="15.75">
      <c r="A3762" s="1">
        <v>1993</v>
      </c>
      <c r="B3762">
        <v>9</v>
      </c>
      <c r="C3762">
        <v>1</v>
      </c>
      <c r="D3762">
        <v>6.3479999999999999</v>
      </c>
    </row>
    <row r="3763" spans="1:4" ht="15.75">
      <c r="A3763" s="1">
        <v>1993</v>
      </c>
      <c r="B3763">
        <v>9</v>
      </c>
      <c r="C3763">
        <v>2</v>
      </c>
      <c r="D3763">
        <v>6.3209999999999997</v>
      </c>
    </row>
    <row r="3764" spans="1:4" ht="15.75">
      <c r="A3764" s="1">
        <v>1993</v>
      </c>
      <c r="B3764">
        <v>9</v>
      </c>
      <c r="C3764">
        <v>3</v>
      </c>
      <c r="D3764">
        <v>6.3040000000000003</v>
      </c>
    </row>
    <row r="3765" spans="1:4" ht="15.75">
      <c r="A3765" s="1">
        <v>1993</v>
      </c>
      <c r="B3765">
        <v>9</v>
      </c>
      <c r="C3765">
        <v>4</v>
      </c>
      <c r="D3765">
        <v>6.2649999999999997</v>
      </c>
    </row>
    <row r="3766" spans="1:4" ht="15.75">
      <c r="A3766" s="1">
        <v>1993</v>
      </c>
      <c r="B3766">
        <v>9</v>
      </c>
      <c r="C3766">
        <v>5</v>
      </c>
      <c r="D3766">
        <v>6.2050000000000001</v>
      </c>
    </row>
    <row r="3767" spans="1:4" ht="15.75">
      <c r="A3767" s="1">
        <v>1993</v>
      </c>
      <c r="B3767">
        <v>9</v>
      </c>
      <c r="C3767">
        <v>6</v>
      </c>
      <c r="D3767">
        <v>6.1630000000000003</v>
      </c>
    </row>
    <row r="3768" spans="1:4" ht="15.75">
      <c r="A3768" s="1">
        <v>1993</v>
      </c>
      <c r="B3768">
        <v>9</v>
      </c>
      <c r="C3768">
        <v>7</v>
      </c>
      <c r="D3768">
        <v>6.1619999999999999</v>
      </c>
    </row>
    <row r="3769" spans="1:4" ht="15.75">
      <c r="A3769" s="1">
        <v>1993</v>
      </c>
      <c r="B3769">
        <v>9</v>
      </c>
      <c r="C3769">
        <v>8</v>
      </c>
      <c r="D3769">
        <v>6.1749999999999998</v>
      </c>
    </row>
    <row r="3770" spans="1:4" ht="15.75">
      <c r="A3770" s="1">
        <v>1993</v>
      </c>
      <c r="B3770">
        <v>9</v>
      </c>
      <c r="C3770">
        <v>9</v>
      </c>
      <c r="D3770">
        <v>6.218</v>
      </c>
    </row>
    <row r="3771" spans="1:4" ht="15.75">
      <c r="A3771" s="1">
        <v>1993</v>
      </c>
      <c r="B3771">
        <v>9</v>
      </c>
      <c r="C3771">
        <v>10</v>
      </c>
      <c r="D3771">
        <v>6.2060000000000004</v>
      </c>
    </row>
    <row r="3772" spans="1:4" ht="15.75">
      <c r="A3772" s="1">
        <v>1993</v>
      </c>
      <c r="B3772">
        <v>9</v>
      </c>
      <c r="C3772">
        <v>11</v>
      </c>
      <c r="D3772">
        <v>6.22</v>
      </c>
    </row>
    <row r="3773" spans="1:4" ht="15.75">
      <c r="A3773" s="1">
        <v>1993</v>
      </c>
      <c r="B3773">
        <v>9</v>
      </c>
      <c r="C3773">
        <v>12</v>
      </c>
      <c r="D3773">
        <v>6.2009999999999996</v>
      </c>
    </row>
    <row r="3774" spans="1:4" ht="15.75">
      <c r="A3774" s="1">
        <v>1993</v>
      </c>
      <c r="B3774">
        <v>9</v>
      </c>
      <c r="C3774">
        <v>13</v>
      </c>
      <c r="D3774">
        <v>6.1609999999999996</v>
      </c>
    </row>
    <row r="3775" spans="1:4" ht="15.75">
      <c r="A3775" s="1">
        <v>1993</v>
      </c>
      <c r="B3775">
        <v>9</v>
      </c>
      <c r="C3775">
        <v>14</v>
      </c>
      <c r="D3775">
        <v>6.1890000000000001</v>
      </c>
    </row>
    <row r="3776" spans="1:4" ht="15.75">
      <c r="A3776" s="1">
        <v>1993</v>
      </c>
      <c r="B3776">
        <v>9</v>
      </c>
      <c r="C3776">
        <v>15</v>
      </c>
      <c r="D3776">
        <v>6.1890000000000001</v>
      </c>
    </row>
    <row r="3777" spans="1:4" ht="15.75">
      <c r="A3777" s="1">
        <v>1993</v>
      </c>
      <c r="B3777">
        <v>9</v>
      </c>
      <c r="C3777">
        <v>16</v>
      </c>
      <c r="D3777">
        <v>6.2119999999999997</v>
      </c>
    </row>
    <row r="3778" spans="1:4" ht="15.75">
      <c r="A3778" s="1">
        <v>1993</v>
      </c>
      <c r="B3778">
        <v>9</v>
      </c>
      <c r="C3778">
        <v>17</v>
      </c>
      <c r="D3778">
        <v>6.2949999999999999</v>
      </c>
    </row>
    <row r="3779" spans="1:4" ht="15.75">
      <c r="A3779" s="1">
        <v>1993</v>
      </c>
      <c r="B3779">
        <v>9</v>
      </c>
      <c r="C3779">
        <v>18</v>
      </c>
      <c r="D3779">
        <v>6.351</v>
      </c>
    </row>
    <row r="3780" spans="1:4" ht="15.75">
      <c r="A3780" s="1">
        <v>1993</v>
      </c>
      <c r="B3780">
        <v>9</v>
      </c>
      <c r="C3780">
        <v>19</v>
      </c>
      <c r="D3780">
        <v>6.3650000000000002</v>
      </c>
    </row>
    <row r="3781" spans="1:4" ht="15.75">
      <c r="A3781" s="1">
        <v>1993</v>
      </c>
      <c r="B3781">
        <v>9</v>
      </c>
      <c r="C3781">
        <v>20</v>
      </c>
      <c r="D3781">
        <v>6.391</v>
      </c>
    </row>
    <row r="3782" spans="1:4" ht="15.75">
      <c r="A3782" s="1">
        <v>1993</v>
      </c>
      <c r="B3782">
        <v>9</v>
      </c>
      <c r="C3782">
        <v>21</v>
      </c>
      <c r="D3782">
        <v>6.3410000000000002</v>
      </c>
    </row>
    <row r="3783" spans="1:4" ht="15.75">
      <c r="A3783" s="1">
        <v>1993</v>
      </c>
      <c r="B3783">
        <v>9</v>
      </c>
      <c r="C3783">
        <v>22</v>
      </c>
      <c r="D3783">
        <v>6.4009999999999998</v>
      </c>
    </row>
    <row r="3784" spans="1:4" ht="15.75">
      <c r="A3784" s="1">
        <v>1993</v>
      </c>
      <c r="B3784">
        <v>9</v>
      </c>
      <c r="C3784">
        <v>23</v>
      </c>
      <c r="D3784">
        <v>6.4569999999999999</v>
      </c>
    </row>
    <row r="3785" spans="1:4" ht="15.75">
      <c r="A3785" s="1">
        <v>1993</v>
      </c>
      <c r="B3785">
        <v>9</v>
      </c>
      <c r="C3785">
        <v>24</v>
      </c>
      <c r="D3785">
        <v>6.52</v>
      </c>
    </row>
    <row r="3786" spans="1:4" ht="15.75">
      <c r="A3786" s="1">
        <v>1993</v>
      </c>
      <c r="B3786">
        <v>9</v>
      </c>
      <c r="C3786">
        <v>25</v>
      </c>
      <c r="D3786">
        <v>6.64</v>
      </c>
    </row>
    <row r="3787" spans="1:4" ht="15.75">
      <c r="A3787" s="1">
        <v>1993</v>
      </c>
      <c r="B3787">
        <v>9</v>
      </c>
      <c r="C3787">
        <v>26</v>
      </c>
      <c r="D3787">
        <v>6.7779999999999996</v>
      </c>
    </row>
    <row r="3788" spans="1:4" ht="15.75">
      <c r="A3788" s="1">
        <v>1993</v>
      </c>
      <c r="B3788">
        <v>9</v>
      </c>
      <c r="C3788">
        <v>27</v>
      </c>
      <c r="D3788">
        <v>6.9</v>
      </c>
    </row>
    <row r="3789" spans="1:4" ht="15.75">
      <c r="A3789" s="1">
        <v>1993</v>
      </c>
      <c r="B3789">
        <v>9</v>
      </c>
      <c r="C3789">
        <v>28</v>
      </c>
      <c r="D3789">
        <v>6.91</v>
      </c>
    </row>
    <row r="3790" spans="1:4" ht="15.75">
      <c r="A3790" s="1">
        <v>1993</v>
      </c>
      <c r="B3790">
        <v>9</v>
      </c>
      <c r="C3790">
        <v>29</v>
      </c>
      <c r="D3790">
        <v>6.99</v>
      </c>
    </row>
    <row r="3791" spans="1:4" ht="15.75">
      <c r="A3791" s="1">
        <v>1993</v>
      </c>
      <c r="B3791">
        <v>9</v>
      </c>
      <c r="C3791">
        <v>30</v>
      </c>
      <c r="D3791">
        <v>7.0209999999999999</v>
      </c>
    </row>
    <row r="3792" spans="1:4" ht="15.75">
      <c r="A3792" s="1">
        <v>1993</v>
      </c>
      <c r="B3792">
        <v>10</v>
      </c>
      <c r="C3792">
        <v>1</v>
      </c>
      <c r="D3792">
        <v>7.2510000000000003</v>
      </c>
    </row>
    <row r="3793" spans="1:4" ht="15.75">
      <c r="A3793" s="1">
        <v>1993</v>
      </c>
      <c r="B3793">
        <v>10</v>
      </c>
      <c r="C3793">
        <v>2</v>
      </c>
      <c r="D3793">
        <v>7.3120000000000003</v>
      </c>
    </row>
    <row r="3794" spans="1:4" ht="15.75">
      <c r="A3794" s="1">
        <v>1993</v>
      </c>
      <c r="B3794">
        <v>10</v>
      </c>
      <c r="C3794">
        <v>3</v>
      </c>
      <c r="D3794">
        <v>7.2919999999999998</v>
      </c>
    </row>
    <row r="3795" spans="1:4" ht="15.75">
      <c r="A3795" s="1">
        <v>1993</v>
      </c>
      <c r="B3795">
        <v>10</v>
      </c>
      <c r="C3795">
        <v>4</v>
      </c>
      <c r="D3795">
        <v>7.4009999999999998</v>
      </c>
    </row>
    <row r="3796" spans="1:4" ht="15.75">
      <c r="A3796" s="1">
        <v>1993</v>
      </c>
      <c r="B3796">
        <v>10</v>
      </c>
      <c r="C3796">
        <v>5</v>
      </c>
      <c r="D3796">
        <v>7.65</v>
      </c>
    </row>
    <row r="3797" spans="1:4" ht="15.75">
      <c r="A3797" s="1">
        <v>1993</v>
      </c>
      <c r="B3797">
        <v>10</v>
      </c>
      <c r="C3797">
        <v>6</v>
      </c>
      <c r="D3797">
        <v>7.8620000000000001</v>
      </c>
    </row>
    <row r="3798" spans="1:4" ht="15.75">
      <c r="A3798" s="1">
        <v>1993</v>
      </c>
      <c r="B3798">
        <v>10</v>
      </c>
      <c r="C3798">
        <v>7</v>
      </c>
      <c r="D3798">
        <v>8.0570000000000004</v>
      </c>
    </row>
    <row r="3799" spans="1:4" ht="15.75">
      <c r="A3799" s="1">
        <v>1993</v>
      </c>
      <c r="B3799">
        <v>10</v>
      </c>
      <c r="C3799">
        <v>8</v>
      </c>
      <c r="D3799">
        <v>8.1880000000000006</v>
      </c>
    </row>
    <row r="3800" spans="1:4" ht="15.75">
      <c r="A3800" s="1">
        <v>1993</v>
      </c>
      <c r="B3800">
        <v>10</v>
      </c>
      <c r="C3800">
        <v>9</v>
      </c>
      <c r="D3800">
        <v>8.3360000000000003</v>
      </c>
    </row>
    <row r="3801" spans="1:4" ht="15.75">
      <c r="A3801" s="1">
        <v>1993</v>
      </c>
      <c r="B3801">
        <v>10</v>
      </c>
      <c r="C3801">
        <v>10</v>
      </c>
      <c r="D3801">
        <v>8.3759999999999994</v>
      </c>
    </row>
    <row r="3802" spans="1:4" ht="15.75">
      <c r="A3802" s="1">
        <v>1993</v>
      </c>
      <c r="B3802">
        <v>10</v>
      </c>
      <c r="C3802">
        <v>11</v>
      </c>
      <c r="D3802">
        <v>8.5350000000000001</v>
      </c>
    </row>
    <row r="3803" spans="1:4" ht="15.75">
      <c r="A3803" s="1">
        <v>1993</v>
      </c>
      <c r="B3803">
        <v>10</v>
      </c>
      <c r="C3803">
        <v>12</v>
      </c>
      <c r="D3803">
        <v>8.7129999999999992</v>
      </c>
    </row>
    <row r="3804" spans="1:4" ht="15.75">
      <c r="A3804" s="1">
        <v>1993</v>
      </c>
      <c r="B3804">
        <v>10</v>
      </c>
      <c r="C3804">
        <v>13</v>
      </c>
      <c r="D3804">
        <v>8.8829999999999991</v>
      </c>
    </row>
    <row r="3805" spans="1:4" ht="15.75">
      <c r="A3805" s="1">
        <v>1993</v>
      </c>
      <c r="B3805">
        <v>10</v>
      </c>
      <c r="C3805">
        <v>14</v>
      </c>
      <c r="D3805">
        <v>8.9350000000000005</v>
      </c>
    </row>
    <row r="3806" spans="1:4" ht="15.75">
      <c r="A3806" s="1">
        <v>1993</v>
      </c>
      <c r="B3806">
        <v>10</v>
      </c>
      <c r="C3806">
        <v>15</v>
      </c>
      <c r="D3806">
        <v>8.9079999999999995</v>
      </c>
    </row>
    <row r="3807" spans="1:4" ht="15.75">
      <c r="A3807" s="1">
        <v>1993</v>
      </c>
      <c r="B3807">
        <v>10</v>
      </c>
      <c r="C3807">
        <v>16</v>
      </c>
      <c r="D3807">
        <v>8.8729999999999993</v>
      </c>
    </row>
    <row r="3808" spans="1:4" ht="15.75">
      <c r="A3808" s="1">
        <v>1993</v>
      </c>
      <c r="B3808">
        <v>10</v>
      </c>
      <c r="C3808">
        <v>17</v>
      </c>
      <c r="D3808">
        <v>8.8829999999999991</v>
      </c>
    </row>
    <row r="3809" spans="1:4" ht="15.75">
      <c r="A3809" s="1">
        <v>1993</v>
      </c>
      <c r="B3809">
        <v>10</v>
      </c>
      <c r="C3809">
        <v>18</v>
      </c>
      <c r="D3809">
        <v>8.9390000000000001</v>
      </c>
    </row>
    <row r="3810" spans="1:4" ht="15.75">
      <c r="A3810" s="1">
        <v>1993</v>
      </c>
      <c r="B3810">
        <v>10</v>
      </c>
      <c r="C3810">
        <v>19</v>
      </c>
      <c r="D3810">
        <v>8.9990000000000006</v>
      </c>
    </row>
    <row r="3811" spans="1:4" ht="15.75">
      <c r="A3811" s="1">
        <v>1993</v>
      </c>
      <c r="B3811">
        <v>10</v>
      </c>
      <c r="C3811">
        <v>20</v>
      </c>
      <c r="D3811">
        <v>9.0459999999999994</v>
      </c>
    </row>
    <row r="3812" spans="1:4" ht="15.75">
      <c r="A3812" s="1">
        <v>1993</v>
      </c>
      <c r="B3812">
        <v>10</v>
      </c>
      <c r="C3812">
        <v>21</v>
      </c>
      <c r="D3812">
        <v>9.1470000000000002</v>
      </c>
    </row>
    <row r="3813" spans="1:4" ht="15.75">
      <c r="A3813" s="1">
        <v>1993</v>
      </c>
      <c r="B3813">
        <v>10</v>
      </c>
      <c r="C3813">
        <v>22</v>
      </c>
      <c r="D3813">
        <v>9.2330000000000005</v>
      </c>
    </row>
    <row r="3814" spans="1:4" ht="15.75">
      <c r="A3814" s="1">
        <v>1993</v>
      </c>
      <c r="B3814">
        <v>10</v>
      </c>
      <c r="C3814">
        <v>23</v>
      </c>
      <c r="D3814">
        <v>9.3580000000000005</v>
      </c>
    </row>
    <row r="3815" spans="1:4" ht="15.75">
      <c r="A3815" s="1">
        <v>1993</v>
      </c>
      <c r="B3815">
        <v>10</v>
      </c>
      <c r="C3815">
        <v>24</v>
      </c>
      <c r="D3815">
        <v>9.5220000000000002</v>
      </c>
    </row>
    <row r="3816" spans="1:4" ht="15.75">
      <c r="A3816" s="1">
        <v>1993</v>
      </c>
      <c r="B3816">
        <v>10</v>
      </c>
      <c r="C3816">
        <v>25</v>
      </c>
      <c r="D3816">
        <v>9.5960000000000001</v>
      </c>
    </row>
    <row r="3817" spans="1:4" ht="15.75">
      <c r="A3817" s="1">
        <v>1993</v>
      </c>
      <c r="B3817">
        <v>10</v>
      </c>
      <c r="C3817">
        <v>26</v>
      </c>
      <c r="D3817">
        <v>9.6199999999999992</v>
      </c>
    </row>
    <row r="3818" spans="1:4" ht="15.75">
      <c r="A3818" s="1">
        <v>1993</v>
      </c>
      <c r="B3818">
        <v>10</v>
      </c>
      <c r="C3818">
        <v>27</v>
      </c>
      <c r="D3818">
        <v>9.6839999999999993</v>
      </c>
    </row>
    <row r="3819" spans="1:4" ht="15.75">
      <c r="A3819" s="1">
        <v>1993</v>
      </c>
      <c r="B3819">
        <v>10</v>
      </c>
      <c r="C3819">
        <v>28</v>
      </c>
      <c r="D3819">
        <v>9.7759999999999998</v>
      </c>
    </row>
    <row r="3820" spans="1:4" ht="15.75">
      <c r="A3820" s="1">
        <v>1993</v>
      </c>
      <c r="B3820">
        <v>10</v>
      </c>
      <c r="C3820">
        <v>29</v>
      </c>
      <c r="D3820">
        <v>9.8490000000000002</v>
      </c>
    </row>
    <row r="3821" spans="1:4" ht="15.75">
      <c r="A3821" s="1">
        <v>1993</v>
      </c>
      <c r="B3821">
        <v>10</v>
      </c>
      <c r="C3821">
        <v>30</v>
      </c>
      <c r="D3821">
        <v>9.9849999999999994</v>
      </c>
    </row>
    <row r="3822" spans="1:4" ht="15.75">
      <c r="A3822" s="1">
        <v>1993</v>
      </c>
      <c r="B3822">
        <v>10</v>
      </c>
      <c r="C3822">
        <v>31</v>
      </c>
      <c r="D3822">
        <v>10.157999999999999</v>
      </c>
    </row>
    <row r="3823" spans="1:4" ht="15.75">
      <c r="A3823" s="1">
        <v>1993</v>
      </c>
      <c r="B3823">
        <v>11</v>
      </c>
      <c r="C3823">
        <v>1</v>
      </c>
      <c r="D3823">
        <v>10.29</v>
      </c>
    </row>
    <row r="3824" spans="1:4" ht="15.75">
      <c r="A3824" s="1">
        <v>1993</v>
      </c>
      <c r="B3824">
        <v>11</v>
      </c>
      <c r="C3824">
        <v>2</v>
      </c>
      <c r="D3824">
        <v>10.423999999999999</v>
      </c>
    </row>
    <row r="3825" spans="1:4" ht="15.75">
      <c r="A3825" s="1">
        <v>1993</v>
      </c>
      <c r="B3825">
        <v>11</v>
      </c>
      <c r="C3825">
        <v>3</v>
      </c>
      <c r="D3825">
        <v>10.553000000000001</v>
      </c>
    </row>
    <row r="3826" spans="1:4" ht="15.75">
      <c r="A3826" s="1">
        <v>1993</v>
      </c>
      <c r="B3826">
        <v>11</v>
      </c>
      <c r="C3826">
        <v>4</v>
      </c>
      <c r="D3826">
        <v>10.638999999999999</v>
      </c>
    </row>
    <row r="3827" spans="1:4" ht="15.75">
      <c r="A3827" s="1">
        <v>1993</v>
      </c>
      <c r="B3827">
        <v>11</v>
      </c>
      <c r="C3827">
        <v>5</v>
      </c>
      <c r="D3827">
        <v>10.7</v>
      </c>
    </row>
    <row r="3828" spans="1:4" ht="15.75">
      <c r="A3828" s="1">
        <v>1993</v>
      </c>
      <c r="B3828">
        <v>11</v>
      </c>
      <c r="C3828">
        <v>6</v>
      </c>
      <c r="D3828">
        <v>10.794</v>
      </c>
    </row>
    <row r="3829" spans="1:4" ht="15.75">
      <c r="A3829" s="1">
        <v>1993</v>
      </c>
      <c r="B3829">
        <v>11</v>
      </c>
      <c r="C3829">
        <v>7</v>
      </c>
      <c r="D3829">
        <v>10.874000000000001</v>
      </c>
    </row>
    <row r="3830" spans="1:4" ht="15.75">
      <c r="A3830" s="1">
        <v>1993</v>
      </c>
      <c r="B3830">
        <v>11</v>
      </c>
      <c r="C3830">
        <v>8</v>
      </c>
      <c r="D3830">
        <v>10.988</v>
      </c>
    </row>
    <row r="3831" spans="1:4" ht="15.75">
      <c r="A3831" s="1">
        <v>1993</v>
      </c>
      <c r="B3831">
        <v>11</v>
      </c>
      <c r="C3831">
        <v>9</v>
      </c>
      <c r="D3831">
        <v>11.031000000000001</v>
      </c>
    </row>
    <row r="3832" spans="1:4" ht="15.75">
      <c r="A3832" s="1">
        <v>1993</v>
      </c>
      <c r="B3832">
        <v>11</v>
      </c>
      <c r="C3832">
        <v>10</v>
      </c>
      <c r="D3832">
        <v>11.032</v>
      </c>
    </row>
    <row r="3833" spans="1:4" ht="15.75">
      <c r="A3833" s="1">
        <v>1993</v>
      </c>
      <c r="B3833">
        <v>11</v>
      </c>
      <c r="C3833">
        <v>11</v>
      </c>
      <c r="D3833">
        <v>11.082000000000001</v>
      </c>
    </row>
    <row r="3834" spans="1:4" ht="15.75">
      <c r="A3834" s="1">
        <v>1993</v>
      </c>
      <c r="B3834">
        <v>11</v>
      </c>
      <c r="C3834">
        <v>12</v>
      </c>
      <c r="D3834">
        <v>11.14</v>
      </c>
    </row>
    <row r="3835" spans="1:4" ht="15.75">
      <c r="A3835" s="1">
        <v>1993</v>
      </c>
      <c r="B3835">
        <v>11</v>
      </c>
      <c r="C3835">
        <v>13</v>
      </c>
      <c r="D3835">
        <v>11.286</v>
      </c>
    </row>
    <row r="3836" spans="1:4" ht="15.75">
      <c r="A3836" s="1">
        <v>1993</v>
      </c>
      <c r="B3836">
        <v>11</v>
      </c>
      <c r="C3836">
        <v>14</v>
      </c>
      <c r="D3836">
        <v>11.326000000000001</v>
      </c>
    </row>
    <row r="3837" spans="1:4" ht="15.75">
      <c r="A3837" s="1">
        <v>1993</v>
      </c>
      <c r="B3837">
        <v>11</v>
      </c>
      <c r="C3837">
        <v>15</v>
      </c>
      <c r="D3837">
        <v>11.420999999999999</v>
      </c>
    </row>
    <row r="3838" spans="1:4" ht="15.75">
      <c r="A3838" s="1">
        <v>1993</v>
      </c>
      <c r="B3838">
        <v>11</v>
      </c>
      <c r="C3838">
        <v>16</v>
      </c>
      <c r="D3838">
        <v>11.361000000000001</v>
      </c>
    </row>
    <row r="3839" spans="1:4" ht="15.75">
      <c r="A3839" s="1">
        <v>1993</v>
      </c>
      <c r="B3839">
        <v>11</v>
      </c>
      <c r="C3839">
        <v>17</v>
      </c>
      <c r="D3839">
        <v>11.413</v>
      </c>
    </row>
    <row r="3840" spans="1:4" ht="15.75">
      <c r="A3840" s="1">
        <v>1993</v>
      </c>
      <c r="B3840">
        <v>11</v>
      </c>
      <c r="C3840">
        <v>18</v>
      </c>
      <c r="D3840">
        <v>11.435</v>
      </c>
    </row>
    <row r="3841" spans="1:4" ht="15.75">
      <c r="A3841" s="1">
        <v>1993</v>
      </c>
      <c r="B3841">
        <v>11</v>
      </c>
      <c r="C3841">
        <v>19</v>
      </c>
      <c r="D3841">
        <v>11.510999999999999</v>
      </c>
    </row>
    <row r="3842" spans="1:4" ht="15.75">
      <c r="A3842" s="1">
        <v>1993</v>
      </c>
      <c r="B3842">
        <v>11</v>
      </c>
      <c r="C3842">
        <v>20</v>
      </c>
      <c r="D3842">
        <v>11.61</v>
      </c>
    </row>
    <row r="3843" spans="1:4" ht="15.75">
      <c r="A3843" s="1">
        <v>1993</v>
      </c>
      <c r="B3843">
        <v>11</v>
      </c>
      <c r="C3843">
        <v>21</v>
      </c>
      <c r="D3843">
        <v>11.55</v>
      </c>
    </row>
    <row r="3844" spans="1:4" ht="15.75">
      <c r="A3844" s="1">
        <v>1993</v>
      </c>
      <c r="B3844">
        <v>11</v>
      </c>
      <c r="C3844">
        <v>22</v>
      </c>
      <c r="D3844">
        <v>11.593999999999999</v>
      </c>
    </row>
    <row r="3845" spans="1:4" ht="15.75">
      <c r="A3845" s="1">
        <v>1993</v>
      </c>
      <c r="B3845">
        <v>11</v>
      </c>
      <c r="C3845">
        <v>23</v>
      </c>
      <c r="D3845">
        <v>11.651999999999999</v>
      </c>
    </row>
    <row r="3846" spans="1:4" ht="15.75">
      <c r="A3846" s="1">
        <v>1993</v>
      </c>
      <c r="B3846">
        <v>11</v>
      </c>
      <c r="C3846">
        <v>24</v>
      </c>
      <c r="D3846">
        <v>11.746</v>
      </c>
    </row>
    <row r="3847" spans="1:4" ht="15.75">
      <c r="A3847" s="1">
        <v>1993</v>
      </c>
      <c r="B3847">
        <v>11</v>
      </c>
      <c r="C3847">
        <v>25</v>
      </c>
      <c r="D3847">
        <v>11.888999999999999</v>
      </c>
    </row>
    <row r="3848" spans="1:4" ht="15.75">
      <c r="A3848" s="1">
        <v>1993</v>
      </c>
      <c r="B3848">
        <v>11</v>
      </c>
      <c r="C3848">
        <v>26</v>
      </c>
      <c r="D3848">
        <v>11.917</v>
      </c>
    </row>
    <row r="3849" spans="1:4" ht="15.75">
      <c r="A3849" s="1">
        <v>1993</v>
      </c>
      <c r="B3849">
        <v>11</v>
      </c>
      <c r="C3849">
        <v>27</v>
      </c>
      <c r="D3849">
        <v>11.994</v>
      </c>
    </row>
    <row r="3850" spans="1:4" ht="15.75">
      <c r="A3850" s="1">
        <v>1993</v>
      </c>
      <c r="B3850">
        <v>11</v>
      </c>
      <c r="C3850">
        <v>28</v>
      </c>
      <c r="D3850">
        <v>12.04</v>
      </c>
    </row>
    <row r="3851" spans="1:4" ht="15.75">
      <c r="A3851" s="1">
        <v>1993</v>
      </c>
      <c r="B3851">
        <v>11</v>
      </c>
      <c r="C3851">
        <v>29</v>
      </c>
      <c r="D3851">
        <v>12.108000000000001</v>
      </c>
    </row>
    <row r="3852" spans="1:4" ht="15.75">
      <c r="A3852" s="1">
        <v>1993</v>
      </c>
      <c r="B3852">
        <v>11</v>
      </c>
      <c r="C3852">
        <v>30</v>
      </c>
      <c r="D3852">
        <v>12.16</v>
      </c>
    </row>
    <row r="3853" spans="1:4" ht="15.75">
      <c r="A3853" s="1">
        <v>1993</v>
      </c>
      <c r="B3853">
        <v>12</v>
      </c>
      <c r="C3853">
        <v>1</v>
      </c>
      <c r="D3853">
        <v>12.288</v>
      </c>
    </row>
    <row r="3854" spans="1:4" ht="15.75">
      <c r="A3854" s="1">
        <v>1993</v>
      </c>
      <c r="B3854">
        <v>12</v>
      </c>
      <c r="C3854">
        <v>2</v>
      </c>
      <c r="D3854">
        <v>12.345000000000001</v>
      </c>
    </row>
    <row r="3855" spans="1:4" ht="15.75">
      <c r="A3855" s="1">
        <v>1993</v>
      </c>
      <c r="B3855">
        <v>12</v>
      </c>
      <c r="C3855">
        <v>3</v>
      </c>
      <c r="D3855">
        <v>12.430999999999999</v>
      </c>
    </row>
    <row r="3856" spans="1:4" ht="15.75">
      <c r="A3856" s="1">
        <v>1993</v>
      </c>
      <c r="B3856">
        <v>12</v>
      </c>
      <c r="C3856">
        <v>4</v>
      </c>
      <c r="D3856">
        <v>12.474</v>
      </c>
    </row>
    <row r="3857" spans="1:4" ht="15.75">
      <c r="A3857" s="1">
        <v>1993</v>
      </c>
      <c r="B3857">
        <v>12</v>
      </c>
      <c r="C3857">
        <v>5</v>
      </c>
      <c r="D3857">
        <v>12.632999999999999</v>
      </c>
    </row>
    <row r="3858" spans="1:4" ht="15.75">
      <c r="A3858" s="1">
        <v>1993</v>
      </c>
      <c r="B3858">
        <v>12</v>
      </c>
      <c r="C3858">
        <v>6</v>
      </c>
      <c r="D3858">
        <v>12.69</v>
      </c>
    </row>
    <row r="3859" spans="1:4" ht="15.75">
      <c r="A3859" s="1">
        <v>1993</v>
      </c>
      <c r="B3859">
        <v>12</v>
      </c>
      <c r="C3859">
        <v>7</v>
      </c>
      <c r="D3859">
        <v>12.772</v>
      </c>
    </row>
    <row r="3860" spans="1:4" ht="15.75">
      <c r="A3860" s="1">
        <v>1993</v>
      </c>
      <c r="B3860">
        <v>12</v>
      </c>
      <c r="C3860">
        <v>8</v>
      </c>
      <c r="D3860">
        <v>12.97</v>
      </c>
    </row>
    <row r="3861" spans="1:4" ht="15.75">
      <c r="A3861" s="1">
        <v>1993</v>
      </c>
      <c r="B3861">
        <v>12</v>
      </c>
      <c r="C3861">
        <v>9</v>
      </c>
      <c r="D3861">
        <v>13.032999999999999</v>
      </c>
    </row>
    <row r="3862" spans="1:4" ht="15.75">
      <c r="A3862" s="1">
        <v>1993</v>
      </c>
      <c r="B3862">
        <v>12</v>
      </c>
      <c r="C3862">
        <v>10</v>
      </c>
      <c r="D3862">
        <v>13.147</v>
      </c>
    </row>
    <row r="3863" spans="1:4" ht="15.75">
      <c r="A3863" s="1">
        <v>1993</v>
      </c>
      <c r="B3863">
        <v>12</v>
      </c>
      <c r="C3863">
        <v>11</v>
      </c>
      <c r="D3863">
        <v>13.225</v>
      </c>
    </row>
    <row r="3864" spans="1:4" ht="15.75">
      <c r="A3864" s="1">
        <v>1993</v>
      </c>
      <c r="B3864">
        <v>12</v>
      </c>
      <c r="C3864">
        <v>12</v>
      </c>
      <c r="D3864">
        <v>13.246</v>
      </c>
    </row>
    <row r="3865" spans="1:4" ht="15.75">
      <c r="A3865" s="1">
        <v>1993</v>
      </c>
      <c r="B3865">
        <v>12</v>
      </c>
      <c r="C3865">
        <v>13</v>
      </c>
      <c r="D3865">
        <v>13.186999999999999</v>
      </c>
    </row>
    <row r="3866" spans="1:4" ht="15.75">
      <c r="A3866" s="1">
        <v>1993</v>
      </c>
      <c r="B3866">
        <v>12</v>
      </c>
      <c r="C3866">
        <v>14</v>
      </c>
      <c r="D3866">
        <v>13.281000000000001</v>
      </c>
    </row>
    <row r="3867" spans="1:4" ht="15.75">
      <c r="A3867" s="1">
        <v>1993</v>
      </c>
      <c r="B3867">
        <v>12</v>
      </c>
      <c r="C3867">
        <v>15</v>
      </c>
      <c r="D3867">
        <v>13.353999999999999</v>
      </c>
    </row>
    <row r="3868" spans="1:4" ht="15.75">
      <c r="A3868" s="1">
        <v>1993</v>
      </c>
      <c r="B3868">
        <v>12</v>
      </c>
      <c r="C3868">
        <v>16</v>
      </c>
      <c r="D3868">
        <v>13.414</v>
      </c>
    </row>
    <row r="3869" spans="1:4" ht="15.75">
      <c r="A3869" s="1">
        <v>1993</v>
      </c>
      <c r="B3869">
        <v>12</v>
      </c>
      <c r="C3869">
        <v>17</v>
      </c>
      <c r="D3869">
        <v>13.451000000000001</v>
      </c>
    </row>
    <row r="3870" spans="1:4" ht="15.75">
      <c r="A3870" s="1">
        <v>1993</v>
      </c>
      <c r="B3870">
        <v>12</v>
      </c>
      <c r="C3870">
        <v>18</v>
      </c>
      <c r="D3870">
        <v>13.59</v>
      </c>
    </row>
    <row r="3871" spans="1:4" ht="15.75">
      <c r="A3871" s="1">
        <v>1993</v>
      </c>
      <c r="B3871">
        <v>12</v>
      </c>
      <c r="C3871">
        <v>19</v>
      </c>
      <c r="D3871">
        <v>13.645</v>
      </c>
    </row>
    <row r="3872" spans="1:4" ht="15.75">
      <c r="A3872" s="1">
        <v>1993</v>
      </c>
      <c r="B3872">
        <v>12</v>
      </c>
      <c r="C3872">
        <v>20</v>
      </c>
      <c r="D3872">
        <v>13.782999999999999</v>
      </c>
    </row>
    <row r="3873" spans="1:4" ht="15.75">
      <c r="A3873" s="1">
        <v>1993</v>
      </c>
      <c r="B3873">
        <v>12</v>
      </c>
      <c r="C3873">
        <v>21</v>
      </c>
      <c r="D3873">
        <v>13.678000000000001</v>
      </c>
    </row>
    <row r="3874" spans="1:4" ht="15.75">
      <c r="A3874" s="1">
        <v>1993</v>
      </c>
      <c r="B3874">
        <v>12</v>
      </c>
      <c r="C3874">
        <v>22</v>
      </c>
      <c r="D3874">
        <v>13.68</v>
      </c>
    </row>
    <row r="3875" spans="1:4" ht="15.75">
      <c r="A3875" s="1">
        <v>1993</v>
      </c>
      <c r="B3875">
        <v>12</v>
      </c>
      <c r="C3875">
        <v>23</v>
      </c>
      <c r="D3875">
        <v>13.618</v>
      </c>
    </row>
    <row r="3876" spans="1:4" ht="15.75">
      <c r="A3876" s="1">
        <v>1993</v>
      </c>
      <c r="B3876">
        <v>12</v>
      </c>
      <c r="C3876">
        <v>24</v>
      </c>
      <c r="D3876">
        <v>13.63</v>
      </c>
    </row>
    <row r="3877" spans="1:4" ht="15.75">
      <c r="A3877" s="1">
        <v>1993</v>
      </c>
      <c r="B3877">
        <v>12</v>
      </c>
      <c r="C3877">
        <v>25</v>
      </c>
      <c r="D3877">
        <v>13.786</v>
      </c>
    </row>
    <row r="3878" spans="1:4" ht="15.75">
      <c r="A3878" s="1">
        <v>1993</v>
      </c>
      <c r="B3878">
        <v>12</v>
      </c>
      <c r="C3878">
        <v>26</v>
      </c>
      <c r="D3878">
        <v>13.867000000000001</v>
      </c>
    </row>
    <row r="3879" spans="1:4" ht="15.75">
      <c r="A3879" s="1">
        <v>1993</v>
      </c>
      <c r="B3879">
        <v>12</v>
      </c>
      <c r="C3879">
        <v>27</v>
      </c>
      <c r="D3879">
        <v>13.903</v>
      </c>
    </row>
    <row r="3880" spans="1:4" ht="15.75">
      <c r="A3880" s="1">
        <v>1993</v>
      </c>
      <c r="B3880">
        <v>12</v>
      </c>
      <c r="C3880">
        <v>28</v>
      </c>
      <c r="D3880">
        <v>13.885999999999999</v>
      </c>
    </row>
    <row r="3881" spans="1:4" ht="15.75">
      <c r="A3881" s="1">
        <v>1993</v>
      </c>
      <c r="B3881">
        <v>12</v>
      </c>
      <c r="C3881">
        <v>29</v>
      </c>
      <c r="D3881">
        <v>13.927</v>
      </c>
    </row>
    <row r="3882" spans="1:4" ht="15.75">
      <c r="A3882" s="1">
        <v>1993</v>
      </c>
      <c r="B3882">
        <v>12</v>
      </c>
      <c r="C3882">
        <v>30</v>
      </c>
      <c r="D3882">
        <v>13.977</v>
      </c>
    </row>
    <row r="3883" spans="1:4" ht="15.75">
      <c r="A3883" s="1">
        <v>1993</v>
      </c>
      <c r="B3883">
        <v>12</v>
      </c>
      <c r="C3883">
        <v>31</v>
      </c>
      <c r="D3883">
        <v>13.967000000000001</v>
      </c>
    </row>
    <row r="3884" spans="1:4" ht="15.75">
      <c r="A3884" s="1">
        <v>1994</v>
      </c>
      <c r="B3884">
        <v>1</v>
      </c>
      <c r="C3884">
        <v>1</v>
      </c>
      <c r="D3884">
        <v>14.093999999999999</v>
      </c>
    </row>
    <row r="3885" spans="1:4" ht="15.75">
      <c r="A3885" s="1">
        <v>1994</v>
      </c>
      <c r="B3885">
        <v>1</v>
      </c>
      <c r="C3885">
        <v>2</v>
      </c>
      <c r="D3885">
        <v>14.11</v>
      </c>
    </row>
    <row r="3886" spans="1:4" ht="15.75">
      <c r="A3886" s="1">
        <v>1994</v>
      </c>
      <c r="B3886">
        <v>1</v>
      </c>
      <c r="C3886">
        <v>3</v>
      </c>
      <c r="D3886">
        <v>14.042</v>
      </c>
    </row>
    <row r="3887" spans="1:4" ht="15.75">
      <c r="A3887" s="1">
        <v>1994</v>
      </c>
      <c r="B3887">
        <v>1</v>
      </c>
      <c r="C3887">
        <v>4</v>
      </c>
      <c r="D3887">
        <v>14.167999999999999</v>
      </c>
    </row>
    <row r="3888" spans="1:4" ht="15.75">
      <c r="A3888" s="1">
        <v>1994</v>
      </c>
      <c r="B3888">
        <v>1</v>
      </c>
      <c r="C3888">
        <v>5</v>
      </c>
      <c r="D3888">
        <v>14.231</v>
      </c>
    </row>
    <row r="3889" spans="1:4" ht="15.75">
      <c r="A3889" s="1">
        <v>1994</v>
      </c>
      <c r="B3889">
        <v>1</v>
      </c>
      <c r="C3889">
        <v>6</v>
      </c>
      <c r="D3889">
        <v>14.303000000000001</v>
      </c>
    </row>
    <row r="3890" spans="1:4" ht="15.75">
      <c r="A3890" s="1">
        <v>1994</v>
      </c>
      <c r="B3890">
        <v>1</v>
      </c>
      <c r="C3890">
        <v>7</v>
      </c>
      <c r="D3890">
        <v>14.381</v>
      </c>
    </row>
    <row r="3891" spans="1:4" ht="15.75">
      <c r="A3891" s="1">
        <v>1994</v>
      </c>
      <c r="B3891">
        <v>1</v>
      </c>
      <c r="C3891">
        <v>8</v>
      </c>
      <c r="D3891">
        <v>14.321999999999999</v>
      </c>
    </row>
    <row r="3892" spans="1:4" ht="15.75">
      <c r="A3892" s="1">
        <v>1994</v>
      </c>
      <c r="B3892">
        <v>1</v>
      </c>
      <c r="C3892">
        <v>9</v>
      </c>
      <c r="D3892">
        <v>14.397</v>
      </c>
    </row>
    <row r="3893" spans="1:4" ht="15.75">
      <c r="A3893" s="1">
        <v>1994</v>
      </c>
      <c r="B3893">
        <v>1</v>
      </c>
      <c r="C3893">
        <v>10</v>
      </c>
      <c r="D3893">
        <v>14.476000000000001</v>
      </c>
    </row>
    <row r="3894" spans="1:4" ht="15.75">
      <c r="A3894" s="1">
        <v>1994</v>
      </c>
      <c r="B3894">
        <v>1</v>
      </c>
      <c r="C3894">
        <v>11</v>
      </c>
      <c r="D3894">
        <v>14.506</v>
      </c>
    </row>
    <row r="3895" spans="1:4" ht="15.75">
      <c r="A3895" s="1">
        <v>1994</v>
      </c>
      <c r="B3895">
        <v>1</v>
      </c>
      <c r="C3895">
        <v>12</v>
      </c>
      <c r="D3895">
        <v>14.58</v>
      </c>
    </row>
    <row r="3896" spans="1:4" ht="15.75">
      <c r="A3896" s="1">
        <v>1994</v>
      </c>
      <c r="B3896">
        <v>1</v>
      </c>
      <c r="C3896">
        <v>13</v>
      </c>
      <c r="D3896">
        <v>14.595000000000001</v>
      </c>
    </row>
    <row r="3897" spans="1:4" ht="15.75">
      <c r="A3897" s="1">
        <v>1994</v>
      </c>
      <c r="B3897">
        <v>1</v>
      </c>
      <c r="C3897">
        <v>14</v>
      </c>
      <c r="D3897">
        <v>14.617000000000001</v>
      </c>
    </row>
    <row r="3898" spans="1:4" ht="15.75">
      <c r="A3898" s="1">
        <v>1994</v>
      </c>
      <c r="B3898">
        <v>1</v>
      </c>
      <c r="C3898">
        <v>15</v>
      </c>
      <c r="D3898">
        <v>14.685</v>
      </c>
    </row>
    <row r="3899" spans="1:4" ht="15.75">
      <c r="A3899" s="1">
        <v>1994</v>
      </c>
      <c r="B3899">
        <v>1</v>
      </c>
      <c r="C3899">
        <v>16</v>
      </c>
      <c r="D3899">
        <v>14.757</v>
      </c>
    </row>
    <row r="3900" spans="1:4" ht="15.75">
      <c r="A3900" s="1">
        <v>1994</v>
      </c>
      <c r="B3900">
        <v>1</v>
      </c>
      <c r="C3900">
        <v>17</v>
      </c>
      <c r="D3900">
        <v>14.807</v>
      </c>
    </row>
    <row r="3901" spans="1:4" ht="15.75">
      <c r="A3901" s="1">
        <v>1994</v>
      </c>
      <c r="B3901">
        <v>1</v>
      </c>
      <c r="C3901">
        <v>18</v>
      </c>
      <c r="D3901">
        <v>14.895</v>
      </c>
    </row>
    <row r="3902" spans="1:4" ht="15.75">
      <c r="A3902" s="1">
        <v>1994</v>
      </c>
      <c r="B3902">
        <v>1</v>
      </c>
      <c r="C3902">
        <v>19</v>
      </c>
      <c r="D3902">
        <v>14.865</v>
      </c>
    </row>
    <row r="3903" spans="1:4" ht="15.75">
      <c r="A3903" s="1">
        <v>1994</v>
      </c>
      <c r="B3903">
        <v>1</v>
      </c>
      <c r="C3903">
        <v>20</v>
      </c>
      <c r="D3903">
        <v>14.894</v>
      </c>
    </row>
    <row r="3904" spans="1:4" ht="15.75">
      <c r="A3904" s="1">
        <v>1994</v>
      </c>
      <c r="B3904">
        <v>1</v>
      </c>
      <c r="C3904">
        <v>21</v>
      </c>
      <c r="D3904">
        <v>14.948</v>
      </c>
    </row>
    <row r="3905" spans="1:4" ht="15.75">
      <c r="A3905" s="1">
        <v>1994</v>
      </c>
      <c r="B3905">
        <v>1</v>
      </c>
      <c r="C3905">
        <v>22</v>
      </c>
      <c r="D3905">
        <v>14.933</v>
      </c>
    </row>
    <row r="3906" spans="1:4" ht="15.75">
      <c r="A3906" s="1">
        <v>1994</v>
      </c>
      <c r="B3906">
        <v>1</v>
      </c>
      <c r="C3906">
        <v>23</v>
      </c>
      <c r="D3906">
        <v>15.021000000000001</v>
      </c>
    </row>
    <row r="3907" spans="1:4" ht="15.75">
      <c r="A3907" s="1">
        <v>1994</v>
      </c>
      <c r="B3907">
        <v>1</v>
      </c>
      <c r="C3907">
        <v>24</v>
      </c>
      <c r="D3907">
        <v>15.054</v>
      </c>
    </row>
    <row r="3908" spans="1:4" ht="15.75">
      <c r="A3908" s="1">
        <v>1994</v>
      </c>
      <c r="B3908">
        <v>1</v>
      </c>
      <c r="C3908">
        <v>25</v>
      </c>
      <c r="D3908">
        <v>15.089</v>
      </c>
    </row>
    <row r="3909" spans="1:4" ht="15.75">
      <c r="A3909" s="1">
        <v>1994</v>
      </c>
      <c r="B3909">
        <v>1</v>
      </c>
      <c r="C3909">
        <v>26</v>
      </c>
      <c r="D3909">
        <v>15.141</v>
      </c>
    </row>
    <row r="3910" spans="1:4" ht="15.75">
      <c r="A3910" s="1">
        <v>1994</v>
      </c>
      <c r="B3910">
        <v>1</v>
      </c>
      <c r="C3910">
        <v>27</v>
      </c>
      <c r="D3910">
        <v>15.255000000000001</v>
      </c>
    </row>
    <row r="3911" spans="1:4" ht="15.75">
      <c r="A3911" s="1">
        <v>1994</v>
      </c>
      <c r="B3911">
        <v>1</v>
      </c>
      <c r="C3911">
        <v>28</v>
      </c>
      <c r="D3911">
        <v>15.298999999999999</v>
      </c>
    </row>
    <row r="3912" spans="1:4" ht="15.75">
      <c r="A3912" s="1">
        <v>1994</v>
      </c>
      <c r="B3912">
        <v>1</v>
      </c>
      <c r="C3912">
        <v>29</v>
      </c>
      <c r="D3912">
        <v>15.359</v>
      </c>
    </row>
    <row r="3913" spans="1:4" ht="15.75">
      <c r="A3913" s="1">
        <v>1994</v>
      </c>
      <c r="B3913">
        <v>1</v>
      </c>
      <c r="C3913">
        <v>30</v>
      </c>
      <c r="D3913">
        <v>15.4</v>
      </c>
    </row>
    <row r="3914" spans="1:4" ht="15.75">
      <c r="A3914" s="1">
        <v>1994</v>
      </c>
      <c r="B3914">
        <v>1</v>
      </c>
      <c r="C3914">
        <v>31</v>
      </c>
      <c r="D3914">
        <v>15.397</v>
      </c>
    </row>
    <row r="3915" spans="1:4" ht="15.75">
      <c r="A3915" s="1">
        <v>1994</v>
      </c>
      <c r="B3915">
        <v>2</v>
      </c>
      <c r="C3915">
        <v>1</v>
      </c>
      <c r="D3915">
        <v>15.409000000000001</v>
      </c>
    </row>
    <row r="3916" spans="1:4" ht="15.75">
      <c r="A3916" s="1">
        <v>1994</v>
      </c>
      <c r="B3916">
        <v>2</v>
      </c>
      <c r="C3916">
        <v>2</v>
      </c>
      <c r="D3916">
        <v>15.42</v>
      </c>
    </row>
    <row r="3917" spans="1:4" ht="15.75">
      <c r="A3917" s="1">
        <v>1994</v>
      </c>
      <c r="B3917">
        <v>2</v>
      </c>
      <c r="C3917">
        <v>3</v>
      </c>
      <c r="D3917">
        <v>15.438000000000001</v>
      </c>
    </row>
    <row r="3918" spans="1:4" ht="15.75">
      <c r="A3918" s="1">
        <v>1994</v>
      </c>
      <c r="B3918">
        <v>2</v>
      </c>
      <c r="C3918">
        <v>4</v>
      </c>
      <c r="D3918">
        <v>15.429</v>
      </c>
    </row>
    <row r="3919" spans="1:4" ht="15.75">
      <c r="A3919" s="1">
        <v>1994</v>
      </c>
      <c r="B3919">
        <v>2</v>
      </c>
      <c r="C3919">
        <v>5</v>
      </c>
      <c r="D3919">
        <v>15.478999999999999</v>
      </c>
    </row>
    <row r="3920" spans="1:4" ht="15.75">
      <c r="A3920" s="1">
        <v>1994</v>
      </c>
      <c r="B3920">
        <v>2</v>
      </c>
      <c r="C3920">
        <v>6</v>
      </c>
      <c r="D3920">
        <v>15.515000000000001</v>
      </c>
    </row>
    <row r="3921" spans="1:4" ht="15.75">
      <c r="A3921" s="1">
        <v>1994</v>
      </c>
      <c r="B3921">
        <v>2</v>
      </c>
      <c r="C3921">
        <v>7</v>
      </c>
      <c r="D3921">
        <v>15.474</v>
      </c>
    </row>
    <row r="3922" spans="1:4" ht="15.75">
      <c r="A3922" s="1">
        <v>1994</v>
      </c>
      <c r="B3922">
        <v>2</v>
      </c>
      <c r="C3922">
        <v>8</v>
      </c>
      <c r="D3922">
        <v>15.521000000000001</v>
      </c>
    </row>
    <row r="3923" spans="1:4" ht="15.75">
      <c r="A3923" s="1">
        <v>1994</v>
      </c>
      <c r="B3923">
        <v>2</v>
      </c>
      <c r="C3923">
        <v>9</v>
      </c>
      <c r="D3923">
        <v>15.46</v>
      </c>
    </row>
    <row r="3924" spans="1:4" ht="15.75">
      <c r="A3924" s="1">
        <v>1994</v>
      </c>
      <c r="B3924">
        <v>2</v>
      </c>
      <c r="C3924">
        <v>10</v>
      </c>
      <c r="D3924">
        <v>15.525</v>
      </c>
    </row>
    <row r="3925" spans="1:4" ht="15.75">
      <c r="A3925" s="1">
        <v>1994</v>
      </c>
      <c r="B3925">
        <v>2</v>
      </c>
      <c r="C3925">
        <v>11</v>
      </c>
      <c r="D3925">
        <v>15.539</v>
      </c>
    </row>
    <row r="3926" spans="1:4" ht="15.75">
      <c r="A3926" s="1">
        <v>1994</v>
      </c>
      <c r="B3926">
        <v>2</v>
      </c>
      <c r="C3926">
        <v>12</v>
      </c>
      <c r="D3926">
        <v>15.541</v>
      </c>
    </row>
    <row r="3927" spans="1:4" ht="15.75">
      <c r="A3927" s="1">
        <v>1994</v>
      </c>
      <c r="B3927">
        <v>2</v>
      </c>
      <c r="C3927">
        <v>13</v>
      </c>
      <c r="D3927">
        <v>15.548999999999999</v>
      </c>
    </row>
    <row r="3928" spans="1:4" ht="15.75">
      <c r="A3928" s="1">
        <v>1994</v>
      </c>
      <c r="B3928">
        <v>2</v>
      </c>
      <c r="C3928">
        <v>14</v>
      </c>
      <c r="D3928">
        <v>15.579000000000001</v>
      </c>
    </row>
    <row r="3929" spans="1:4" ht="15.75">
      <c r="A3929" s="1">
        <v>1994</v>
      </c>
      <c r="B3929">
        <v>2</v>
      </c>
      <c r="C3929">
        <v>15</v>
      </c>
      <c r="D3929">
        <v>15.492000000000001</v>
      </c>
    </row>
    <row r="3930" spans="1:4" ht="15.75">
      <c r="A3930" s="1">
        <v>1994</v>
      </c>
      <c r="B3930">
        <v>2</v>
      </c>
      <c r="C3930">
        <v>16</v>
      </c>
      <c r="D3930">
        <v>15.507</v>
      </c>
    </row>
    <row r="3931" spans="1:4" ht="15.75">
      <c r="A3931" s="1">
        <v>1994</v>
      </c>
      <c r="B3931">
        <v>2</v>
      </c>
      <c r="C3931">
        <v>17</v>
      </c>
      <c r="D3931">
        <v>15.548999999999999</v>
      </c>
    </row>
    <row r="3932" spans="1:4" ht="15.75">
      <c r="A3932" s="1">
        <v>1994</v>
      </c>
      <c r="B3932">
        <v>2</v>
      </c>
      <c r="C3932">
        <v>18</v>
      </c>
      <c r="D3932">
        <v>15.581</v>
      </c>
    </row>
    <row r="3933" spans="1:4" ht="15.75">
      <c r="A3933" s="1">
        <v>1994</v>
      </c>
      <c r="B3933">
        <v>2</v>
      </c>
      <c r="C3933">
        <v>19</v>
      </c>
      <c r="D3933">
        <v>15.624000000000001</v>
      </c>
    </row>
    <row r="3934" spans="1:4" ht="15.75">
      <c r="A3934" s="1">
        <v>1994</v>
      </c>
      <c r="B3934">
        <v>2</v>
      </c>
      <c r="C3934">
        <v>20</v>
      </c>
      <c r="D3934">
        <v>15.701000000000001</v>
      </c>
    </row>
    <row r="3935" spans="1:4" ht="15.75">
      <c r="A3935" s="1">
        <v>1994</v>
      </c>
      <c r="B3935">
        <v>2</v>
      </c>
      <c r="C3935">
        <v>21</v>
      </c>
      <c r="D3935">
        <v>15.77</v>
      </c>
    </row>
    <row r="3936" spans="1:4" ht="15.75">
      <c r="A3936" s="1">
        <v>1994</v>
      </c>
      <c r="B3936">
        <v>2</v>
      </c>
      <c r="C3936">
        <v>22</v>
      </c>
      <c r="D3936">
        <v>15.747</v>
      </c>
    </row>
    <row r="3937" spans="1:4" ht="15.75">
      <c r="A3937" s="1">
        <v>1994</v>
      </c>
      <c r="B3937">
        <v>2</v>
      </c>
      <c r="C3937">
        <v>23</v>
      </c>
      <c r="D3937">
        <v>15.686</v>
      </c>
    </row>
    <row r="3938" spans="1:4" ht="15.75">
      <c r="A3938" s="1">
        <v>1994</v>
      </c>
      <c r="B3938">
        <v>2</v>
      </c>
      <c r="C3938">
        <v>24</v>
      </c>
      <c r="D3938">
        <v>15.682</v>
      </c>
    </row>
    <row r="3939" spans="1:4" ht="15.75">
      <c r="A3939" s="1">
        <v>1994</v>
      </c>
      <c r="B3939">
        <v>2</v>
      </c>
      <c r="C3939">
        <v>25</v>
      </c>
      <c r="D3939">
        <v>15.613</v>
      </c>
    </row>
    <row r="3940" spans="1:4" ht="15.75">
      <c r="A3940" s="1">
        <v>1994</v>
      </c>
      <c r="B3940">
        <v>2</v>
      </c>
      <c r="C3940">
        <v>26</v>
      </c>
      <c r="D3940">
        <v>15.592000000000001</v>
      </c>
    </row>
    <row r="3941" spans="1:4" ht="15.75">
      <c r="A3941" s="1">
        <v>1994</v>
      </c>
      <c r="B3941">
        <v>2</v>
      </c>
      <c r="C3941">
        <v>27</v>
      </c>
      <c r="D3941">
        <v>15.641</v>
      </c>
    </row>
    <row r="3942" spans="1:4" ht="15.75">
      <c r="A3942" s="1">
        <v>1994</v>
      </c>
      <c r="B3942">
        <v>2</v>
      </c>
      <c r="C3942">
        <v>28</v>
      </c>
      <c r="D3942">
        <v>15.679</v>
      </c>
    </row>
    <row r="3943" spans="1:4" ht="15.75">
      <c r="A3943" s="1">
        <v>1994</v>
      </c>
      <c r="B3943">
        <v>3</v>
      </c>
      <c r="C3943">
        <v>1</v>
      </c>
      <c r="D3943">
        <v>15.68</v>
      </c>
    </row>
    <row r="3944" spans="1:4" ht="15.75">
      <c r="A3944" s="1">
        <v>1994</v>
      </c>
      <c r="B3944">
        <v>3</v>
      </c>
      <c r="C3944">
        <v>2</v>
      </c>
      <c r="D3944">
        <v>15.765000000000001</v>
      </c>
    </row>
    <row r="3945" spans="1:4" ht="15.75">
      <c r="A3945" s="1">
        <v>1994</v>
      </c>
      <c r="B3945">
        <v>3</v>
      </c>
      <c r="C3945">
        <v>3</v>
      </c>
      <c r="D3945">
        <v>15.728999999999999</v>
      </c>
    </row>
    <row r="3946" spans="1:4" ht="15.75">
      <c r="A3946" s="1">
        <v>1994</v>
      </c>
      <c r="B3946">
        <v>3</v>
      </c>
      <c r="C3946">
        <v>4</v>
      </c>
      <c r="D3946">
        <v>15.734999999999999</v>
      </c>
    </row>
    <row r="3947" spans="1:4" ht="15.75">
      <c r="A3947" s="1">
        <v>1994</v>
      </c>
      <c r="B3947">
        <v>3</v>
      </c>
      <c r="C3947">
        <v>5</v>
      </c>
      <c r="D3947">
        <v>15.712999999999999</v>
      </c>
    </row>
    <row r="3948" spans="1:4" ht="15.75">
      <c r="A3948" s="1">
        <v>1994</v>
      </c>
      <c r="B3948">
        <v>3</v>
      </c>
      <c r="C3948">
        <v>6</v>
      </c>
      <c r="D3948">
        <v>15.657999999999999</v>
      </c>
    </row>
    <row r="3949" spans="1:4" ht="15.75">
      <c r="A3949" s="1">
        <v>1994</v>
      </c>
      <c r="B3949">
        <v>3</v>
      </c>
      <c r="C3949">
        <v>7</v>
      </c>
      <c r="D3949">
        <v>15.634</v>
      </c>
    </row>
    <row r="3950" spans="1:4" ht="15.75">
      <c r="A3950" s="1">
        <v>1994</v>
      </c>
      <c r="B3950">
        <v>3</v>
      </c>
      <c r="C3950">
        <v>8</v>
      </c>
      <c r="D3950">
        <v>15.601000000000001</v>
      </c>
    </row>
    <row r="3951" spans="1:4" ht="15.75">
      <c r="A3951" s="1">
        <v>1994</v>
      </c>
      <c r="B3951">
        <v>3</v>
      </c>
      <c r="C3951">
        <v>9</v>
      </c>
      <c r="D3951">
        <v>15.491</v>
      </c>
    </row>
    <row r="3952" spans="1:4" ht="15.75">
      <c r="A3952" s="1">
        <v>1994</v>
      </c>
      <c r="B3952">
        <v>3</v>
      </c>
      <c r="C3952">
        <v>10</v>
      </c>
      <c r="D3952">
        <v>15.503</v>
      </c>
    </row>
    <row r="3953" spans="1:4" ht="15.75">
      <c r="A3953" s="1">
        <v>1994</v>
      </c>
      <c r="B3953">
        <v>3</v>
      </c>
      <c r="C3953">
        <v>11</v>
      </c>
      <c r="D3953">
        <v>15.55</v>
      </c>
    </row>
    <row r="3954" spans="1:4" ht="15.75">
      <c r="A3954" s="1">
        <v>1994</v>
      </c>
      <c r="B3954">
        <v>3</v>
      </c>
      <c r="C3954">
        <v>12</v>
      </c>
      <c r="D3954">
        <v>15.521000000000001</v>
      </c>
    </row>
    <row r="3955" spans="1:4" ht="15.75">
      <c r="A3955" s="1">
        <v>1994</v>
      </c>
      <c r="B3955">
        <v>3</v>
      </c>
      <c r="C3955">
        <v>13</v>
      </c>
      <c r="D3955">
        <v>15.558999999999999</v>
      </c>
    </row>
    <row r="3956" spans="1:4" ht="15.75">
      <c r="A3956" s="1">
        <v>1994</v>
      </c>
      <c r="B3956">
        <v>3</v>
      </c>
      <c r="C3956">
        <v>14</v>
      </c>
      <c r="D3956">
        <v>15.589</v>
      </c>
    </row>
    <row r="3957" spans="1:4" ht="15.75">
      <c r="A3957" s="1">
        <v>1994</v>
      </c>
      <c r="B3957">
        <v>3</v>
      </c>
      <c r="C3957">
        <v>15</v>
      </c>
      <c r="D3957">
        <v>15.606999999999999</v>
      </c>
    </row>
    <row r="3958" spans="1:4" ht="15.75">
      <c r="A3958" s="1">
        <v>1994</v>
      </c>
      <c r="B3958">
        <v>3</v>
      </c>
      <c r="C3958">
        <v>16</v>
      </c>
      <c r="D3958">
        <v>15.561999999999999</v>
      </c>
    </row>
    <row r="3959" spans="1:4" ht="15.75">
      <c r="A3959" s="1">
        <v>1994</v>
      </c>
      <c r="B3959">
        <v>3</v>
      </c>
      <c r="C3959">
        <v>17</v>
      </c>
      <c r="D3959">
        <v>15.497999999999999</v>
      </c>
    </row>
    <row r="3960" spans="1:4" ht="15.75">
      <c r="A3960" s="1">
        <v>1994</v>
      </c>
      <c r="B3960">
        <v>3</v>
      </c>
      <c r="C3960">
        <v>18</v>
      </c>
      <c r="D3960">
        <v>15.475</v>
      </c>
    </row>
    <row r="3961" spans="1:4" ht="15.75">
      <c r="A3961" s="1">
        <v>1994</v>
      </c>
      <c r="B3961">
        <v>3</v>
      </c>
      <c r="C3961">
        <v>19</v>
      </c>
      <c r="D3961">
        <v>15.45</v>
      </c>
    </row>
    <row r="3962" spans="1:4" ht="15.75">
      <c r="A3962" s="1">
        <v>1994</v>
      </c>
      <c r="B3962">
        <v>3</v>
      </c>
      <c r="C3962">
        <v>20</v>
      </c>
      <c r="D3962">
        <v>15.368</v>
      </c>
    </row>
    <row r="3963" spans="1:4" ht="15.75">
      <c r="A3963" s="1">
        <v>1994</v>
      </c>
      <c r="B3963">
        <v>3</v>
      </c>
      <c r="C3963">
        <v>21</v>
      </c>
      <c r="D3963">
        <v>15.401999999999999</v>
      </c>
    </row>
    <row r="3964" spans="1:4" ht="15.75">
      <c r="A3964" s="1">
        <v>1994</v>
      </c>
      <c r="B3964">
        <v>3</v>
      </c>
      <c r="C3964">
        <v>22</v>
      </c>
      <c r="D3964">
        <v>15.403</v>
      </c>
    </row>
    <row r="3965" spans="1:4" ht="15.75">
      <c r="A3965" s="1">
        <v>1994</v>
      </c>
      <c r="B3965">
        <v>3</v>
      </c>
      <c r="C3965">
        <v>23</v>
      </c>
      <c r="D3965">
        <v>15.502000000000001</v>
      </c>
    </row>
    <row r="3966" spans="1:4" ht="15.75">
      <c r="A3966" s="1">
        <v>1994</v>
      </c>
      <c r="B3966">
        <v>3</v>
      </c>
      <c r="C3966">
        <v>24</v>
      </c>
      <c r="D3966">
        <v>15.548999999999999</v>
      </c>
    </row>
    <row r="3967" spans="1:4" ht="15.75">
      <c r="A3967" s="1">
        <v>1994</v>
      </c>
      <c r="B3967">
        <v>3</v>
      </c>
      <c r="C3967">
        <v>25</v>
      </c>
      <c r="D3967">
        <v>15.494</v>
      </c>
    </row>
    <row r="3968" spans="1:4" ht="15.75">
      <c r="A3968" s="1">
        <v>1994</v>
      </c>
      <c r="B3968">
        <v>3</v>
      </c>
      <c r="C3968">
        <v>26</v>
      </c>
      <c r="D3968">
        <v>15.523</v>
      </c>
    </row>
    <row r="3969" spans="1:4" ht="15.75">
      <c r="A3969" s="1">
        <v>1994</v>
      </c>
      <c r="B3969">
        <v>3</v>
      </c>
      <c r="C3969">
        <v>27</v>
      </c>
      <c r="D3969">
        <v>15.553000000000001</v>
      </c>
    </row>
    <row r="3970" spans="1:4" ht="15.75">
      <c r="A3970" s="1">
        <v>1994</v>
      </c>
      <c r="B3970">
        <v>3</v>
      </c>
      <c r="C3970">
        <v>28</v>
      </c>
      <c r="D3970">
        <v>15.555</v>
      </c>
    </row>
    <row r="3971" spans="1:4" ht="15.75">
      <c r="A3971" s="1">
        <v>1994</v>
      </c>
      <c r="B3971">
        <v>3</v>
      </c>
      <c r="C3971">
        <v>29</v>
      </c>
      <c r="D3971">
        <v>15.551</v>
      </c>
    </row>
    <row r="3972" spans="1:4" ht="15.75">
      <c r="A3972" s="1">
        <v>1994</v>
      </c>
      <c r="B3972">
        <v>3</v>
      </c>
      <c r="C3972">
        <v>30</v>
      </c>
      <c r="D3972">
        <v>15.484999999999999</v>
      </c>
    </row>
    <row r="3973" spans="1:4" ht="15.75">
      <c r="A3973" s="1">
        <v>1994</v>
      </c>
      <c r="B3973">
        <v>3</v>
      </c>
      <c r="C3973">
        <v>31</v>
      </c>
      <c r="D3973">
        <v>15.478</v>
      </c>
    </row>
    <row r="3974" spans="1:4" ht="15.75">
      <c r="A3974" s="1">
        <v>1994</v>
      </c>
      <c r="B3974">
        <v>4</v>
      </c>
      <c r="C3974">
        <v>1</v>
      </c>
      <c r="D3974">
        <v>15.47</v>
      </c>
    </row>
    <row r="3975" spans="1:4" ht="15.75">
      <c r="A3975" s="1">
        <v>1994</v>
      </c>
      <c r="B3975">
        <v>4</v>
      </c>
      <c r="C3975">
        <v>2</v>
      </c>
      <c r="D3975">
        <v>15.356999999999999</v>
      </c>
    </row>
    <row r="3976" spans="1:4" ht="15.75">
      <c r="A3976" s="1">
        <v>1994</v>
      </c>
      <c r="B3976">
        <v>4</v>
      </c>
      <c r="C3976">
        <v>3</v>
      </c>
      <c r="D3976">
        <v>15.307</v>
      </c>
    </row>
    <row r="3977" spans="1:4" ht="15.75">
      <c r="A3977" s="1">
        <v>1994</v>
      </c>
      <c r="B3977">
        <v>4</v>
      </c>
      <c r="C3977">
        <v>4</v>
      </c>
      <c r="D3977">
        <v>15.241</v>
      </c>
    </row>
    <row r="3978" spans="1:4" ht="15.75">
      <c r="A3978" s="1">
        <v>1994</v>
      </c>
      <c r="B3978">
        <v>4</v>
      </c>
      <c r="C3978">
        <v>5</v>
      </c>
      <c r="D3978">
        <v>15.146000000000001</v>
      </c>
    </row>
    <row r="3979" spans="1:4" ht="15.75">
      <c r="A3979" s="1">
        <v>1994</v>
      </c>
      <c r="B3979">
        <v>4</v>
      </c>
      <c r="C3979">
        <v>6</v>
      </c>
      <c r="D3979">
        <v>15.141999999999999</v>
      </c>
    </row>
    <row r="3980" spans="1:4" ht="15.75">
      <c r="A3980" s="1">
        <v>1994</v>
      </c>
      <c r="B3980">
        <v>4</v>
      </c>
      <c r="C3980">
        <v>7</v>
      </c>
      <c r="D3980">
        <v>15.095000000000001</v>
      </c>
    </row>
    <row r="3981" spans="1:4" ht="15.75">
      <c r="A3981" s="1">
        <v>1994</v>
      </c>
      <c r="B3981">
        <v>4</v>
      </c>
      <c r="C3981">
        <v>8</v>
      </c>
      <c r="D3981">
        <v>15.076000000000001</v>
      </c>
    </row>
    <row r="3982" spans="1:4" ht="15.75">
      <c r="A3982" s="1">
        <v>1994</v>
      </c>
      <c r="B3982">
        <v>4</v>
      </c>
      <c r="C3982">
        <v>9</v>
      </c>
      <c r="D3982">
        <v>15.087999999999999</v>
      </c>
    </row>
    <row r="3983" spans="1:4" ht="15.75">
      <c r="A3983" s="1">
        <v>1994</v>
      </c>
      <c r="B3983">
        <v>4</v>
      </c>
      <c r="C3983">
        <v>10</v>
      </c>
      <c r="D3983">
        <v>15.116</v>
      </c>
    </row>
    <row r="3984" spans="1:4" ht="15.75">
      <c r="A3984" s="1">
        <v>1994</v>
      </c>
      <c r="B3984">
        <v>4</v>
      </c>
      <c r="C3984">
        <v>11</v>
      </c>
      <c r="D3984">
        <v>15.052</v>
      </c>
    </row>
    <row r="3985" spans="1:4" ht="15.75">
      <c r="A3985" s="1">
        <v>1994</v>
      </c>
      <c r="B3985">
        <v>4</v>
      </c>
      <c r="C3985">
        <v>12</v>
      </c>
      <c r="D3985">
        <v>14.997</v>
      </c>
    </row>
    <row r="3986" spans="1:4" ht="15.75">
      <c r="A3986" s="1">
        <v>1994</v>
      </c>
      <c r="B3986">
        <v>4</v>
      </c>
      <c r="C3986">
        <v>13</v>
      </c>
      <c r="D3986">
        <v>15.004</v>
      </c>
    </row>
    <row r="3987" spans="1:4" ht="15.75">
      <c r="A3987" s="1">
        <v>1994</v>
      </c>
      <c r="B3987">
        <v>4</v>
      </c>
      <c r="C3987">
        <v>14</v>
      </c>
      <c r="D3987">
        <v>14.962</v>
      </c>
    </row>
    <row r="3988" spans="1:4" ht="15.75">
      <c r="A3988" s="1">
        <v>1994</v>
      </c>
      <c r="B3988">
        <v>4</v>
      </c>
      <c r="C3988">
        <v>15</v>
      </c>
      <c r="D3988">
        <v>14.89</v>
      </c>
    </row>
    <row r="3989" spans="1:4" ht="15.75">
      <c r="A3989" s="1">
        <v>1994</v>
      </c>
      <c r="B3989">
        <v>4</v>
      </c>
      <c r="C3989">
        <v>16</v>
      </c>
      <c r="D3989">
        <v>14.839</v>
      </c>
    </row>
    <row r="3990" spans="1:4" ht="15.75">
      <c r="A3990" s="1">
        <v>1994</v>
      </c>
      <c r="B3990">
        <v>4</v>
      </c>
      <c r="C3990">
        <v>17</v>
      </c>
      <c r="D3990">
        <v>14.78</v>
      </c>
    </row>
    <row r="3991" spans="1:4" ht="15.75">
      <c r="A3991" s="1">
        <v>1994</v>
      </c>
      <c r="B3991">
        <v>4</v>
      </c>
      <c r="C3991">
        <v>18</v>
      </c>
      <c r="D3991">
        <v>14.792</v>
      </c>
    </row>
    <row r="3992" spans="1:4" ht="15.75">
      <c r="A3992" s="1">
        <v>1994</v>
      </c>
      <c r="B3992">
        <v>4</v>
      </c>
      <c r="C3992">
        <v>19</v>
      </c>
      <c r="D3992">
        <v>14.754</v>
      </c>
    </row>
    <row r="3993" spans="1:4" ht="15.75">
      <c r="A3993" s="1">
        <v>1994</v>
      </c>
      <c r="B3993">
        <v>4</v>
      </c>
      <c r="C3993">
        <v>20</v>
      </c>
      <c r="D3993">
        <v>14.776</v>
      </c>
    </row>
    <row r="3994" spans="1:4" ht="15.75">
      <c r="A3994" s="1">
        <v>1994</v>
      </c>
      <c r="B3994">
        <v>4</v>
      </c>
      <c r="C3994">
        <v>21</v>
      </c>
      <c r="D3994">
        <v>14.743</v>
      </c>
    </row>
    <row r="3995" spans="1:4" ht="15.75">
      <c r="A3995" s="1">
        <v>1994</v>
      </c>
      <c r="B3995">
        <v>4</v>
      </c>
      <c r="C3995">
        <v>22</v>
      </c>
      <c r="D3995">
        <v>14.65</v>
      </c>
    </row>
    <row r="3996" spans="1:4" ht="15.75">
      <c r="A3996" s="1">
        <v>1994</v>
      </c>
      <c r="B3996">
        <v>4</v>
      </c>
      <c r="C3996">
        <v>23</v>
      </c>
      <c r="D3996">
        <v>14.634</v>
      </c>
    </row>
    <row r="3997" spans="1:4" ht="15.75">
      <c r="A3997" s="1">
        <v>1994</v>
      </c>
      <c r="B3997">
        <v>4</v>
      </c>
      <c r="C3997">
        <v>24</v>
      </c>
      <c r="D3997">
        <v>14.632</v>
      </c>
    </row>
    <row r="3998" spans="1:4" ht="15.75">
      <c r="A3998" s="1">
        <v>1994</v>
      </c>
      <c r="B3998">
        <v>4</v>
      </c>
      <c r="C3998">
        <v>25</v>
      </c>
      <c r="D3998">
        <v>14.618</v>
      </c>
    </row>
    <row r="3999" spans="1:4" ht="15.75">
      <c r="A3999" s="1">
        <v>1994</v>
      </c>
      <c r="B3999">
        <v>4</v>
      </c>
      <c r="C3999">
        <v>26</v>
      </c>
      <c r="D3999">
        <v>14.635</v>
      </c>
    </row>
    <row r="4000" spans="1:4" ht="15.75">
      <c r="A4000" s="1">
        <v>1994</v>
      </c>
      <c r="B4000">
        <v>4</v>
      </c>
      <c r="C4000">
        <v>27</v>
      </c>
      <c r="D4000">
        <v>14.577999999999999</v>
      </c>
    </row>
    <row r="4001" spans="1:4" ht="15.75">
      <c r="A4001" s="1">
        <v>1994</v>
      </c>
      <c r="B4001">
        <v>4</v>
      </c>
      <c r="C4001">
        <v>28</v>
      </c>
      <c r="D4001">
        <v>14.519</v>
      </c>
    </row>
    <row r="4002" spans="1:4" ht="15.75">
      <c r="A4002" s="1">
        <v>1994</v>
      </c>
      <c r="B4002">
        <v>4</v>
      </c>
      <c r="C4002">
        <v>29</v>
      </c>
      <c r="D4002">
        <v>14.417999999999999</v>
      </c>
    </row>
    <row r="4003" spans="1:4" ht="15.75">
      <c r="A4003" s="1">
        <v>1994</v>
      </c>
      <c r="B4003">
        <v>4</v>
      </c>
      <c r="C4003">
        <v>30</v>
      </c>
      <c r="D4003">
        <v>14.3</v>
      </c>
    </row>
    <row r="4004" spans="1:4" ht="15.75">
      <c r="A4004" s="1">
        <v>1994</v>
      </c>
      <c r="B4004">
        <v>5</v>
      </c>
      <c r="C4004">
        <v>1</v>
      </c>
      <c r="D4004">
        <v>14.125999999999999</v>
      </c>
    </row>
    <row r="4005" spans="1:4" ht="15.75">
      <c r="A4005" s="1">
        <v>1994</v>
      </c>
      <c r="B4005">
        <v>5</v>
      </c>
      <c r="C4005">
        <v>2</v>
      </c>
      <c r="D4005">
        <v>14.186999999999999</v>
      </c>
    </row>
    <row r="4006" spans="1:4" ht="15.75">
      <c r="A4006" s="1">
        <v>1994</v>
      </c>
      <c r="B4006">
        <v>5</v>
      </c>
      <c r="C4006">
        <v>3</v>
      </c>
      <c r="D4006">
        <v>14.147</v>
      </c>
    </row>
    <row r="4007" spans="1:4" ht="15.75">
      <c r="A4007" s="1">
        <v>1994</v>
      </c>
      <c r="B4007">
        <v>5</v>
      </c>
      <c r="C4007">
        <v>4</v>
      </c>
      <c r="D4007">
        <v>14.099</v>
      </c>
    </row>
    <row r="4008" spans="1:4" ht="15.75">
      <c r="A4008" s="1">
        <v>1994</v>
      </c>
      <c r="B4008">
        <v>5</v>
      </c>
      <c r="C4008">
        <v>5</v>
      </c>
      <c r="D4008">
        <v>14.105</v>
      </c>
    </row>
    <row r="4009" spans="1:4" ht="15.75">
      <c r="A4009" s="1">
        <v>1994</v>
      </c>
      <c r="B4009">
        <v>5</v>
      </c>
      <c r="C4009">
        <v>6</v>
      </c>
      <c r="D4009">
        <v>14.122999999999999</v>
      </c>
    </row>
    <row r="4010" spans="1:4" ht="15.75">
      <c r="A4010" s="1">
        <v>1994</v>
      </c>
      <c r="B4010">
        <v>5</v>
      </c>
      <c r="C4010">
        <v>7</v>
      </c>
      <c r="D4010">
        <v>14.028</v>
      </c>
    </row>
    <row r="4011" spans="1:4" ht="15.75">
      <c r="A4011" s="1">
        <v>1994</v>
      </c>
      <c r="B4011">
        <v>5</v>
      </c>
      <c r="C4011">
        <v>8</v>
      </c>
      <c r="D4011">
        <v>13.941000000000001</v>
      </c>
    </row>
    <row r="4012" spans="1:4" ht="15.75">
      <c r="A4012" s="1">
        <v>1994</v>
      </c>
      <c r="B4012">
        <v>5</v>
      </c>
      <c r="C4012">
        <v>9</v>
      </c>
      <c r="D4012">
        <v>13.91</v>
      </c>
    </row>
    <row r="4013" spans="1:4" ht="15.75">
      <c r="A4013" s="1">
        <v>1994</v>
      </c>
      <c r="B4013">
        <v>5</v>
      </c>
      <c r="C4013">
        <v>10</v>
      </c>
      <c r="D4013">
        <v>13.906000000000001</v>
      </c>
    </row>
    <row r="4014" spans="1:4" ht="15.75">
      <c r="A4014" s="1">
        <v>1994</v>
      </c>
      <c r="B4014">
        <v>5</v>
      </c>
      <c r="C4014">
        <v>11</v>
      </c>
      <c r="D4014">
        <v>13.871</v>
      </c>
    </row>
    <row r="4015" spans="1:4" ht="15.75">
      <c r="A4015" s="1">
        <v>1994</v>
      </c>
      <c r="B4015">
        <v>5</v>
      </c>
      <c r="C4015">
        <v>12</v>
      </c>
      <c r="D4015">
        <v>13.842000000000001</v>
      </c>
    </row>
    <row r="4016" spans="1:4" ht="15.75">
      <c r="A4016" s="1">
        <v>1994</v>
      </c>
      <c r="B4016">
        <v>5</v>
      </c>
      <c r="C4016">
        <v>13</v>
      </c>
      <c r="D4016">
        <v>13.804</v>
      </c>
    </row>
    <row r="4017" spans="1:4" ht="15.75">
      <c r="A4017" s="1">
        <v>1994</v>
      </c>
      <c r="B4017">
        <v>5</v>
      </c>
      <c r="C4017">
        <v>14</v>
      </c>
      <c r="D4017">
        <v>13.782</v>
      </c>
    </row>
    <row r="4018" spans="1:4" ht="15.75">
      <c r="A4018" s="1">
        <v>1994</v>
      </c>
      <c r="B4018">
        <v>5</v>
      </c>
      <c r="C4018">
        <v>15</v>
      </c>
      <c r="D4018">
        <v>13.707000000000001</v>
      </c>
    </row>
    <row r="4019" spans="1:4" ht="15.75">
      <c r="A4019" s="1">
        <v>1994</v>
      </c>
      <c r="B4019">
        <v>5</v>
      </c>
      <c r="C4019">
        <v>16</v>
      </c>
      <c r="D4019">
        <v>13.670999999999999</v>
      </c>
    </row>
    <row r="4020" spans="1:4" ht="15.75">
      <c r="A4020" s="1">
        <v>1994</v>
      </c>
      <c r="B4020">
        <v>5</v>
      </c>
      <c r="C4020">
        <v>17</v>
      </c>
      <c r="D4020">
        <v>13.654999999999999</v>
      </c>
    </row>
    <row r="4021" spans="1:4" ht="15.75">
      <c r="A4021" s="1">
        <v>1994</v>
      </c>
      <c r="B4021">
        <v>5</v>
      </c>
      <c r="C4021">
        <v>18</v>
      </c>
      <c r="D4021">
        <v>13.61</v>
      </c>
    </row>
    <row r="4022" spans="1:4" ht="15.75">
      <c r="A4022" s="1">
        <v>1994</v>
      </c>
      <c r="B4022">
        <v>5</v>
      </c>
      <c r="C4022">
        <v>19</v>
      </c>
      <c r="D4022">
        <v>13.516999999999999</v>
      </c>
    </row>
    <row r="4023" spans="1:4" ht="15.75">
      <c r="A4023" s="1">
        <v>1994</v>
      </c>
      <c r="B4023">
        <v>5</v>
      </c>
      <c r="C4023">
        <v>20</v>
      </c>
      <c r="D4023">
        <v>13.502000000000001</v>
      </c>
    </row>
    <row r="4024" spans="1:4" ht="15.75">
      <c r="A4024" s="1">
        <v>1994</v>
      </c>
      <c r="B4024">
        <v>5</v>
      </c>
      <c r="C4024">
        <v>21</v>
      </c>
      <c r="D4024">
        <v>13.461</v>
      </c>
    </row>
    <row r="4025" spans="1:4" ht="15.75">
      <c r="A4025" s="1">
        <v>1994</v>
      </c>
      <c r="B4025">
        <v>5</v>
      </c>
      <c r="C4025">
        <v>22</v>
      </c>
      <c r="D4025">
        <v>13.384</v>
      </c>
    </row>
    <row r="4026" spans="1:4" ht="15.75">
      <c r="A4026" s="1">
        <v>1994</v>
      </c>
      <c r="B4026">
        <v>5</v>
      </c>
      <c r="C4026">
        <v>23</v>
      </c>
      <c r="D4026">
        <v>13.295999999999999</v>
      </c>
    </row>
    <row r="4027" spans="1:4" ht="15.75">
      <c r="A4027" s="1">
        <v>1994</v>
      </c>
      <c r="B4027">
        <v>5</v>
      </c>
      <c r="C4027">
        <v>24</v>
      </c>
      <c r="D4027">
        <v>13.188000000000001</v>
      </c>
    </row>
    <row r="4028" spans="1:4" ht="15.75">
      <c r="A4028" s="1">
        <v>1994</v>
      </c>
      <c r="B4028">
        <v>5</v>
      </c>
      <c r="C4028">
        <v>25</v>
      </c>
      <c r="D4028">
        <v>13.157</v>
      </c>
    </row>
    <row r="4029" spans="1:4" ht="15.75">
      <c r="A4029" s="1">
        <v>1994</v>
      </c>
      <c r="B4029">
        <v>5</v>
      </c>
      <c r="C4029">
        <v>26</v>
      </c>
      <c r="D4029">
        <v>13.127000000000001</v>
      </c>
    </row>
    <row r="4030" spans="1:4" ht="15.75">
      <c r="A4030" s="1">
        <v>1994</v>
      </c>
      <c r="B4030">
        <v>5</v>
      </c>
      <c r="C4030">
        <v>27</v>
      </c>
      <c r="D4030">
        <v>13.11</v>
      </c>
    </row>
    <row r="4031" spans="1:4" ht="15.75">
      <c r="A4031" s="1">
        <v>1994</v>
      </c>
      <c r="B4031">
        <v>5</v>
      </c>
      <c r="C4031">
        <v>28</v>
      </c>
      <c r="D4031">
        <v>13.115</v>
      </c>
    </row>
    <row r="4032" spans="1:4" ht="15.75">
      <c r="A4032" s="1">
        <v>1994</v>
      </c>
      <c r="B4032">
        <v>5</v>
      </c>
      <c r="C4032">
        <v>29</v>
      </c>
      <c r="D4032">
        <v>13.039</v>
      </c>
    </row>
    <row r="4033" spans="1:4" ht="15.75">
      <c r="A4033" s="1">
        <v>1994</v>
      </c>
      <c r="B4033">
        <v>5</v>
      </c>
      <c r="C4033">
        <v>30</v>
      </c>
      <c r="D4033">
        <v>12.99</v>
      </c>
    </row>
    <row r="4034" spans="1:4" ht="15.75">
      <c r="A4034" s="1">
        <v>1994</v>
      </c>
      <c r="B4034">
        <v>5</v>
      </c>
      <c r="C4034">
        <v>31</v>
      </c>
      <c r="D4034">
        <v>12.967000000000001</v>
      </c>
    </row>
    <row r="4035" spans="1:4" ht="15.75">
      <c r="A4035" s="1">
        <v>1994</v>
      </c>
      <c r="B4035">
        <v>6</v>
      </c>
      <c r="C4035">
        <v>1</v>
      </c>
      <c r="D4035">
        <v>12.779</v>
      </c>
    </row>
    <row r="4036" spans="1:4" ht="15.75">
      <c r="A4036" s="1">
        <v>1994</v>
      </c>
      <c r="B4036">
        <v>6</v>
      </c>
      <c r="C4036">
        <v>2</v>
      </c>
      <c r="D4036">
        <v>12.696</v>
      </c>
    </row>
    <row r="4037" spans="1:4" ht="15.75">
      <c r="A4037" s="1">
        <v>1994</v>
      </c>
      <c r="B4037">
        <v>6</v>
      </c>
      <c r="C4037">
        <v>3</v>
      </c>
      <c r="D4037">
        <v>12.599</v>
      </c>
    </row>
    <row r="4038" spans="1:4" ht="15.75">
      <c r="A4038" s="1">
        <v>1994</v>
      </c>
      <c r="B4038">
        <v>6</v>
      </c>
      <c r="C4038">
        <v>4</v>
      </c>
      <c r="D4038">
        <v>12.574999999999999</v>
      </c>
    </row>
    <row r="4039" spans="1:4" ht="15.75">
      <c r="A4039" s="1">
        <v>1994</v>
      </c>
      <c r="B4039">
        <v>6</v>
      </c>
      <c r="C4039">
        <v>5</v>
      </c>
      <c r="D4039">
        <v>12.542999999999999</v>
      </c>
    </row>
    <row r="4040" spans="1:4" ht="15.75">
      <c r="A4040" s="1">
        <v>1994</v>
      </c>
      <c r="B4040">
        <v>6</v>
      </c>
      <c r="C4040">
        <v>6</v>
      </c>
      <c r="D4040">
        <v>12.52</v>
      </c>
    </row>
    <row r="4041" spans="1:4" ht="15.75">
      <c r="A4041" s="1">
        <v>1994</v>
      </c>
      <c r="B4041">
        <v>6</v>
      </c>
      <c r="C4041">
        <v>7</v>
      </c>
      <c r="D4041">
        <v>12.487</v>
      </c>
    </row>
    <row r="4042" spans="1:4" ht="15.75">
      <c r="A4042" s="1">
        <v>1994</v>
      </c>
      <c r="B4042">
        <v>6</v>
      </c>
      <c r="C4042">
        <v>8</v>
      </c>
      <c r="D4042">
        <v>12.382999999999999</v>
      </c>
    </row>
    <row r="4043" spans="1:4" ht="15.75">
      <c r="A4043" s="1">
        <v>1994</v>
      </c>
      <c r="B4043">
        <v>6</v>
      </c>
      <c r="C4043">
        <v>9</v>
      </c>
      <c r="D4043">
        <v>12.301</v>
      </c>
    </row>
    <row r="4044" spans="1:4" ht="15.75">
      <c r="A4044" s="1">
        <v>1994</v>
      </c>
      <c r="B4044">
        <v>6</v>
      </c>
      <c r="C4044">
        <v>10</v>
      </c>
      <c r="D4044">
        <v>12.295</v>
      </c>
    </row>
    <row r="4045" spans="1:4" ht="15.75">
      <c r="A4045" s="1">
        <v>1994</v>
      </c>
      <c r="B4045">
        <v>6</v>
      </c>
      <c r="C4045">
        <v>11</v>
      </c>
      <c r="D4045">
        <v>12.304</v>
      </c>
    </row>
    <row r="4046" spans="1:4" ht="15.75">
      <c r="A4046" s="1">
        <v>1994</v>
      </c>
      <c r="B4046">
        <v>6</v>
      </c>
      <c r="C4046">
        <v>12</v>
      </c>
      <c r="D4046">
        <v>12.239000000000001</v>
      </c>
    </row>
    <row r="4047" spans="1:4" ht="15.75">
      <c r="A4047" s="1">
        <v>1994</v>
      </c>
      <c r="B4047">
        <v>6</v>
      </c>
      <c r="C4047">
        <v>13</v>
      </c>
      <c r="D4047">
        <v>12.132999999999999</v>
      </c>
    </row>
    <row r="4048" spans="1:4" ht="15.75">
      <c r="A4048" s="1">
        <v>1994</v>
      </c>
      <c r="B4048">
        <v>6</v>
      </c>
      <c r="C4048">
        <v>14</v>
      </c>
      <c r="D4048">
        <v>12.137</v>
      </c>
    </row>
    <row r="4049" spans="1:4" ht="15.75">
      <c r="A4049" s="1">
        <v>1994</v>
      </c>
      <c r="B4049">
        <v>6</v>
      </c>
      <c r="C4049">
        <v>15</v>
      </c>
      <c r="D4049">
        <v>12.066000000000001</v>
      </c>
    </row>
    <row r="4050" spans="1:4" ht="15.75">
      <c r="A4050" s="1">
        <v>1994</v>
      </c>
      <c r="B4050">
        <v>6</v>
      </c>
      <c r="C4050">
        <v>16</v>
      </c>
      <c r="D4050">
        <v>11.968</v>
      </c>
    </row>
    <row r="4051" spans="1:4" ht="15.75">
      <c r="A4051" s="1">
        <v>1994</v>
      </c>
      <c r="B4051">
        <v>6</v>
      </c>
      <c r="C4051">
        <v>17</v>
      </c>
      <c r="D4051">
        <v>11.911</v>
      </c>
    </row>
    <row r="4052" spans="1:4" ht="15.75">
      <c r="A4052" s="1">
        <v>1994</v>
      </c>
      <c r="B4052">
        <v>6</v>
      </c>
      <c r="C4052">
        <v>18</v>
      </c>
      <c r="D4052">
        <v>11.896000000000001</v>
      </c>
    </row>
    <row r="4053" spans="1:4" ht="15.75">
      <c r="A4053" s="1">
        <v>1994</v>
      </c>
      <c r="B4053">
        <v>6</v>
      </c>
      <c r="C4053">
        <v>19</v>
      </c>
      <c r="D4053">
        <v>11.826000000000001</v>
      </c>
    </row>
    <row r="4054" spans="1:4" ht="15.75">
      <c r="A4054" s="1">
        <v>1994</v>
      </c>
      <c r="B4054">
        <v>6</v>
      </c>
      <c r="C4054">
        <v>20</v>
      </c>
      <c r="D4054">
        <v>11.776999999999999</v>
      </c>
    </row>
    <row r="4055" spans="1:4" ht="15.75">
      <c r="A4055" s="1">
        <v>1994</v>
      </c>
      <c r="B4055">
        <v>6</v>
      </c>
      <c r="C4055">
        <v>21</v>
      </c>
      <c r="D4055">
        <v>11.743</v>
      </c>
    </row>
    <row r="4056" spans="1:4" ht="15.75">
      <c r="A4056" s="1">
        <v>1994</v>
      </c>
      <c r="B4056">
        <v>6</v>
      </c>
      <c r="C4056">
        <v>22</v>
      </c>
      <c r="D4056">
        <v>11.68</v>
      </c>
    </row>
    <row r="4057" spans="1:4" ht="15.75">
      <c r="A4057" s="1">
        <v>1994</v>
      </c>
      <c r="B4057">
        <v>6</v>
      </c>
      <c r="C4057">
        <v>23</v>
      </c>
      <c r="D4057">
        <v>11.704000000000001</v>
      </c>
    </row>
    <row r="4058" spans="1:4" ht="15.75">
      <c r="A4058" s="1">
        <v>1994</v>
      </c>
      <c r="B4058">
        <v>6</v>
      </c>
      <c r="C4058">
        <v>24</v>
      </c>
      <c r="D4058">
        <v>11.625999999999999</v>
      </c>
    </row>
    <row r="4059" spans="1:4" ht="15.75">
      <c r="A4059" s="1">
        <v>1994</v>
      </c>
      <c r="B4059">
        <v>6</v>
      </c>
      <c r="C4059">
        <v>25</v>
      </c>
      <c r="D4059">
        <v>11.507</v>
      </c>
    </row>
    <row r="4060" spans="1:4" ht="15.75">
      <c r="A4060" s="1">
        <v>1994</v>
      </c>
      <c r="B4060">
        <v>6</v>
      </c>
      <c r="C4060">
        <v>26</v>
      </c>
      <c r="D4060">
        <v>11.442</v>
      </c>
    </row>
    <row r="4061" spans="1:4" ht="15.75">
      <c r="A4061" s="1">
        <v>1994</v>
      </c>
      <c r="B4061">
        <v>6</v>
      </c>
      <c r="C4061">
        <v>27</v>
      </c>
      <c r="D4061">
        <v>11.426</v>
      </c>
    </row>
    <row r="4062" spans="1:4" ht="15.75">
      <c r="A4062" s="1">
        <v>1994</v>
      </c>
      <c r="B4062">
        <v>6</v>
      </c>
      <c r="C4062">
        <v>28</v>
      </c>
      <c r="D4062">
        <v>11.356</v>
      </c>
    </row>
    <row r="4063" spans="1:4" ht="15.75">
      <c r="A4063" s="1">
        <v>1994</v>
      </c>
      <c r="B4063">
        <v>6</v>
      </c>
      <c r="C4063">
        <v>29</v>
      </c>
      <c r="D4063">
        <v>11.340999999999999</v>
      </c>
    </row>
    <row r="4064" spans="1:4" ht="15.75">
      <c r="A4064" s="1">
        <v>1994</v>
      </c>
      <c r="B4064">
        <v>6</v>
      </c>
      <c r="C4064">
        <v>30</v>
      </c>
      <c r="D4064">
        <v>11.231999999999999</v>
      </c>
    </row>
    <row r="4065" spans="1:4" ht="15.75">
      <c r="A4065" s="1">
        <v>1994</v>
      </c>
      <c r="B4065">
        <v>7</v>
      </c>
      <c r="C4065">
        <v>1</v>
      </c>
      <c r="D4065">
        <v>11.090999999999999</v>
      </c>
    </row>
    <row r="4066" spans="1:4" ht="15.75">
      <c r="A4066" s="1">
        <v>1994</v>
      </c>
      <c r="B4066">
        <v>7</v>
      </c>
      <c r="C4066">
        <v>2</v>
      </c>
      <c r="D4066">
        <v>11</v>
      </c>
    </row>
    <row r="4067" spans="1:4" ht="15.75">
      <c r="A4067" s="1">
        <v>1994</v>
      </c>
      <c r="B4067">
        <v>7</v>
      </c>
      <c r="C4067">
        <v>3</v>
      </c>
      <c r="D4067">
        <v>10.94</v>
      </c>
    </row>
    <row r="4068" spans="1:4" ht="15.75">
      <c r="A4068" s="1">
        <v>1994</v>
      </c>
      <c r="B4068">
        <v>7</v>
      </c>
      <c r="C4068">
        <v>4</v>
      </c>
      <c r="D4068">
        <v>10.904999999999999</v>
      </c>
    </row>
    <row r="4069" spans="1:4" ht="15.75">
      <c r="A4069" s="1">
        <v>1994</v>
      </c>
      <c r="B4069">
        <v>7</v>
      </c>
      <c r="C4069">
        <v>5</v>
      </c>
      <c r="D4069">
        <v>10.869</v>
      </c>
    </row>
    <row r="4070" spans="1:4" ht="15.75">
      <c r="A4070" s="1">
        <v>1994</v>
      </c>
      <c r="B4070">
        <v>7</v>
      </c>
      <c r="C4070">
        <v>6</v>
      </c>
      <c r="D4070">
        <v>10.843999999999999</v>
      </c>
    </row>
    <row r="4071" spans="1:4" ht="15.75">
      <c r="A4071" s="1">
        <v>1994</v>
      </c>
      <c r="B4071">
        <v>7</v>
      </c>
      <c r="C4071">
        <v>7</v>
      </c>
      <c r="D4071">
        <v>10.737</v>
      </c>
    </row>
    <row r="4072" spans="1:4" ht="15.75">
      <c r="A4072" s="1">
        <v>1994</v>
      </c>
      <c r="B4072">
        <v>7</v>
      </c>
      <c r="C4072">
        <v>8</v>
      </c>
      <c r="D4072">
        <v>10.718999999999999</v>
      </c>
    </row>
    <row r="4073" spans="1:4" ht="15.75">
      <c r="A4073" s="1">
        <v>1994</v>
      </c>
      <c r="B4073">
        <v>7</v>
      </c>
      <c r="C4073">
        <v>9</v>
      </c>
      <c r="D4073">
        <v>10.577999999999999</v>
      </c>
    </row>
    <row r="4074" spans="1:4" ht="15.75">
      <c r="A4074" s="1">
        <v>1994</v>
      </c>
      <c r="B4074">
        <v>7</v>
      </c>
      <c r="C4074">
        <v>10</v>
      </c>
      <c r="D4074">
        <v>10.497999999999999</v>
      </c>
    </row>
    <row r="4075" spans="1:4" ht="15.75">
      <c r="A4075" s="1">
        <v>1994</v>
      </c>
      <c r="B4075">
        <v>7</v>
      </c>
      <c r="C4075">
        <v>11</v>
      </c>
      <c r="D4075">
        <v>10.441000000000001</v>
      </c>
    </row>
    <row r="4076" spans="1:4" ht="15.75">
      <c r="A4076" s="1">
        <v>1994</v>
      </c>
      <c r="B4076">
        <v>7</v>
      </c>
      <c r="C4076">
        <v>12</v>
      </c>
      <c r="D4076">
        <v>10.401999999999999</v>
      </c>
    </row>
    <row r="4077" spans="1:4" ht="15.75">
      <c r="A4077" s="1">
        <v>1994</v>
      </c>
      <c r="B4077">
        <v>7</v>
      </c>
      <c r="C4077">
        <v>13</v>
      </c>
      <c r="D4077">
        <v>10.304</v>
      </c>
    </row>
    <row r="4078" spans="1:4" ht="15.75">
      <c r="A4078" s="1">
        <v>1994</v>
      </c>
      <c r="B4078">
        <v>7</v>
      </c>
      <c r="C4078">
        <v>14</v>
      </c>
      <c r="D4078">
        <v>10.157</v>
      </c>
    </row>
    <row r="4079" spans="1:4" ht="15.75">
      <c r="A4079" s="1">
        <v>1994</v>
      </c>
      <c r="B4079">
        <v>7</v>
      </c>
      <c r="C4079">
        <v>15</v>
      </c>
      <c r="D4079">
        <v>10.013</v>
      </c>
    </row>
    <row r="4080" spans="1:4" ht="15.75">
      <c r="A4080" s="1">
        <v>1994</v>
      </c>
      <c r="B4080">
        <v>7</v>
      </c>
      <c r="C4080">
        <v>16</v>
      </c>
      <c r="D4080">
        <v>9.9550000000000001</v>
      </c>
    </row>
    <row r="4081" spans="1:4" ht="15.75">
      <c r="A4081" s="1">
        <v>1994</v>
      </c>
      <c r="B4081">
        <v>7</v>
      </c>
      <c r="C4081">
        <v>17</v>
      </c>
      <c r="D4081">
        <v>9.8209999999999997</v>
      </c>
    </row>
    <row r="4082" spans="1:4" ht="15.75">
      <c r="A4082" s="1">
        <v>1994</v>
      </c>
      <c r="B4082">
        <v>7</v>
      </c>
      <c r="C4082">
        <v>18</v>
      </c>
      <c r="D4082">
        <v>9.7609999999999992</v>
      </c>
    </row>
    <row r="4083" spans="1:4" ht="15.75">
      <c r="A4083" s="1">
        <v>1994</v>
      </c>
      <c r="B4083">
        <v>7</v>
      </c>
      <c r="C4083">
        <v>19</v>
      </c>
      <c r="D4083">
        <v>9.6579999999999995</v>
      </c>
    </row>
    <row r="4084" spans="1:4" ht="15.75">
      <c r="A4084" s="1">
        <v>1994</v>
      </c>
      <c r="B4084">
        <v>7</v>
      </c>
      <c r="C4084">
        <v>20</v>
      </c>
      <c r="D4084">
        <v>9.5340000000000007</v>
      </c>
    </row>
    <row r="4085" spans="1:4" ht="15.75">
      <c r="A4085" s="1">
        <v>1994</v>
      </c>
      <c r="B4085">
        <v>7</v>
      </c>
      <c r="C4085">
        <v>21</v>
      </c>
      <c r="D4085">
        <v>9.3789999999999996</v>
      </c>
    </row>
    <row r="4086" spans="1:4" ht="15.75">
      <c r="A4086" s="1">
        <v>1994</v>
      </c>
      <c r="B4086">
        <v>7</v>
      </c>
      <c r="C4086">
        <v>22</v>
      </c>
      <c r="D4086">
        <v>9.2729999999999997</v>
      </c>
    </row>
    <row r="4087" spans="1:4" ht="15.75">
      <c r="A4087" s="1">
        <v>1994</v>
      </c>
      <c r="B4087">
        <v>7</v>
      </c>
      <c r="C4087">
        <v>23</v>
      </c>
      <c r="D4087">
        <v>9.2680000000000007</v>
      </c>
    </row>
    <row r="4088" spans="1:4" ht="15.75">
      <c r="A4088" s="1">
        <v>1994</v>
      </c>
      <c r="B4088">
        <v>7</v>
      </c>
      <c r="C4088">
        <v>24</v>
      </c>
      <c r="D4088">
        <v>9.218</v>
      </c>
    </row>
    <row r="4089" spans="1:4" ht="15.75">
      <c r="A4089" s="1">
        <v>1994</v>
      </c>
      <c r="B4089">
        <v>7</v>
      </c>
      <c r="C4089">
        <v>25</v>
      </c>
      <c r="D4089">
        <v>9.1039999999999992</v>
      </c>
    </row>
    <row r="4090" spans="1:4" ht="15.75">
      <c r="A4090" s="1">
        <v>1994</v>
      </c>
      <c r="B4090">
        <v>7</v>
      </c>
      <c r="C4090">
        <v>26</v>
      </c>
      <c r="D4090">
        <v>9.08</v>
      </c>
    </row>
    <row r="4091" spans="1:4" ht="15.75">
      <c r="A4091" s="1">
        <v>1994</v>
      </c>
      <c r="B4091">
        <v>7</v>
      </c>
      <c r="C4091">
        <v>27</v>
      </c>
      <c r="D4091">
        <v>9.0069999999999997</v>
      </c>
    </row>
    <row r="4092" spans="1:4" ht="15.75">
      <c r="A4092" s="1">
        <v>1994</v>
      </c>
      <c r="B4092">
        <v>7</v>
      </c>
      <c r="C4092">
        <v>28</v>
      </c>
      <c r="D4092">
        <v>8.9369999999999994</v>
      </c>
    </row>
    <row r="4093" spans="1:4" ht="15.75">
      <c r="A4093" s="1">
        <v>1994</v>
      </c>
      <c r="B4093">
        <v>7</v>
      </c>
      <c r="C4093">
        <v>29</v>
      </c>
      <c r="D4093">
        <v>8.8239999999999998</v>
      </c>
    </row>
    <row r="4094" spans="1:4" ht="15.75">
      <c r="A4094" s="1">
        <v>1994</v>
      </c>
      <c r="B4094">
        <v>7</v>
      </c>
      <c r="C4094">
        <v>30</v>
      </c>
      <c r="D4094">
        <v>8.734</v>
      </c>
    </row>
    <row r="4095" spans="1:4" ht="15.75">
      <c r="A4095" s="1">
        <v>1994</v>
      </c>
      <c r="B4095">
        <v>7</v>
      </c>
      <c r="C4095">
        <v>31</v>
      </c>
      <c r="D4095">
        <v>8.6289999999999996</v>
      </c>
    </row>
    <row r="4096" spans="1:4" ht="15.75">
      <c r="A4096" s="1">
        <v>1994</v>
      </c>
      <c r="B4096">
        <v>8</v>
      </c>
      <c r="C4096">
        <v>1</v>
      </c>
      <c r="D4096">
        <v>8.5050000000000008</v>
      </c>
    </row>
    <row r="4097" spans="1:4" ht="15.75">
      <c r="A4097" s="1">
        <v>1994</v>
      </c>
      <c r="B4097">
        <v>8</v>
      </c>
      <c r="C4097">
        <v>2</v>
      </c>
      <c r="D4097">
        <v>8.3770000000000007</v>
      </c>
    </row>
    <row r="4098" spans="1:4" ht="15.75">
      <c r="A4098" s="1">
        <v>1994</v>
      </c>
      <c r="B4098">
        <v>8</v>
      </c>
      <c r="C4098">
        <v>3</v>
      </c>
      <c r="D4098">
        <v>8.3699999999999992</v>
      </c>
    </row>
    <row r="4099" spans="1:4" ht="15.75">
      <c r="A4099" s="1">
        <v>1994</v>
      </c>
      <c r="B4099">
        <v>8</v>
      </c>
      <c r="C4099">
        <v>4</v>
      </c>
      <c r="D4099">
        <v>8.3439999999999994</v>
      </c>
    </row>
    <row r="4100" spans="1:4" ht="15.75">
      <c r="A4100" s="1">
        <v>1994</v>
      </c>
      <c r="B4100">
        <v>8</v>
      </c>
      <c r="C4100">
        <v>5</v>
      </c>
      <c r="D4100">
        <v>8.2289999999999992</v>
      </c>
    </row>
    <row r="4101" spans="1:4" ht="15.75">
      <c r="A4101" s="1">
        <v>1994</v>
      </c>
      <c r="B4101">
        <v>8</v>
      </c>
      <c r="C4101">
        <v>6</v>
      </c>
      <c r="D4101">
        <v>8.2089999999999996</v>
      </c>
    </row>
    <row r="4102" spans="1:4" ht="15.75">
      <c r="A4102" s="1">
        <v>1994</v>
      </c>
      <c r="B4102">
        <v>8</v>
      </c>
      <c r="C4102">
        <v>7</v>
      </c>
      <c r="D4102">
        <v>8.0890000000000004</v>
      </c>
    </row>
    <row r="4103" spans="1:4" ht="15.75">
      <c r="A4103" s="1">
        <v>1994</v>
      </c>
      <c r="B4103">
        <v>8</v>
      </c>
      <c r="C4103">
        <v>8</v>
      </c>
      <c r="D4103">
        <v>7.9560000000000004</v>
      </c>
    </row>
    <row r="4104" spans="1:4" ht="15.75">
      <c r="A4104" s="1">
        <v>1994</v>
      </c>
      <c r="B4104">
        <v>8</v>
      </c>
      <c r="C4104">
        <v>9</v>
      </c>
      <c r="D4104">
        <v>7.9119999999999999</v>
      </c>
    </row>
    <row r="4105" spans="1:4" ht="15.75">
      <c r="A4105" s="1">
        <v>1994</v>
      </c>
      <c r="B4105">
        <v>8</v>
      </c>
      <c r="C4105">
        <v>10</v>
      </c>
      <c r="D4105">
        <v>7.8159999999999998</v>
      </c>
    </row>
    <row r="4106" spans="1:4" ht="15.75">
      <c r="A4106" s="1">
        <v>1994</v>
      </c>
      <c r="B4106">
        <v>8</v>
      </c>
      <c r="C4106">
        <v>11</v>
      </c>
      <c r="D4106">
        <v>7.7240000000000002</v>
      </c>
    </row>
    <row r="4107" spans="1:4" ht="15.75">
      <c r="A4107" s="1">
        <v>1994</v>
      </c>
      <c r="B4107">
        <v>8</v>
      </c>
      <c r="C4107">
        <v>12</v>
      </c>
      <c r="D4107">
        <v>7.7089999999999996</v>
      </c>
    </row>
    <row r="4108" spans="1:4" ht="15.75">
      <c r="A4108" s="1">
        <v>1994</v>
      </c>
      <c r="B4108">
        <v>8</v>
      </c>
      <c r="C4108">
        <v>13</v>
      </c>
      <c r="D4108">
        <v>7.6269999999999998</v>
      </c>
    </row>
    <row r="4109" spans="1:4" ht="15.75">
      <c r="A4109" s="1">
        <v>1994</v>
      </c>
      <c r="B4109">
        <v>8</v>
      </c>
      <c r="C4109">
        <v>14</v>
      </c>
      <c r="D4109">
        <v>7.5449999999999999</v>
      </c>
    </row>
    <row r="4110" spans="1:4" ht="15.75">
      <c r="A4110" s="1">
        <v>1994</v>
      </c>
      <c r="B4110">
        <v>8</v>
      </c>
      <c r="C4110">
        <v>15</v>
      </c>
      <c r="D4110">
        <v>7.5880000000000001</v>
      </c>
    </row>
    <row r="4111" spans="1:4" ht="15.75">
      <c r="A4111" s="1">
        <v>1994</v>
      </c>
      <c r="B4111">
        <v>8</v>
      </c>
      <c r="C4111">
        <v>16</v>
      </c>
      <c r="D4111">
        <v>7.5330000000000004</v>
      </c>
    </row>
    <row r="4112" spans="1:4" ht="15.75">
      <c r="A4112" s="1">
        <v>1994</v>
      </c>
      <c r="B4112">
        <v>8</v>
      </c>
      <c r="C4112">
        <v>17</v>
      </c>
      <c r="D4112">
        <v>7.4279999999999999</v>
      </c>
    </row>
    <row r="4113" spans="1:4" ht="15.75">
      <c r="A4113" s="1">
        <v>1994</v>
      </c>
      <c r="B4113">
        <v>8</v>
      </c>
      <c r="C4113">
        <v>18</v>
      </c>
      <c r="D4113">
        <v>7.3810000000000002</v>
      </c>
    </row>
    <row r="4114" spans="1:4" ht="15.75">
      <c r="A4114" s="1">
        <v>1994</v>
      </c>
      <c r="B4114">
        <v>8</v>
      </c>
      <c r="C4114">
        <v>19</v>
      </c>
      <c r="D4114">
        <v>7.4459999999999997</v>
      </c>
    </row>
    <row r="4115" spans="1:4" ht="15.75">
      <c r="A4115" s="1">
        <v>1994</v>
      </c>
      <c r="B4115">
        <v>8</v>
      </c>
      <c r="C4115">
        <v>20</v>
      </c>
      <c r="D4115">
        <v>7.367</v>
      </c>
    </row>
    <row r="4116" spans="1:4" ht="15.75">
      <c r="A4116" s="1">
        <v>1994</v>
      </c>
      <c r="B4116">
        <v>8</v>
      </c>
      <c r="C4116">
        <v>21</v>
      </c>
      <c r="D4116">
        <v>7.2720000000000002</v>
      </c>
    </row>
    <row r="4117" spans="1:4" ht="15.75">
      <c r="A4117" s="1">
        <v>1994</v>
      </c>
      <c r="B4117">
        <v>8</v>
      </c>
      <c r="C4117">
        <v>22</v>
      </c>
      <c r="D4117">
        <v>7.3390000000000004</v>
      </c>
    </row>
    <row r="4118" spans="1:4" ht="15.75">
      <c r="A4118" s="1">
        <v>1994</v>
      </c>
      <c r="B4118">
        <v>8</v>
      </c>
      <c r="C4118">
        <v>23</v>
      </c>
      <c r="D4118">
        <v>7.3339999999999996</v>
      </c>
    </row>
    <row r="4119" spans="1:4" ht="15.75">
      <c r="A4119" s="1">
        <v>1994</v>
      </c>
      <c r="B4119">
        <v>8</v>
      </c>
      <c r="C4119">
        <v>24</v>
      </c>
      <c r="D4119">
        <v>7.2729999999999997</v>
      </c>
    </row>
    <row r="4120" spans="1:4" ht="15.75">
      <c r="A4120" s="1">
        <v>1994</v>
      </c>
      <c r="B4120">
        <v>8</v>
      </c>
      <c r="C4120">
        <v>25</v>
      </c>
      <c r="D4120">
        <v>7.282</v>
      </c>
    </row>
    <row r="4121" spans="1:4" ht="15.75">
      <c r="A4121" s="1">
        <v>1994</v>
      </c>
      <c r="B4121">
        <v>8</v>
      </c>
      <c r="C4121">
        <v>26</v>
      </c>
      <c r="D4121">
        <v>7.1970000000000001</v>
      </c>
    </row>
    <row r="4122" spans="1:4" ht="15.75">
      <c r="A4122" s="1">
        <v>1994</v>
      </c>
      <c r="B4122">
        <v>8</v>
      </c>
      <c r="C4122">
        <v>27</v>
      </c>
      <c r="D4122">
        <v>7.24</v>
      </c>
    </row>
    <row r="4123" spans="1:4" ht="15.75">
      <c r="A4123" s="1">
        <v>1994</v>
      </c>
      <c r="B4123">
        <v>8</v>
      </c>
      <c r="C4123">
        <v>28</v>
      </c>
      <c r="D4123">
        <v>7.242</v>
      </c>
    </row>
    <row r="4124" spans="1:4" ht="15.75">
      <c r="A4124" s="1">
        <v>1994</v>
      </c>
      <c r="B4124">
        <v>8</v>
      </c>
      <c r="C4124">
        <v>29</v>
      </c>
      <c r="D4124">
        <v>7.258</v>
      </c>
    </row>
    <row r="4125" spans="1:4" ht="15.75">
      <c r="A4125" s="1">
        <v>1994</v>
      </c>
      <c r="B4125">
        <v>8</v>
      </c>
      <c r="C4125">
        <v>30</v>
      </c>
      <c r="D4125">
        <v>7.1609999999999996</v>
      </c>
    </row>
    <row r="4126" spans="1:4" ht="15.75">
      <c r="A4126" s="1">
        <v>1994</v>
      </c>
      <c r="B4126">
        <v>8</v>
      </c>
      <c r="C4126">
        <v>31</v>
      </c>
      <c r="D4126">
        <v>7.0650000000000004</v>
      </c>
    </row>
    <row r="4127" spans="1:4" ht="15.75">
      <c r="A4127" s="1">
        <v>1994</v>
      </c>
      <c r="B4127">
        <v>9</v>
      </c>
      <c r="C4127">
        <v>1</v>
      </c>
      <c r="D4127">
        <v>7.0720000000000001</v>
      </c>
    </row>
    <row r="4128" spans="1:4" ht="15.75">
      <c r="A4128" s="1">
        <v>1994</v>
      </c>
      <c r="B4128">
        <v>9</v>
      </c>
      <c r="C4128">
        <v>2</v>
      </c>
      <c r="D4128">
        <v>7.0229999999999997</v>
      </c>
    </row>
    <row r="4129" spans="1:4" ht="15.75">
      <c r="A4129" s="1">
        <v>1994</v>
      </c>
      <c r="B4129">
        <v>9</v>
      </c>
      <c r="C4129">
        <v>3</v>
      </c>
      <c r="D4129">
        <v>7.0270000000000001</v>
      </c>
    </row>
    <row r="4130" spans="1:4" ht="15.75">
      <c r="A4130" s="1">
        <v>1994</v>
      </c>
      <c r="B4130">
        <v>9</v>
      </c>
      <c r="C4130">
        <v>4</v>
      </c>
      <c r="D4130">
        <v>6.9459999999999997</v>
      </c>
    </row>
    <row r="4131" spans="1:4" ht="15.75">
      <c r="A4131" s="1">
        <v>1994</v>
      </c>
      <c r="B4131">
        <v>9</v>
      </c>
      <c r="C4131">
        <v>5</v>
      </c>
      <c r="D4131">
        <v>6.9340000000000002</v>
      </c>
    </row>
    <row r="4132" spans="1:4" ht="15.75">
      <c r="A4132" s="1">
        <v>1994</v>
      </c>
      <c r="B4132">
        <v>9</v>
      </c>
      <c r="C4132">
        <v>6</v>
      </c>
      <c r="D4132">
        <v>6.9560000000000004</v>
      </c>
    </row>
    <row r="4133" spans="1:4" ht="15.75">
      <c r="A4133" s="1">
        <v>1994</v>
      </c>
      <c r="B4133">
        <v>9</v>
      </c>
      <c r="C4133">
        <v>7</v>
      </c>
      <c r="D4133">
        <v>6.9950000000000001</v>
      </c>
    </row>
    <row r="4134" spans="1:4" ht="15.75">
      <c r="A4134" s="1">
        <v>1994</v>
      </c>
      <c r="B4134">
        <v>9</v>
      </c>
      <c r="C4134">
        <v>8</v>
      </c>
      <c r="D4134">
        <v>6.9729999999999999</v>
      </c>
    </row>
    <row r="4135" spans="1:4" ht="15.75">
      <c r="A4135" s="1">
        <v>1994</v>
      </c>
      <c r="B4135">
        <v>9</v>
      </c>
      <c r="C4135">
        <v>9</v>
      </c>
      <c r="D4135">
        <v>6.992</v>
      </c>
    </row>
    <row r="4136" spans="1:4" ht="15.75">
      <c r="A4136" s="1">
        <v>1994</v>
      </c>
      <c r="B4136">
        <v>9</v>
      </c>
      <c r="C4136">
        <v>10</v>
      </c>
      <c r="D4136">
        <v>6.9379999999999997</v>
      </c>
    </row>
    <row r="4137" spans="1:4" ht="15.75">
      <c r="A4137" s="1">
        <v>1994</v>
      </c>
      <c r="B4137">
        <v>9</v>
      </c>
      <c r="C4137">
        <v>11</v>
      </c>
      <c r="D4137">
        <v>6.97</v>
      </c>
    </row>
    <row r="4138" spans="1:4" ht="15.75">
      <c r="A4138" s="1">
        <v>1994</v>
      </c>
      <c r="B4138">
        <v>9</v>
      </c>
      <c r="C4138">
        <v>12</v>
      </c>
      <c r="D4138">
        <v>7.0190000000000001</v>
      </c>
    </row>
    <row r="4139" spans="1:4" ht="15.75">
      <c r="A4139" s="1">
        <v>1994</v>
      </c>
      <c r="B4139">
        <v>9</v>
      </c>
      <c r="C4139">
        <v>13</v>
      </c>
      <c r="D4139">
        <v>6.9450000000000003</v>
      </c>
    </row>
    <row r="4140" spans="1:4" ht="15.75">
      <c r="A4140" s="1">
        <v>1994</v>
      </c>
      <c r="B4140">
        <v>9</v>
      </c>
      <c r="C4140">
        <v>14</v>
      </c>
      <c r="D4140">
        <v>6.9749999999999996</v>
      </c>
    </row>
    <row r="4141" spans="1:4" ht="15.75">
      <c r="A4141" s="1">
        <v>1994</v>
      </c>
      <c r="B4141">
        <v>9</v>
      </c>
      <c r="C4141">
        <v>15</v>
      </c>
      <c r="D4141">
        <v>7.0270000000000001</v>
      </c>
    </row>
    <row r="4142" spans="1:4" ht="15.75">
      <c r="A4142" s="1">
        <v>1994</v>
      </c>
      <c r="B4142">
        <v>9</v>
      </c>
      <c r="C4142">
        <v>16</v>
      </c>
      <c r="D4142">
        <v>7.1449999999999996</v>
      </c>
    </row>
    <row r="4143" spans="1:4" ht="15.75">
      <c r="A4143" s="1">
        <v>1994</v>
      </c>
      <c r="B4143">
        <v>9</v>
      </c>
      <c r="C4143">
        <v>17</v>
      </c>
      <c r="D4143">
        <v>7.0960000000000001</v>
      </c>
    </row>
    <row r="4144" spans="1:4" ht="15.75">
      <c r="A4144" s="1">
        <v>1994</v>
      </c>
      <c r="B4144">
        <v>9</v>
      </c>
      <c r="C4144">
        <v>18</v>
      </c>
      <c r="D4144">
        <v>7.1180000000000003</v>
      </c>
    </row>
    <row r="4145" spans="1:4" ht="15.75">
      <c r="A4145" s="1">
        <v>1994</v>
      </c>
      <c r="B4145">
        <v>9</v>
      </c>
      <c r="C4145">
        <v>19</v>
      </c>
      <c r="D4145">
        <v>7.1390000000000002</v>
      </c>
    </row>
    <row r="4146" spans="1:4" ht="15.75">
      <c r="A4146" s="1">
        <v>1994</v>
      </c>
      <c r="B4146">
        <v>9</v>
      </c>
      <c r="C4146">
        <v>20</v>
      </c>
      <c r="D4146">
        <v>7.19</v>
      </c>
    </row>
    <row r="4147" spans="1:4" ht="15.75">
      <c r="A4147" s="1">
        <v>1994</v>
      </c>
      <c r="B4147">
        <v>9</v>
      </c>
      <c r="C4147">
        <v>21</v>
      </c>
      <c r="D4147">
        <v>7.1820000000000004</v>
      </c>
    </row>
    <row r="4148" spans="1:4" ht="15.75">
      <c r="A4148" s="1">
        <v>1994</v>
      </c>
      <c r="B4148">
        <v>9</v>
      </c>
      <c r="C4148">
        <v>22</v>
      </c>
      <c r="D4148">
        <v>7.1849999999999996</v>
      </c>
    </row>
    <row r="4149" spans="1:4" ht="15.75">
      <c r="A4149" s="1">
        <v>1994</v>
      </c>
      <c r="B4149">
        <v>9</v>
      </c>
      <c r="C4149">
        <v>23</v>
      </c>
      <c r="D4149">
        <v>7.1920000000000002</v>
      </c>
    </row>
    <row r="4150" spans="1:4" ht="15.75">
      <c r="A4150" s="1">
        <v>1994</v>
      </c>
      <c r="B4150">
        <v>9</v>
      </c>
      <c r="C4150">
        <v>24</v>
      </c>
      <c r="D4150">
        <v>7.2430000000000003</v>
      </c>
    </row>
    <row r="4151" spans="1:4" ht="15.75">
      <c r="A4151" s="1">
        <v>1994</v>
      </c>
      <c r="B4151">
        <v>9</v>
      </c>
      <c r="C4151">
        <v>25</v>
      </c>
      <c r="D4151">
        <v>7.3029999999999999</v>
      </c>
    </row>
    <row r="4152" spans="1:4" ht="15.75">
      <c r="A4152" s="1">
        <v>1994</v>
      </c>
      <c r="B4152">
        <v>9</v>
      </c>
      <c r="C4152">
        <v>26</v>
      </c>
      <c r="D4152">
        <v>7.3620000000000001</v>
      </c>
    </row>
    <row r="4153" spans="1:4" ht="15.75">
      <c r="A4153" s="1">
        <v>1994</v>
      </c>
      <c r="B4153">
        <v>9</v>
      </c>
      <c r="C4153">
        <v>27</v>
      </c>
      <c r="D4153">
        <v>7.3760000000000003</v>
      </c>
    </row>
    <row r="4154" spans="1:4" ht="15.75">
      <c r="A4154" s="1">
        <v>1994</v>
      </c>
      <c r="B4154">
        <v>9</v>
      </c>
      <c r="C4154">
        <v>28</v>
      </c>
      <c r="D4154">
        <v>7.4269999999999996</v>
      </c>
    </row>
    <row r="4155" spans="1:4" ht="15.75">
      <c r="A4155" s="1">
        <v>1994</v>
      </c>
      <c r="B4155">
        <v>9</v>
      </c>
      <c r="C4155">
        <v>29</v>
      </c>
      <c r="D4155">
        <v>7.617</v>
      </c>
    </row>
    <row r="4156" spans="1:4" ht="15.75">
      <c r="A4156" s="1">
        <v>1994</v>
      </c>
      <c r="B4156">
        <v>9</v>
      </c>
      <c r="C4156">
        <v>30</v>
      </c>
      <c r="D4156">
        <v>7.7610000000000001</v>
      </c>
    </row>
    <row r="4157" spans="1:4" ht="15.75">
      <c r="A4157" s="1">
        <v>1994</v>
      </c>
      <c r="B4157">
        <v>10</v>
      </c>
      <c r="C4157">
        <v>1</v>
      </c>
      <c r="D4157">
        <v>7.8940000000000001</v>
      </c>
    </row>
    <row r="4158" spans="1:4" ht="15.75">
      <c r="A4158" s="1">
        <v>1994</v>
      </c>
      <c r="B4158">
        <v>10</v>
      </c>
      <c r="C4158">
        <v>2</v>
      </c>
      <c r="D4158">
        <v>7.9539999999999997</v>
      </c>
    </row>
    <row r="4159" spans="1:4" ht="15.75">
      <c r="A4159" s="1">
        <v>1994</v>
      </c>
      <c r="B4159">
        <v>10</v>
      </c>
      <c r="C4159">
        <v>3</v>
      </c>
      <c r="D4159">
        <v>7.9829999999999997</v>
      </c>
    </row>
    <row r="4160" spans="1:4" ht="15.75">
      <c r="A4160" s="1">
        <v>1994</v>
      </c>
      <c r="B4160">
        <v>10</v>
      </c>
      <c r="C4160">
        <v>4</v>
      </c>
      <c r="D4160">
        <v>8.0050000000000008</v>
      </c>
    </row>
    <row r="4161" spans="1:4" ht="15.75">
      <c r="A4161" s="1">
        <v>1994</v>
      </c>
      <c r="B4161">
        <v>10</v>
      </c>
      <c r="C4161">
        <v>5</v>
      </c>
      <c r="D4161">
        <v>8.15</v>
      </c>
    </row>
    <row r="4162" spans="1:4" ht="15.75">
      <c r="A4162" s="1">
        <v>1994</v>
      </c>
      <c r="B4162">
        <v>10</v>
      </c>
      <c r="C4162">
        <v>6</v>
      </c>
      <c r="D4162">
        <v>8.1170000000000009</v>
      </c>
    </row>
    <row r="4163" spans="1:4" ht="15.75">
      <c r="A4163" s="1">
        <v>1994</v>
      </c>
      <c r="B4163">
        <v>10</v>
      </c>
      <c r="C4163">
        <v>7</v>
      </c>
      <c r="D4163">
        <v>8.1679999999999993</v>
      </c>
    </row>
    <row r="4164" spans="1:4" ht="15.75">
      <c r="A4164" s="1">
        <v>1994</v>
      </c>
      <c r="B4164">
        <v>10</v>
      </c>
      <c r="C4164">
        <v>8</v>
      </c>
      <c r="D4164">
        <v>8.11</v>
      </c>
    </row>
    <row r="4165" spans="1:4" ht="15.75">
      <c r="A4165" s="1">
        <v>1994</v>
      </c>
      <c r="B4165">
        <v>10</v>
      </c>
      <c r="C4165">
        <v>9</v>
      </c>
      <c r="D4165">
        <v>8.1760000000000002</v>
      </c>
    </row>
    <row r="4166" spans="1:4" ht="15.75">
      <c r="A4166" s="1">
        <v>1994</v>
      </c>
      <c r="B4166">
        <v>10</v>
      </c>
      <c r="C4166">
        <v>10</v>
      </c>
      <c r="D4166">
        <v>8.27</v>
      </c>
    </row>
    <row r="4167" spans="1:4" ht="15.75">
      <c r="A4167" s="1">
        <v>1994</v>
      </c>
      <c r="B4167">
        <v>10</v>
      </c>
      <c r="C4167">
        <v>11</v>
      </c>
      <c r="D4167">
        <v>8.3659999999999997</v>
      </c>
    </row>
    <row r="4168" spans="1:4" ht="15.75">
      <c r="A4168" s="1">
        <v>1994</v>
      </c>
      <c r="B4168">
        <v>10</v>
      </c>
      <c r="C4168">
        <v>12</v>
      </c>
      <c r="D4168">
        <v>8.4450000000000003</v>
      </c>
    </row>
    <row r="4169" spans="1:4" ht="15.75">
      <c r="A4169" s="1">
        <v>1994</v>
      </c>
      <c r="B4169">
        <v>10</v>
      </c>
      <c r="C4169">
        <v>13</v>
      </c>
      <c r="D4169">
        <v>8.4580000000000002</v>
      </c>
    </row>
    <row r="4170" spans="1:4" ht="15.75">
      <c r="A4170" s="1">
        <v>1994</v>
      </c>
      <c r="B4170">
        <v>10</v>
      </c>
      <c r="C4170">
        <v>14</v>
      </c>
      <c r="D4170">
        <v>8.5419999999999998</v>
      </c>
    </row>
    <row r="4171" spans="1:4" ht="15.75">
      <c r="A4171" s="1">
        <v>1994</v>
      </c>
      <c r="B4171">
        <v>10</v>
      </c>
      <c r="C4171">
        <v>15</v>
      </c>
      <c r="D4171">
        <v>8.6519999999999992</v>
      </c>
    </row>
    <row r="4172" spans="1:4" ht="15.75">
      <c r="A4172" s="1">
        <v>1994</v>
      </c>
      <c r="B4172">
        <v>10</v>
      </c>
      <c r="C4172">
        <v>16</v>
      </c>
      <c r="D4172">
        <v>8.7810000000000006</v>
      </c>
    </row>
    <row r="4173" spans="1:4" ht="15.75">
      <c r="A4173" s="1">
        <v>1994</v>
      </c>
      <c r="B4173">
        <v>10</v>
      </c>
      <c r="C4173">
        <v>17</v>
      </c>
      <c r="D4173">
        <v>8.9239999999999995</v>
      </c>
    </row>
    <row r="4174" spans="1:4" ht="15.75">
      <c r="A4174" s="1">
        <v>1994</v>
      </c>
      <c r="B4174">
        <v>10</v>
      </c>
      <c r="C4174">
        <v>18</v>
      </c>
      <c r="D4174">
        <v>9.0530000000000008</v>
      </c>
    </row>
    <row r="4175" spans="1:4" ht="15.75">
      <c r="A4175" s="1">
        <v>1994</v>
      </c>
      <c r="B4175">
        <v>10</v>
      </c>
      <c r="C4175">
        <v>19</v>
      </c>
      <c r="D4175">
        <v>9.0790000000000006</v>
      </c>
    </row>
    <row r="4176" spans="1:4" ht="15.75">
      <c r="A4176" s="1">
        <v>1994</v>
      </c>
      <c r="B4176">
        <v>10</v>
      </c>
      <c r="C4176">
        <v>20</v>
      </c>
      <c r="D4176">
        <v>9.2309999999999999</v>
      </c>
    </row>
    <row r="4177" spans="1:4" ht="15.75">
      <c r="A4177" s="1">
        <v>1994</v>
      </c>
      <c r="B4177">
        <v>10</v>
      </c>
      <c r="C4177">
        <v>21</v>
      </c>
      <c r="D4177">
        <v>9.3539999999999992</v>
      </c>
    </row>
    <row r="4178" spans="1:4" ht="15.75">
      <c r="A4178" s="1">
        <v>1994</v>
      </c>
      <c r="B4178">
        <v>10</v>
      </c>
      <c r="C4178">
        <v>22</v>
      </c>
      <c r="D4178">
        <v>9.4120000000000008</v>
      </c>
    </row>
    <row r="4179" spans="1:4" ht="15.75">
      <c r="A4179" s="1">
        <v>1994</v>
      </c>
      <c r="B4179">
        <v>10</v>
      </c>
      <c r="C4179">
        <v>23</v>
      </c>
      <c r="D4179">
        <v>9.5640000000000001</v>
      </c>
    </row>
    <row r="4180" spans="1:4" ht="15.75">
      <c r="A4180" s="1">
        <v>1994</v>
      </c>
      <c r="B4180">
        <v>10</v>
      </c>
      <c r="C4180">
        <v>24</v>
      </c>
      <c r="D4180">
        <v>9.6940000000000008</v>
      </c>
    </row>
    <row r="4181" spans="1:4" ht="15.75">
      <c r="A4181" s="1">
        <v>1994</v>
      </c>
      <c r="B4181">
        <v>10</v>
      </c>
      <c r="C4181">
        <v>25</v>
      </c>
      <c r="D4181">
        <v>9.7759999999999998</v>
      </c>
    </row>
    <row r="4182" spans="1:4" ht="15.75">
      <c r="A4182" s="1">
        <v>1994</v>
      </c>
      <c r="B4182">
        <v>10</v>
      </c>
      <c r="C4182">
        <v>26</v>
      </c>
      <c r="D4182">
        <v>9.8510000000000009</v>
      </c>
    </row>
    <row r="4183" spans="1:4" ht="15.75">
      <c r="A4183" s="1">
        <v>1994</v>
      </c>
      <c r="B4183">
        <v>10</v>
      </c>
      <c r="C4183">
        <v>27</v>
      </c>
      <c r="D4183">
        <v>9.9529999999999994</v>
      </c>
    </row>
    <row r="4184" spans="1:4" ht="15.75">
      <c r="A4184" s="1">
        <v>1994</v>
      </c>
      <c r="B4184">
        <v>10</v>
      </c>
      <c r="C4184">
        <v>28</v>
      </c>
      <c r="D4184">
        <v>10.01</v>
      </c>
    </row>
    <row r="4185" spans="1:4" ht="15.75">
      <c r="A4185" s="1">
        <v>1994</v>
      </c>
      <c r="B4185">
        <v>10</v>
      </c>
      <c r="C4185">
        <v>29</v>
      </c>
      <c r="D4185">
        <v>10.07</v>
      </c>
    </row>
    <row r="4186" spans="1:4" ht="15.75">
      <c r="A4186" s="1">
        <v>1994</v>
      </c>
      <c r="B4186">
        <v>10</v>
      </c>
      <c r="C4186">
        <v>30</v>
      </c>
      <c r="D4186">
        <v>10.154</v>
      </c>
    </row>
    <row r="4187" spans="1:4" ht="15.75">
      <c r="A4187" s="1">
        <v>1994</v>
      </c>
      <c r="B4187">
        <v>10</v>
      </c>
      <c r="C4187">
        <v>31</v>
      </c>
      <c r="D4187">
        <v>10.18</v>
      </c>
    </row>
    <row r="4188" spans="1:4" ht="15.75">
      <c r="A4188" s="1">
        <v>1994</v>
      </c>
      <c r="B4188">
        <v>11</v>
      </c>
      <c r="C4188">
        <v>1</v>
      </c>
      <c r="D4188">
        <v>10.241</v>
      </c>
    </row>
    <row r="4189" spans="1:4" ht="15.75">
      <c r="A4189" s="1">
        <v>1994</v>
      </c>
      <c r="B4189">
        <v>11</v>
      </c>
      <c r="C4189">
        <v>2</v>
      </c>
      <c r="D4189">
        <v>10.292999999999999</v>
      </c>
    </row>
    <row r="4190" spans="1:4" ht="15.75">
      <c r="A4190" s="1">
        <v>1994</v>
      </c>
      <c r="B4190">
        <v>11</v>
      </c>
      <c r="C4190">
        <v>3</v>
      </c>
      <c r="D4190">
        <v>10.342000000000001</v>
      </c>
    </row>
    <row r="4191" spans="1:4" ht="15.75">
      <c r="A4191" s="1">
        <v>1994</v>
      </c>
      <c r="B4191">
        <v>11</v>
      </c>
      <c r="C4191">
        <v>4</v>
      </c>
      <c r="D4191">
        <v>10.422000000000001</v>
      </c>
    </row>
    <row r="4192" spans="1:4" ht="15.75">
      <c r="A4192" s="1">
        <v>1994</v>
      </c>
      <c r="B4192">
        <v>11</v>
      </c>
      <c r="C4192">
        <v>5</v>
      </c>
      <c r="D4192">
        <v>10.545</v>
      </c>
    </row>
    <row r="4193" spans="1:4" ht="15.75">
      <c r="A4193" s="1">
        <v>1994</v>
      </c>
      <c r="B4193">
        <v>11</v>
      </c>
      <c r="C4193">
        <v>6</v>
      </c>
      <c r="D4193">
        <v>10.576000000000001</v>
      </c>
    </row>
    <row r="4194" spans="1:4" ht="15.75">
      <c r="A4194" s="1">
        <v>1994</v>
      </c>
      <c r="B4194">
        <v>11</v>
      </c>
      <c r="C4194">
        <v>7</v>
      </c>
      <c r="D4194">
        <v>10.664999999999999</v>
      </c>
    </row>
    <row r="4195" spans="1:4" ht="15.75">
      <c r="A4195" s="1">
        <v>1994</v>
      </c>
      <c r="B4195">
        <v>11</v>
      </c>
      <c r="C4195">
        <v>8</v>
      </c>
      <c r="D4195">
        <v>10.685</v>
      </c>
    </row>
    <row r="4196" spans="1:4" ht="15.75">
      <c r="A4196" s="1">
        <v>1994</v>
      </c>
      <c r="B4196">
        <v>11</v>
      </c>
      <c r="C4196">
        <v>9</v>
      </c>
      <c r="D4196">
        <v>10.670999999999999</v>
      </c>
    </row>
    <row r="4197" spans="1:4" ht="15.75">
      <c r="A4197" s="1">
        <v>1994</v>
      </c>
      <c r="B4197">
        <v>11</v>
      </c>
      <c r="C4197">
        <v>10</v>
      </c>
      <c r="D4197">
        <v>10.817</v>
      </c>
    </row>
    <row r="4198" spans="1:4" ht="15.75">
      <c r="A4198" s="1">
        <v>1994</v>
      </c>
      <c r="B4198">
        <v>11</v>
      </c>
      <c r="C4198">
        <v>11</v>
      </c>
      <c r="D4198">
        <v>10.845000000000001</v>
      </c>
    </row>
    <row r="4199" spans="1:4" ht="15.75">
      <c r="A4199" s="1">
        <v>1994</v>
      </c>
      <c r="B4199">
        <v>11</v>
      </c>
      <c r="C4199">
        <v>12</v>
      </c>
      <c r="D4199">
        <v>10.944000000000001</v>
      </c>
    </row>
    <row r="4200" spans="1:4" ht="15.75">
      <c r="A4200" s="1">
        <v>1994</v>
      </c>
      <c r="B4200">
        <v>11</v>
      </c>
      <c r="C4200">
        <v>13</v>
      </c>
      <c r="D4200">
        <v>10.971</v>
      </c>
    </row>
    <row r="4201" spans="1:4" ht="15.75">
      <c r="A4201" s="1">
        <v>1994</v>
      </c>
      <c r="B4201">
        <v>11</v>
      </c>
      <c r="C4201">
        <v>14</v>
      </c>
      <c r="D4201">
        <v>11.016</v>
      </c>
    </row>
    <row r="4202" spans="1:4" ht="15.75">
      <c r="A4202" s="1">
        <v>1994</v>
      </c>
      <c r="B4202">
        <v>11</v>
      </c>
      <c r="C4202">
        <v>15</v>
      </c>
      <c r="D4202">
        <v>11.022</v>
      </c>
    </row>
    <row r="4203" spans="1:4" ht="15.75">
      <c r="A4203" s="1">
        <v>1994</v>
      </c>
      <c r="B4203">
        <v>11</v>
      </c>
      <c r="C4203">
        <v>16</v>
      </c>
      <c r="D4203">
        <v>11.042</v>
      </c>
    </row>
    <row r="4204" spans="1:4" ht="15.75">
      <c r="A4204" s="1">
        <v>1994</v>
      </c>
      <c r="B4204">
        <v>11</v>
      </c>
      <c r="C4204">
        <v>17</v>
      </c>
      <c r="D4204">
        <v>11.114000000000001</v>
      </c>
    </row>
    <row r="4205" spans="1:4" ht="15.75">
      <c r="A4205" s="1">
        <v>1994</v>
      </c>
      <c r="B4205">
        <v>11</v>
      </c>
      <c r="C4205">
        <v>18</v>
      </c>
      <c r="D4205">
        <v>11.17</v>
      </c>
    </row>
    <row r="4206" spans="1:4" ht="15.75">
      <c r="A4206" s="1">
        <v>1994</v>
      </c>
      <c r="B4206">
        <v>11</v>
      </c>
      <c r="C4206">
        <v>19</v>
      </c>
      <c r="D4206">
        <v>11.27</v>
      </c>
    </row>
    <row r="4207" spans="1:4" ht="15.75">
      <c r="A4207" s="1">
        <v>1994</v>
      </c>
      <c r="B4207">
        <v>11</v>
      </c>
      <c r="C4207">
        <v>20</v>
      </c>
      <c r="D4207">
        <v>11.348000000000001</v>
      </c>
    </row>
    <row r="4208" spans="1:4" ht="15.75">
      <c r="A4208" s="1">
        <v>1994</v>
      </c>
      <c r="B4208">
        <v>11</v>
      </c>
      <c r="C4208">
        <v>21</v>
      </c>
      <c r="D4208">
        <v>11.430999999999999</v>
      </c>
    </row>
    <row r="4209" spans="1:4" ht="15.75">
      <c r="A4209" s="1">
        <v>1994</v>
      </c>
      <c r="B4209">
        <v>11</v>
      </c>
      <c r="C4209">
        <v>22</v>
      </c>
      <c r="D4209">
        <v>11.513</v>
      </c>
    </row>
    <row r="4210" spans="1:4" ht="15.75">
      <c r="A4210" s="1">
        <v>1994</v>
      </c>
      <c r="B4210">
        <v>11</v>
      </c>
      <c r="C4210">
        <v>23</v>
      </c>
      <c r="D4210">
        <v>11.487</v>
      </c>
    </row>
    <row r="4211" spans="1:4" ht="15.75">
      <c r="A4211" s="1">
        <v>1994</v>
      </c>
      <c r="B4211">
        <v>11</v>
      </c>
      <c r="C4211">
        <v>24</v>
      </c>
      <c r="D4211">
        <v>11.596</v>
      </c>
    </row>
    <row r="4212" spans="1:4" ht="15.75">
      <c r="A4212" s="1">
        <v>1994</v>
      </c>
      <c r="B4212">
        <v>11</v>
      </c>
      <c r="C4212">
        <v>25</v>
      </c>
      <c r="D4212">
        <v>11.744</v>
      </c>
    </row>
    <row r="4213" spans="1:4" ht="15.75">
      <c r="A4213" s="1">
        <v>1994</v>
      </c>
      <c r="B4213">
        <v>11</v>
      </c>
      <c r="C4213">
        <v>26</v>
      </c>
      <c r="D4213">
        <v>11.862</v>
      </c>
    </row>
    <row r="4214" spans="1:4" ht="15.75">
      <c r="A4214" s="1">
        <v>1994</v>
      </c>
      <c r="B4214">
        <v>11</v>
      </c>
      <c r="C4214">
        <v>27</v>
      </c>
      <c r="D4214">
        <v>11.938000000000001</v>
      </c>
    </row>
    <row r="4215" spans="1:4" ht="15.75">
      <c r="A4215" s="1">
        <v>1994</v>
      </c>
      <c r="B4215">
        <v>11</v>
      </c>
      <c r="C4215">
        <v>28</v>
      </c>
      <c r="D4215">
        <v>12.023</v>
      </c>
    </row>
    <row r="4216" spans="1:4" ht="15.75">
      <c r="A4216" s="1">
        <v>1994</v>
      </c>
      <c r="B4216">
        <v>11</v>
      </c>
      <c r="C4216">
        <v>29</v>
      </c>
      <c r="D4216">
        <v>12.034000000000001</v>
      </c>
    </row>
    <row r="4217" spans="1:4" ht="15.75">
      <c r="A4217" s="1">
        <v>1994</v>
      </c>
      <c r="B4217">
        <v>11</v>
      </c>
      <c r="C4217">
        <v>30</v>
      </c>
      <c r="D4217">
        <v>12.073</v>
      </c>
    </row>
    <row r="4218" spans="1:4" ht="15.75">
      <c r="A4218" s="1">
        <v>1994</v>
      </c>
      <c r="B4218">
        <v>12</v>
      </c>
      <c r="C4218">
        <v>1</v>
      </c>
      <c r="D4218">
        <v>12.284000000000001</v>
      </c>
    </row>
    <row r="4219" spans="1:4" ht="15.75">
      <c r="A4219" s="1">
        <v>1994</v>
      </c>
      <c r="B4219">
        <v>12</v>
      </c>
      <c r="C4219">
        <v>2</v>
      </c>
      <c r="D4219">
        <v>12.363</v>
      </c>
    </row>
    <row r="4220" spans="1:4" ht="15.75">
      <c r="A4220" s="1">
        <v>1994</v>
      </c>
      <c r="B4220">
        <v>12</v>
      </c>
      <c r="C4220">
        <v>3</v>
      </c>
      <c r="D4220">
        <v>12.478</v>
      </c>
    </row>
    <row r="4221" spans="1:4" ht="15.75">
      <c r="A4221" s="1">
        <v>1994</v>
      </c>
      <c r="B4221">
        <v>12</v>
      </c>
      <c r="C4221">
        <v>4</v>
      </c>
      <c r="D4221">
        <v>12.638999999999999</v>
      </c>
    </row>
    <row r="4222" spans="1:4" ht="15.75">
      <c r="A4222" s="1">
        <v>1994</v>
      </c>
      <c r="B4222">
        <v>12</v>
      </c>
      <c r="C4222">
        <v>5</v>
      </c>
      <c r="D4222">
        <v>12.574</v>
      </c>
    </row>
    <row r="4223" spans="1:4" ht="15.75">
      <c r="A4223" s="1">
        <v>1994</v>
      </c>
      <c r="B4223">
        <v>12</v>
      </c>
      <c r="C4223">
        <v>6</v>
      </c>
      <c r="D4223">
        <v>12.632</v>
      </c>
    </row>
    <row r="4224" spans="1:4" ht="15.75">
      <c r="A4224" s="1">
        <v>1994</v>
      </c>
      <c r="B4224">
        <v>12</v>
      </c>
      <c r="C4224">
        <v>7</v>
      </c>
      <c r="D4224">
        <v>12.648999999999999</v>
      </c>
    </row>
    <row r="4225" spans="1:4" ht="15.75">
      <c r="A4225" s="1">
        <v>1994</v>
      </c>
      <c r="B4225">
        <v>12</v>
      </c>
      <c r="C4225">
        <v>8</v>
      </c>
      <c r="D4225">
        <v>12.816000000000001</v>
      </c>
    </row>
    <row r="4226" spans="1:4" ht="15.75">
      <c r="A4226" s="1">
        <v>1994</v>
      </c>
      <c r="B4226">
        <v>12</v>
      </c>
      <c r="C4226">
        <v>9</v>
      </c>
      <c r="D4226">
        <v>12.907</v>
      </c>
    </row>
    <row r="4227" spans="1:4" ht="15.75">
      <c r="A4227" s="1">
        <v>1994</v>
      </c>
      <c r="B4227">
        <v>12</v>
      </c>
      <c r="C4227">
        <v>10</v>
      </c>
      <c r="D4227">
        <v>13.004</v>
      </c>
    </row>
    <row r="4228" spans="1:4" ht="15.75">
      <c r="A4228" s="1">
        <v>1994</v>
      </c>
      <c r="B4228">
        <v>12</v>
      </c>
      <c r="C4228">
        <v>11</v>
      </c>
      <c r="D4228">
        <v>13.061</v>
      </c>
    </row>
    <row r="4229" spans="1:4" ht="15.75">
      <c r="A4229" s="1">
        <v>1994</v>
      </c>
      <c r="B4229">
        <v>12</v>
      </c>
      <c r="C4229">
        <v>12</v>
      </c>
      <c r="D4229">
        <v>13.055</v>
      </c>
    </row>
    <row r="4230" spans="1:4" ht="15.75">
      <c r="A4230" s="1">
        <v>1994</v>
      </c>
      <c r="B4230">
        <v>12</v>
      </c>
      <c r="C4230">
        <v>13</v>
      </c>
      <c r="D4230">
        <v>13.032999999999999</v>
      </c>
    </row>
    <row r="4231" spans="1:4" ht="15.75">
      <c r="A4231" s="1">
        <v>1994</v>
      </c>
      <c r="B4231">
        <v>12</v>
      </c>
      <c r="C4231">
        <v>14</v>
      </c>
      <c r="D4231">
        <v>13.069000000000001</v>
      </c>
    </row>
    <row r="4232" spans="1:4" ht="15.75">
      <c r="A4232" s="1">
        <v>1994</v>
      </c>
      <c r="B4232">
        <v>12</v>
      </c>
      <c r="C4232">
        <v>15</v>
      </c>
      <c r="D4232">
        <v>13.157999999999999</v>
      </c>
    </row>
    <row r="4233" spans="1:4" ht="15.75">
      <c r="A4233" s="1">
        <v>1994</v>
      </c>
      <c r="B4233">
        <v>12</v>
      </c>
      <c r="C4233">
        <v>16</v>
      </c>
      <c r="D4233">
        <v>13.301</v>
      </c>
    </row>
    <row r="4234" spans="1:4" ht="15.75">
      <c r="A4234" s="1">
        <v>1994</v>
      </c>
      <c r="B4234">
        <v>12</v>
      </c>
      <c r="C4234">
        <v>17</v>
      </c>
      <c r="D4234">
        <v>13.365</v>
      </c>
    </row>
    <row r="4235" spans="1:4" ht="15.75">
      <c r="A4235" s="1">
        <v>1994</v>
      </c>
      <c r="B4235">
        <v>12</v>
      </c>
      <c r="C4235">
        <v>18</v>
      </c>
      <c r="D4235">
        <v>13.509</v>
      </c>
    </row>
    <row r="4236" spans="1:4" ht="15.75">
      <c r="A4236" s="1">
        <v>1994</v>
      </c>
      <c r="B4236">
        <v>12</v>
      </c>
      <c r="C4236">
        <v>19</v>
      </c>
      <c r="D4236">
        <v>13.55</v>
      </c>
    </row>
    <row r="4237" spans="1:4" ht="15.75">
      <c r="A4237" s="1">
        <v>1994</v>
      </c>
      <c r="B4237">
        <v>12</v>
      </c>
      <c r="C4237">
        <v>20</v>
      </c>
      <c r="D4237">
        <v>13.577</v>
      </c>
    </row>
    <row r="4238" spans="1:4" ht="15.75">
      <c r="A4238" s="1">
        <v>1994</v>
      </c>
      <c r="B4238">
        <v>12</v>
      </c>
      <c r="C4238">
        <v>21</v>
      </c>
      <c r="D4238">
        <v>13.624000000000001</v>
      </c>
    </row>
    <row r="4239" spans="1:4" ht="15.75">
      <c r="A4239" s="1">
        <v>1994</v>
      </c>
      <c r="B4239">
        <v>12</v>
      </c>
      <c r="C4239">
        <v>22</v>
      </c>
      <c r="D4239">
        <v>13.673</v>
      </c>
    </row>
    <row r="4240" spans="1:4" ht="15.75">
      <c r="A4240" s="1">
        <v>1994</v>
      </c>
      <c r="B4240">
        <v>12</v>
      </c>
      <c r="C4240">
        <v>23</v>
      </c>
      <c r="D4240">
        <v>13.705</v>
      </c>
    </row>
    <row r="4241" spans="1:4" ht="15.75">
      <c r="A4241" s="1">
        <v>1994</v>
      </c>
      <c r="B4241">
        <v>12</v>
      </c>
      <c r="C4241">
        <v>24</v>
      </c>
      <c r="D4241">
        <v>13.782</v>
      </c>
    </row>
    <row r="4242" spans="1:4" ht="15.75">
      <c r="A4242" s="1">
        <v>1994</v>
      </c>
      <c r="B4242">
        <v>12</v>
      </c>
      <c r="C4242">
        <v>25</v>
      </c>
      <c r="D4242">
        <v>13.765000000000001</v>
      </c>
    </row>
    <row r="4243" spans="1:4" ht="15.75">
      <c r="A4243" s="1">
        <v>1994</v>
      </c>
      <c r="B4243">
        <v>12</v>
      </c>
      <c r="C4243">
        <v>26</v>
      </c>
      <c r="D4243">
        <v>13.83</v>
      </c>
    </row>
    <row r="4244" spans="1:4" ht="15.75">
      <c r="A4244" s="1">
        <v>1994</v>
      </c>
      <c r="B4244">
        <v>12</v>
      </c>
      <c r="C4244">
        <v>27</v>
      </c>
      <c r="D4244">
        <v>13.923</v>
      </c>
    </row>
    <row r="4245" spans="1:4" ht="15.75">
      <c r="A4245" s="1">
        <v>1994</v>
      </c>
      <c r="B4245">
        <v>12</v>
      </c>
      <c r="C4245">
        <v>28</v>
      </c>
      <c r="D4245">
        <v>13.898999999999999</v>
      </c>
    </row>
    <row r="4246" spans="1:4" ht="15.75">
      <c r="A4246" s="1">
        <v>1994</v>
      </c>
      <c r="B4246">
        <v>12</v>
      </c>
      <c r="C4246">
        <v>29</v>
      </c>
      <c r="D4246">
        <v>14.023999999999999</v>
      </c>
    </row>
    <row r="4247" spans="1:4" ht="15.75">
      <c r="A4247" s="1">
        <v>1994</v>
      </c>
      <c r="B4247">
        <v>12</v>
      </c>
      <c r="C4247">
        <v>30</v>
      </c>
      <c r="D4247">
        <v>14.074</v>
      </c>
    </row>
    <row r="4248" spans="1:4" ht="15.75">
      <c r="A4248" s="1">
        <v>1994</v>
      </c>
      <c r="B4248">
        <v>12</v>
      </c>
      <c r="C4248">
        <v>31</v>
      </c>
      <c r="D4248">
        <v>14.108000000000001</v>
      </c>
    </row>
    <row r="4249" spans="1:4" ht="15.75">
      <c r="A4249" s="1">
        <v>1995</v>
      </c>
      <c r="B4249">
        <v>1</v>
      </c>
      <c r="C4249">
        <v>1</v>
      </c>
      <c r="D4249">
        <v>14.144</v>
      </c>
    </row>
    <row r="4250" spans="1:4" ht="15.75">
      <c r="A4250" s="1">
        <v>1995</v>
      </c>
      <c r="B4250">
        <v>1</v>
      </c>
      <c r="C4250">
        <v>2</v>
      </c>
      <c r="D4250">
        <v>14.257999999999999</v>
      </c>
    </row>
    <row r="4251" spans="1:4" ht="15.75">
      <c r="A4251" s="1">
        <v>1995</v>
      </c>
      <c r="B4251">
        <v>1</v>
      </c>
      <c r="C4251">
        <v>3</v>
      </c>
      <c r="D4251">
        <v>14.335000000000001</v>
      </c>
    </row>
    <row r="4252" spans="1:4" ht="15.75">
      <c r="A4252" s="1">
        <v>1995</v>
      </c>
      <c r="B4252">
        <v>1</v>
      </c>
      <c r="C4252">
        <v>4</v>
      </c>
      <c r="D4252">
        <v>14.288</v>
      </c>
    </row>
    <row r="4253" spans="1:4" ht="15.75">
      <c r="A4253" s="1">
        <v>1995</v>
      </c>
      <c r="B4253">
        <v>1</v>
      </c>
      <c r="C4253">
        <v>5</v>
      </c>
      <c r="D4253">
        <v>14.304</v>
      </c>
    </row>
    <row r="4254" spans="1:4" ht="15.75">
      <c r="A4254" s="1">
        <v>1995</v>
      </c>
      <c r="B4254">
        <v>1</v>
      </c>
      <c r="C4254">
        <v>6</v>
      </c>
      <c r="D4254">
        <v>14.324999999999999</v>
      </c>
    </row>
    <row r="4255" spans="1:4" ht="15.75">
      <c r="A4255" s="1">
        <v>1995</v>
      </c>
      <c r="B4255">
        <v>1</v>
      </c>
      <c r="C4255">
        <v>7</v>
      </c>
      <c r="D4255">
        <v>14.364000000000001</v>
      </c>
    </row>
    <row r="4256" spans="1:4" ht="15.75">
      <c r="A4256" s="1">
        <v>1995</v>
      </c>
      <c r="B4256">
        <v>1</v>
      </c>
      <c r="C4256">
        <v>8</v>
      </c>
      <c r="D4256">
        <v>14.343999999999999</v>
      </c>
    </row>
    <row r="4257" spans="1:4" ht="15.75">
      <c r="A4257" s="1">
        <v>1995</v>
      </c>
      <c r="B4257">
        <v>1</v>
      </c>
      <c r="C4257">
        <v>9</v>
      </c>
      <c r="D4257">
        <v>14.31</v>
      </c>
    </row>
    <row r="4258" spans="1:4" ht="15.75">
      <c r="A4258" s="1">
        <v>1995</v>
      </c>
      <c r="B4258">
        <v>1</v>
      </c>
      <c r="C4258">
        <v>10</v>
      </c>
      <c r="D4258">
        <v>14.266</v>
      </c>
    </row>
    <row r="4259" spans="1:4" ht="15.75">
      <c r="A4259" s="1">
        <v>1995</v>
      </c>
      <c r="B4259">
        <v>1</v>
      </c>
      <c r="C4259">
        <v>11</v>
      </c>
      <c r="D4259">
        <v>14.336</v>
      </c>
    </row>
    <row r="4260" spans="1:4" ht="15.75">
      <c r="A4260" s="1">
        <v>1995</v>
      </c>
      <c r="B4260">
        <v>1</v>
      </c>
      <c r="C4260">
        <v>12</v>
      </c>
      <c r="D4260">
        <v>14.478999999999999</v>
      </c>
    </row>
    <row r="4261" spans="1:4" ht="15.75">
      <c r="A4261" s="1">
        <v>1995</v>
      </c>
      <c r="B4261">
        <v>1</v>
      </c>
      <c r="C4261">
        <v>13</v>
      </c>
      <c r="D4261">
        <v>14.518000000000001</v>
      </c>
    </row>
    <row r="4262" spans="1:4" ht="15.75">
      <c r="A4262" s="1">
        <v>1995</v>
      </c>
      <c r="B4262">
        <v>1</v>
      </c>
      <c r="C4262">
        <v>14</v>
      </c>
      <c r="D4262">
        <v>14.619</v>
      </c>
    </row>
    <row r="4263" spans="1:4" ht="15.75">
      <c r="A4263" s="1">
        <v>1995</v>
      </c>
      <c r="B4263">
        <v>1</v>
      </c>
      <c r="C4263">
        <v>15</v>
      </c>
      <c r="D4263">
        <v>14.56</v>
      </c>
    </row>
    <row r="4264" spans="1:4" ht="15.75">
      <c r="A4264" s="1">
        <v>1995</v>
      </c>
      <c r="B4264">
        <v>1</v>
      </c>
      <c r="C4264">
        <v>16</v>
      </c>
      <c r="D4264">
        <v>14.587999999999999</v>
      </c>
    </row>
    <row r="4265" spans="1:4" ht="15.75">
      <c r="A4265" s="1">
        <v>1995</v>
      </c>
      <c r="B4265">
        <v>1</v>
      </c>
      <c r="C4265">
        <v>17</v>
      </c>
      <c r="D4265">
        <v>14.69</v>
      </c>
    </row>
    <row r="4266" spans="1:4" ht="15.75">
      <c r="A4266" s="1">
        <v>1995</v>
      </c>
      <c r="B4266">
        <v>1</v>
      </c>
      <c r="C4266">
        <v>18</v>
      </c>
      <c r="D4266">
        <v>14.667999999999999</v>
      </c>
    </row>
    <row r="4267" spans="1:4" ht="15.75">
      <c r="A4267" s="1">
        <v>1995</v>
      </c>
      <c r="B4267">
        <v>1</v>
      </c>
      <c r="C4267">
        <v>19</v>
      </c>
      <c r="D4267">
        <v>14.737</v>
      </c>
    </row>
    <row r="4268" spans="1:4" ht="15.75">
      <c r="A4268" s="1">
        <v>1995</v>
      </c>
      <c r="B4268">
        <v>1</v>
      </c>
      <c r="C4268">
        <v>20</v>
      </c>
      <c r="D4268">
        <v>14.763999999999999</v>
      </c>
    </row>
    <row r="4269" spans="1:4" ht="15.75">
      <c r="A4269" s="1">
        <v>1995</v>
      </c>
      <c r="B4269">
        <v>1</v>
      </c>
      <c r="C4269">
        <v>21</v>
      </c>
      <c r="D4269">
        <v>14.792999999999999</v>
      </c>
    </row>
    <row r="4270" spans="1:4" ht="15.75">
      <c r="A4270" s="1">
        <v>1995</v>
      </c>
      <c r="B4270">
        <v>1</v>
      </c>
      <c r="C4270">
        <v>22</v>
      </c>
      <c r="D4270">
        <v>14.801</v>
      </c>
    </row>
    <row r="4271" spans="1:4" ht="15.75">
      <c r="A4271" s="1">
        <v>1995</v>
      </c>
      <c r="B4271">
        <v>1</v>
      </c>
      <c r="C4271">
        <v>23</v>
      </c>
      <c r="D4271">
        <v>14.826000000000001</v>
      </c>
    </row>
    <row r="4272" spans="1:4" ht="15.75">
      <c r="A4272" s="1">
        <v>1995</v>
      </c>
      <c r="B4272">
        <v>1</v>
      </c>
      <c r="C4272">
        <v>24</v>
      </c>
      <c r="D4272">
        <v>14.757999999999999</v>
      </c>
    </row>
    <row r="4273" spans="1:4" ht="15.75">
      <c r="A4273" s="1">
        <v>1995</v>
      </c>
      <c r="B4273">
        <v>1</v>
      </c>
      <c r="C4273">
        <v>25</v>
      </c>
      <c r="D4273">
        <v>14.802</v>
      </c>
    </row>
    <row r="4274" spans="1:4" ht="15.75">
      <c r="A4274" s="1">
        <v>1995</v>
      </c>
      <c r="B4274">
        <v>1</v>
      </c>
      <c r="C4274">
        <v>26</v>
      </c>
      <c r="D4274">
        <v>14.76</v>
      </c>
    </row>
    <row r="4275" spans="1:4" ht="15.75">
      <c r="A4275" s="1">
        <v>1995</v>
      </c>
      <c r="B4275">
        <v>1</v>
      </c>
      <c r="C4275">
        <v>27</v>
      </c>
      <c r="D4275">
        <v>14.794</v>
      </c>
    </row>
    <row r="4276" spans="1:4" ht="15.75">
      <c r="A4276" s="1">
        <v>1995</v>
      </c>
      <c r="B4276">
        <v>1</v>
      </c>
      <c r="C4276">
        <v>28</v>
      </c>
      <c r="D4276">
        <v>14.867000000000001</v>
      </c>
    </row>
    <row r="4277" spans="1:4" ht="15.75">
      <c r="A4277" s="1">
        <v>1995</v>
      </c>
      <c r="B4277">
        <v>1</v>
      </c>
      <c r="C4277">
        <v>29</v>
      </c>
      <c r="D4277">
        <v>14.96</v>
      </c>
    </row>
    <row r="4278" spans="1:4" ht="15.75">
      <c r="A4278" s="1">
        <v>1995</v>
      </c>
      <c r="B4278">
        <v>1</v>
      </c>
      <c r="C4278">
        <v>30</v>
      </c>
      <c r="D4278">
        <v>14.956</v>
      </c>
    </row>
    <row r="4279" spans="1:4" ht="15.75">
      <c r="A4279" s="1">
        <v>1995</v>
      </c>
      <c r="B4279">
        <v>1</v>
      </c>
      <c r="C4279">
        <v>31</v>
      </c>
      <c r="D4279">
        <v>14.981</v>
      </c>
    </row>
    <row r="4280" spans="1:4" ht="15.75">
      <c r="A4280" s="1">
        <v>1995</v>
      </c>
      <c r="B4280">
        <v>2</v>
      </c>
      <c r="C4280">
        <v>1</v>
      </c>
      <c r="D4280">
        <v>15.065</v>
      </c>
    </row>
    <row r="4281" spans="1:4" ht="15.75">
      <c r="A4281" s="1">
        <v>1995</v>
      </c>
      <c r="B4281">
        <v>2</v>
      </c>
      <c r="C4281">
        <v>2</v>
      </c>
      <c r="D4281">
        <v>15.086</v>
      </c>
    </row>
    <row r="4282" spans="1:4" ht="15.75">
      <c r="A4282" s="1">
        <v>1995</v>
      </c>
      <c r="B4282">
        <v>2</v>
      </c>
      <c r="C4282">
        <v>3</v>
      </c>
      <c r="D4282">
        <v>15.093999999999999</v>
      </c>
    </row>
    <row r="4283" spans="1:4" ht="15.75">
      <c r="A4283" s="1">
        <v>1995</v>
      </c>
      <c r="B4283">
        <v>2</v>
      </c>
      <c r="C4283">
        <v>4</v>
      </c>
      <c r="D4283">
        <v>15.138999999999999</v>
      </c>
    </row>
    <row r="4284" spans="1:4" ht="15.75">
      <c r="A4284" s="1">
        <v>1995</v>
      </c>
      <c r="B4284">
        <v>2</v>
      </c>
      <c r="C4284">
        <v>5</v>
      </c>
      <c r="D4284">
        <v>15.259</v>
      </c>
    </row>
    <row r="4285" spans="1:4" ht="15.75">
      <c r="A4285" s="1">
        <v>1995</v>
      </c>
      <c r="B4285">
        <v>2</v>
      </c>
      <c r="C4285">
        <v>6</v>
      </c>
      <c r="D4285">
        <v>15.212</v>
      </c>
    </row>
    <row r="4286" spans="1:4" ht="15.75">
      <c r="A4286" s="1">
        <v>1995</v>
      </c>
      <c r="B4286">
        <v>2</v>
      </c>
      <c r="C4286">
        <v>7</v>
      </c>
      <c r="D4286">
        <v>15.212999999999999</v>
      </c>
    </row>
    <row r="4287" spans="1:4" ht="15.75">
      <c r="A4287" s="1">
        <v>1995</v>
      </c>
      <c r="B4287">
        <v>2</v>
      </c>
      <c r="C4287">
        <v>8</v>
      </c>
      <c r="D4287">
        <v>15.250999999999999</v>
      </c>
    </row>
    <row r="4288" spans="1:4" ht="15.75">
      <c r="A4288" s="1">
        <v>1995</v>
      </c>
      <c r="B4288">
        <v>2</v>
      </c>
      <c r="C4288">
        <v>9</v>
      </c>
      <c r="D4288">
        <v>15.238</v>
      </c>
    </row>
    <row r="4289" spans="1:4" ht="15.75">
      <c r="A4289" s="1">
        <v>1995</v>
      </c>
      <c r="B4289">
        <v>2</v>
      </c>
      <c r="C4289">
        <v>10</v>
      </c>
      <c r="D4289">
        <v>15.192</v>
      </c>
    </row>
    <row r="4290" spans="1:4" ht="15.75">
      <c r="A4290" s="1">
        <v>1995</v>
      </c>
      <c r="B4290">
        <v>2</v>
      </c>
      <c r="C4290">
        <v>11</v>
      </c>
      <c r="D4290">
        <v>15.196999999999999</v>
      </c>
    </row>
    <row r="4291" spans="1:4" ht="15.75">
      <c r="A4291" s="1">
        <v>1995</v>
      </c>
      <c r="B4291">
        <v>2</v>
      </c>
      <c r="C4291">
        <v>12</v>
      </c>
      <c r="D4291">
        <v>15.281000000000001</v>
      </c>
    </row>
    <row r="4292" spans="1:4" ht="15.75">
      <c r="A4292" s="1">
        <v>1995</v>
      </c>
      <c r="B4292">
        <v>2</v>
      </c>
      <c r="C4292">
        <v>13</v>
      </c>
      <c r="D4292">
        <v>15.194000000000001</v>
      </c>
    </row>
    <row r="4293" spans="1:4" ht="15.75">
      <c r="A4293" s="1">
        <v>1995</v>
      </c>
      <c r="B4293">
        <v>2</v>
      </c>
      <c r="C4293">
        <v>14</v>
      </c>
      <c r="D4293">
        <v>15.173</v>
      </c>
    </row>
    <row r="4294" spans="1:4" ht="15.75">
      <c r="A4294" s="1">
        <v>1995</v>
      </c>
      <c r="B4294">
        <v>2</v>
      </c>
      <c r="C4294">
        <v>15</v>
      </c>
      <c r="D4294">
        <v>15.173</v>
      </c>
    </row>
    <row r="4295" spans="1:4" ht="15.75">
      <c r="A4295" s="1">
        <v>1995</v>
      </c>
      <c r="B4295">
        <v>2</v>
      </c>
      <c r="C4295">
        <v>16</v>
      </c>
      <c r="D4295">
        <v>15.180999999999999</v>
      </c>
    </row>
    <row r="4296" spans="1:4" ht="15.75">
      <c r="A4296" s="1">
        <v>1995</v>
      </c>
      <c r="B4296">
        <v>2</v>
      </c>
      <c r="C4296">
        <v>17</v>
      </c>
      <c r="D4296">
        <v>15.266</v>
      </c>
    </row>
    <row r="4297" spans="1:4" ht="15.75">
      <c r="A4297" s="1">
        <v>1995</v>
      </c>
      <c r="B4297">
        <v>2</v>
      </c>
      <c r="C4297">
        <v>18</v>
      </c>
      <c r="D4297">
        <v>15.228</v>
      </c>
    </row>
    <row r="4298" spans="1:4" ht="15.75">
      <c r="A4298" s="1">
        <v>1995</v>
      </c>
      <c r="B4298">
        <v>2</v>
      </c>
      <c r="C4298">
        <v>19</v>
      </c>
      <c r="D4298">
        <v>15.266999999999999</v>
      </c>
    </row>
    <row r="4299" spans="1:4" ht="15.75">
      <c r="A4299" s="1">
        <v>1995</v>
      </c>
      <c r="B4299">
        <v>2</v>
      </c>
      <c r="C4299">
        <v>20</v>
      </c>
      <c r="D4299">
        <v>15.244999999999999</v>
      </c>
    </row>
    <row r="4300" spans="1:4" ht="15.75">
      <c r="A4300" s="1">
        <v>1995</v>
      </c>
      <c r="B4300">
        <v>2</v>
      </c>
      <c r="C4300">
        <v>21</v>
      </c>
      <c r="D4300">
        <v>15.263999999999999</v>
      </c>
    </row>
    <row r="4301" spans="1:4" ht="15.75">
      <c r="A4301" s="1">
        <v>1995</v>
      </c>
      <c r="B4301">
        <v>2</v>
      </c>
      <c r="C4301">
        <v>22</v>
      </c>
      <c r="D4301">
        <v>15.21</v>
      </c>
    </row>
    <row r="4302" spans="1:4" ht="15.75">
      <c r="A4302" s="1">
        <v>1995</v>
      </c>
      <c r="B4302">
        <v>2</v>
      </c>
      <c r="C4302">
        <v>23</v>
      </c>
      <c r="D4302">
        <v>15.227</v>
      </c>
    </row>
    <row r="4303" spans="1:4" ht="15.75">
      <c r="A4303" s="1">
        <v>1995</v>
      </c>
      <c r="B4303">
        <v>2</v>
      </c>
      <c r="C4303">
        <v>24</v>
      </c>
      <c r="D4303">
        <v>15.352</v>
      </c>
    </row>
    <row r="4304" spans="1:4" ht="15.75">
      <c r="A4304" s="1">
        <v>1995</v>
      </c>
      <c r="B4304">
        <v>2</v>
      </c>
      <c r="C4304">
        <v>25</v>
      </c>
      <c r="D4304">
        <v>15.358000000000001</v>
      </c>
    </row>
    <row r="4305" spans="1:4" ht="15.75">
      <c r="A4305" s="1">
        <v>1995</v>
      </c>
      <c r="B4305">
        <v>2</v>
      </c>
      <c r="C4305">
        <v>26</v>
      </c>
      <c r="D4305">
        <v>15.295999999999999</v>
      </c>
    </row>
    <row r="4306" spans="1:4" ht="15.75">
      <c r="A4306" s="1">
        <v>1995</v>
      </c>
      <c r="B4306">
        <v>2</v>
      </c>
      <c r="C4306">
        <v>27</v>
      </c>
      <c r="D4306">
        <v>15.301</v>
      </c>
    </row>
    <row r="4307" spans="1:4" ht="15.75">
      <c r="A4307" s="1">
        <v>1995</v>
      </c>
      <c r="B4307">
        <v>2</v>
      </c>
      <c r="C4307">
        <v>28</v>
      </c>
      <c r="D4307">
        <v>15.37</v>
      </c>
    </row>
    <row r="4308" spans="1:4" ht="15.75">
      <c r="A4308" s="1">
        <v>1995</v>
      </c>
      <c r="B4308">
        <v>3</v>
      </c>
      <c r="C4308">
        <v>1</v>
      </c>
      <c r="D4308">
        <v>15.343999999999999</v>
      </c>
    </row>
    <row r="4309" spans="1:4" ht="15.75">
      <c r="A4309" s="1">
        <v>1995</v>
      </c>
      <c r="B4309">
        <v>3</v>
      </c>
      <c r="C4309">
        <v>2</v>
      </c>
      <c r="D4309">
        <v>15.318</v>
      </c>
    </row>
    <row r="4310" spans="1:4" ht="15.75">
      <c r="A4310" s="1">
        <v>1995</v>
      </c>
      <c r="B4310">
        <v>3</v>
      </c>
      <c r="C4310">
        <v>3</v>
      </c>
      <c r="D4310">
        <v>15.271000000000001</v>
      </c>
    </row>
    <row r="4311" spans="1:4" ht="15.75">
      <c r="A4311" s="1">
        <v>1995</v>
      </c>
      <c r="B4311">
        <v>3</v>
      </c>
      <c r="C4311">
        <v>4</v>
      </c>
      <c r="D4311">
        <v>15.326000000000001</v>
      </c>
    </row>
    <row r="4312" spans="1:4" ht="15.75">
      <c r="A4312" s="1">
        <v>1995</v>
      </c>
      <c r="B4312">
        <v>3</v>
      </c>
      <c r="C4312">
        <v>5</v>
      </c>
      <c r="D4312">
        <v>15.295999999999999</v>
      </c>
    </row>
    <row r="4313" spans="1:4" ht="15.75">
      <c r="A4313" s="1">
        <v>1995</v>
      </c>
      <c r="B4313">
        <v>3</v>
      </c>
      <c r="C4313">
        <v>6</v>
      </c>
      <c r="D4313">
        <v>15.359</v>
      </c>
    </row>
    <row r="4314" spans="1:4" ht="15.75">
      <c r="A4314" s="1">
        <v>1995</v>
      </c>
      <c r="B4314">
        <v>3</v>
      </c>
      <c r="C4314">
        <v>7</v>
      </c>
      <c r="D4314">
        <v>15.3</v>
      </c>
    </row>
    <row r="4315" spans="1:4" ht="15.75">
      <c r="A4315" s="1">
        <v>1995</v>
      </c>
      <c r="B4315">
        <v>3</v>
      </c>
      <c r="C4315">
        <v>8</v>
      </c>
      <c r="D4315">
        <v>15.333</v>
      </c>
    </row>
    <row r="4316" spans="1:4" ht="15.75">
      <c r="A4316" s="1">
        <v>1995</v>
      </c>
      <c r="B4316">
        <v>3</v>
      </c>
      <c r="C4316">
        <v>9</v>
      </c>
      <c r="D4316">
        <v>15.352</v>
      </c>
    </row>
    <row r="4317" spans="1:4" ht="15.75">
      <c r="A4317" s="1">
        <v>1995</v>
      </c>
      <c r="B4317">
        <v>3</v>
      </c>
      <c r="C4317">
        <v>10</v>
      </c>
      <c r="D4317">
        <v>15.239000000000001</v>
      </c>
    </row>
    <row r="4318" spans="1:4" ht="15.75">
      <c r="A4318" s="1">
        <v>1995</v>
      </c>
      <c r="B4318">
        <v>3</v>
      </c>
      <c r="C4318">
        <v>11</v>
      </c>
      <c r="D4318">
        <v>15.202999999999999</v>
      </c>
    </row>
    <row r="4319" spans="1:4" ht="15.75">
      <c r="A4319" s="1">
        <v>1995</v>
      </c>
      <c r="B4319">
        <v>3</v>
      </c>
      <c r="C4319">
        <v>12</v>
      </c>
      <c r="D4319">
        <v>15.138</v>
      </c>
    </row>
    <row r="4320" spans="1:4" ht="15.75">
      <c r="A4320" s="1">
        <v>1995</v>
      </c>
      <c r="B4320">
        <v>3</v>
      </c>
      <c r="C4320">
        <v>13</v>
      </c>
      <c r="D4320">
        <v>15.182</v>
      </c>
    </row>
    <row r="4321" spans="1:4" ht="15.75">
      <c r="A4321" s="1">
        <v>1995</v>
      </c>
      <c r="B4321">
        <v>3</v>
      </c>
      <c r="C4321">
        <v>14</v>
      </c>
      <c r="D4321">
        <v>15.12</v>
      </c>
    </row>
    <row r="4322" spans="1:4" ht="15.75">
      <c r="A4322" s="1">
        <v>1995</v>
      </c>
      <c r="B4322">
        <v>3</v>
      </c>
      <c r="C4322">
        <v>15</v>
      </c>
      <c r="D4322">
        <v>15.124000000000001</v>
      </c>
    </row>
    <row r="4323" spans="1:4" ht="15.75">
      <c r="A4323" s="1">
        <v>1995</v>
      </c>
      <c r="B4323">
        <v>3</v>
      </c>
      <c r="C4323">
        <v>16</v>
      </c>
      <c r="D4323">
        <v>15.191000000000001</v>
      </c>
    </row>
    <row r="4324" spans="1:4" ht="15.75">
      <c r="A4324" s="1">
        <v>1995</v>
      </c>
      <c r="B4324">
        <v>3</v>
      </c>
      <c r="C4324">
        <v>17</v>
      </c>
      <c r="D4324">
        <v>15.243</v>
      </c>
    </row>
    <row r="4325" spans="1:4" ht="15.75">
      <c r="A4325" s="1">
        <v>1995</v>
      </c>
      <c r="B4325">
        <v>3</v>
      </c>
      <c r="C4325">
        <v>18</v>
      </c>
      <c r="D4325">
        <v>15.206</v>
      </c>
    </row>
    <row r="4326" spans="1:4" ht="15.75">
      <c r="A4326" s="1">
        <v>1995</v>
      </c>
      <c r="B4326">
        <v>3</v>
      </c>
      <c r="C4326">
        <v>19</v>
      </c>
      <c r="D4326">
        <v>15.167</v>
      </c>
    </row>
    <row r="4327" spans="1:4" ht="15.75">
      <c r="A4327" s="1">
        <v>1995</v>
      </c>
      <c r="B4327">
        <v>3</v>
      </c>
      <c r="C4327">
        <v>20</v>
      </c>
      <c r="D4327">
        <v>15.250999999999999</v>
      </c>
    </row>
    <row r="4328" spans="1:4" ht="15.75">
      <c r="A4328" s="1">
        <v>1995</v>
      </c>
      <c r="B4328">
        <v>3</v>
      </c>
      <c r="C4328">
        <v>21</v>
      </c>
      <c r="D4328">
        <v>15.288</v>
      </c>
    </row>
    <row r="4329" spans="1:4" ht="15.75">
      <c r="A4329" s="1">
        <v>1995</v>
      </c>
      <c r="B4329">
        <v>3</v>
      </c>
      <c r="C4329">
        <v>22</v>
      </c>
      <c r="D4329">
        <v>15.3</v>
      </c>
    </row>
    <row r="4330" spans="1:4" ht="15.75">
      <c r="A4330" s="1">
        <v>1995</v>
      </c>
      <c r="B4330">
        <v>3</v>
      </c>
      <c r="C4330">
        <v>23</v>
      </c>
      <c r="D4330">
        <v>15.271000000000001</v>
      </c>
    </row>
    <row r="4331" spans="1:4" ht="15.75">
      <c r="A4331" s="1">
        <v>1995</v>
      </c>
      <c r="B4331">
        <v>3</v>
      </c>
      <c r="C4331">
        <v>24</v>
      </c>
      <c r="D4331">
        <v>15.256</v>
      </c>
    </row>
    <row r="4332" spans="1:4" ht="15.75">
      <c r="A4332" s="1">
        <v>1995</v>
      </c>
      <c r="B4332">
        <v>3</v>
      </c>
      <c r="C4332">
        <v>25</v>
      </c>
      <c r="D4332">
        <v>15.217000000000001</v>
      </c>
    </row>
    <row r="4333" spans="1:4" ht="15.75">
      <c r="A4333" s="1">
        <v>1995</v>
      </c>
      <c r="B4333">
        <v>3</v>
      </c>
      <c r="C4333">
        <v>26</v>
      </c>
      <c r="D4333">
        <v>15.193</v>
      </c>
    </row>
    <row r="4334" spans="1:4" ht="15.75">
      <c r="A4334" s="1">
        <v>1995</v>
      </c>
      <c r="B4334">
        <v>3</v>
      </c>
      <c r="C4334">
        <v>27</v>
      </c>
      <c r="D4334">
        <v>15.260999999999999</v>
      </c>
    </row>
    <row r="4335" spans="1:4" ht="15.75">
      <c r="A4335" s="1">
        <v>1995</v>
      </c>
      <c r="B4335">
        <v>3</v>
      </c>
      <c r="C4335">
        <v>28</v>
      </c>
      <c r="D4335">
        <v>15.289</v>
      </c>
    </row>
    <row r="4336" spans="1:4" ht="15.75">
      <c r="A4336" s="1">
        <v>1995</v>
      </c>
      <c r="B4336">
        <v>3</v>
      </c>
      <c r="C4336">
        <v>29</v>
      </c>
      <c r="D4336">
        <v>15.304</v>
      </c>
    </row>
    <row r="4337" spans="1:4" ht="15.75">
      <c r="A4337" s="1">
        <v>1995</v>
      </c>
      <c r="B4337">
        <v>3</v>
      </c>
      <c r="C4337">
        <v>30</v>
      </c>
      <c r="D4337">
        <v>15.339</v>
      </c>
    </row>
    <row r="4338" spans="1:4" ht="15.75">
      <c r="A4338" s="1">
        <v>1995</v>
      </c>
      <c r="B4338">
        <v>3</v>
      </c>
      <c r="C4338">
        <v>31</v>
      </c>
      <c r="D4338">
        <v>15.384</v>
      </c>
    </row>
    <row r="4339" spans="1:4" ht="15.75">
      <c r="A4339" s="1">
        <v>1995</v>
      </c>
      <c r="B4339">
        <v>4</v>
      </c>
      <c r="C4339">
        <v>1</v>
      </c>
      <c r="D4339">
        <v>15.218999999999999</v>
      </c>
    </row>
    <row r="4340" spans="1:4" ht="15.75">
      <c r="A4340" s="1">
        <v>1995</v>
      </c>
      <c r="B4340">
        <v>4</v>
      </c>
      <c r="C4340">
        <v>2</v>
      </c>
      <c r="D4340">
        <v>15.118</v>
      </c>
    </row>
    <row r="4341" spans="1:4" ht="15.75">
      <c r="A4341" s="1">
        <v>1995</v>
      </c>
      <c r="B4341">
        <v>4</v>
      </c>
      <c r="C4341">
        <v>3</v>
      </c>
      <c r="D4341">
        <v>15.108000000000001</v>
      </c>
    </row>
    <row r="4342" spans="1:4" ht="15.75">
      <c r="A4342" s="1">
        <v>1995</v>
      </c>
      <c r="B4342">
        <v>4</v>
      </c>
      <c r="C4342">
        <v>4</v>
      </c>
      <c r="D4342">
        <v>14.977</v>
      </c>
    </row>
    <row r="4343" spans="1:4" ht="15.75">
      <c r="A4343" s="1">
        <v>1995</v>
      </c>
      <c r="B4343">
        <v>4</v>
      </c>
      <c r="C4343">
        <v>5</v>
      </c>
      <c r="D4343">
        <v>14.906000000000001</v>
      </c>
    </row>
    <row r="4344" spans="1:4" ht="15.75">
      <c r="A4344" s="1">
        <v>1995</v>
      </c>
      <c r="B4344">
        <v>4</v>
      </c>
      <c r="C4344">
        <v>6</v>
      </c>
      <c r="D4344">
        <v>14.936999999999999</v>
      </c>
    </row>
    <row r="4345" spans="1:4" ht="15.75">
      <c r="A4345" s="1">
        <v>1995</v>
      </c>
      <c r="B4345">
        <v>4</v>
      </c>
      <c r="C4345">
        <v>7</v>
      </c>
      <c r="D4345">
        <v>14.923</v>
      </c>
    </row>
    <row r="4346" spans="1:4" ht="15.75">
      <c r="A4346" s="1">
        <v>1995</v>
      </c>
      <c r="B4346">
        <v>4</v>
      </c>
      <c r="C4346">
        <v>8</v>
      </c>
      <c r="D4346">
        <v>14.871</v>
      </c>
    </row>
    <row r="4347" spans="1:4" ht="15.75">
      <c r="A4347" s="1">
        <v>1995</v>
      </c>
      <c r="B4347">
        <v>4</v>
      </c>
      <c r="C4347">
        <v>9</v>
      </c>
      <c r="D4347">
        <v>14.71</v>
      </c>
    </row>
    <row r="4348" spans="1:4" ht="15.75">
      <c r="A4348" s="1">
        <v>1995</v>
      </c>
      <c r="B4348">
        <v>4</v>
      </c>
      <c r="C4348">
        <v>10</v>
      </c>
      <c r="D4348">
        <v>14.686</v>
      </c>
    </row>
    <row r="4349" spans="1:4" ht="15.75">
      <c r="A4349" s="1">
        <v>1995</v>
      </c>
      <c r="B4349">
        <v>4</v>
      </c>
      <c r="C4349">
        <v>11</v>
      </c>
      <c r="D4349">
        <v>14.593999999999999</v>
      </c>
    </row>
    <row r="4350" spans="1:4" ht="15.75">
      <c r="A4350" s="1">
        <v>1995</v>
      </c>
      <c r="B4350">
        <v>4</v>
      </c>
      <c r="C4350">
        <v>12</v>
      </c>
      <c r="D4350">
        <v>14.596</v>
      </c>
    </row>
    <row r="4351" spans="1:4" ht="15.75">
      <c r="A4351" s="1">
        <v>1995</v>
      </c>
      <c r="B4351">
        <v>4</v>
      </c>
      <c r="C4351">
        <v>13</v>
      </c>
      <c r="D4351">
        <v>14.536</v>
      </c>
    </row>
    <row r="4352" spans="1:4" ht="15.75">
      <c r="A4352" s="1">
        <v>1995</v>
      </c>
      <c r="B4352">
        <v>4</v>
      </c>
      <c r="C4352">
        <v>14</v>
      </c>
      <c r="D4352">
        <v>14.458</v>
      </c>
    </row>
    <row r="4353" spans="1:4" ht="15.75">
      <c r="A4353" s="1">
        <v>1995</v>
      </c>
      <c r="B4353">
        <v>4</v>
      </c>
      <c r="C4353">
        <v>15</v>
      </c>
      <c r="D4353">
        <v>14.483000000000001</v>
      </c>
    </row>
    <row r="4354" spans="1:4" ht="15.75">
      <c r="A4354" s="1">
        <v>1995</v>
      </c>
      <c r="B4354">
        <v>4</v>
      </c>
      <c r="C4354">
        <v>16</v>
      </c>
      <c r="D4354">
        <v>14.34</v>
      </c>
    </row>
    <row r="4355" spans="1:4" ht="15.75">
      <c r="A4355" s="1">
        <v>1995</v>
      </c>
      <c r="B4355">
        <v>4</v>
      </c>
      <c r="C4355">
        <v>17</v>
      </c>
      <c r="D4355">
        <v>14.324999999999999</v>
      </c>
    </row>
    <row r="4356" spans="1:4" ht="15.75">
      <c r="A4356" s="1">
        <v>1995</v>
      </c>
      <c r="B4356">
        <v>4</v>
      </c>
      <c r="C4356">
        <v>18</v>
      </c>
      <c r="D4356">
        <v>14.337</v>
      </c>
    </row>
    <row r="4357" spans="1:4" ht="15.75">
      <c r="A4357" s="1">
        <v>1995</v>
      </c>
      <c r="B4357">
        <v>4</v>
      </c>
      <c r="C4357">
        <v>19</v>
      </c>
      <c r="D4357">
        <v>14.35</v>
      </c>
    </row>
    <row r="4358" spans="1:4" ht="15.75">
      <c r="A4358" s="1">
        <v>1995</v>
      </c>
      <c r="B4358">
        <v>4</v>
      </c>
      <c r="C4358">
        <v>20</v>
      </c>
      <c r="D4358">
        <v>14.260999999999999</v>
      </c>
    </row>
    <row r="4359" spans="1:4" ht="15.75">
      <c r="A4359" s="1">
        <v>1995</v>
      </c>
      <c r="B4359">
        <v>4</v>
      </c>
      <c r="C4359">
        <v>21</v>
      </c>
      <c r="D4359">
        <v>14.231</v>
      </c>
    </row>
    <row r="4360" spans="1:4" ht="15.75">
      <c r="A4360" s="1">
        <v>1995</v>
      </c>
      <c r="B4360">
        <v>4</v>
      </c>
      <c r="C4360">
        <v>22</v>
      </c>
      <c r="D4360">
        <v>14.161</v>
      </c>
    </row>
    <row r="4361" spans="1:4" ht="15.75">
      <c r="A4361" s="1">
        <v>1995</v>
      </c>
      <c r="B4361">
        <v>4</v>
      </c>
      <c r="C4361">
        <v>23</v>
      </c>
      <c r="D4361">
        <v>14.06</v>
      </c>
    </row>
    <row r="4362" spans="1:4" ht="15.75">
      <c r="A4362" s="1">
        <v>1995</v>
      </c>
      <c r="B4362">
        <v>4</v>
      </c>
      <c r="C4362">
        <v>24</v>
      </c>
      <c r="D4362">
        <v>14.006</v>
      </c>
    </row>
    <row r="4363" spans="1:4" ht="15.75">
      <c r="A4363" s="1">
        <v>1995</v>
      </c>
      <c r="B4363">
        <v>4</v>
      </c>
      <c r="C4363">
        <v>25</v>
      </c>
      <c r="D4363">
        <v>13.984</v>
      </c>
    </row>
    <row r="4364" spans="1:4" ht="15.75">
      <c r="A4364" s="1">
        <v>1995</v>
      </c>
      <c r="B4364">
        <v>4</v>
      </c>
      <c r="C4364">
        <v>26</v>
      </c>
      <c r="D4364">
        <v>13.951000000000001</v>
      </c>
    </row>
    <row r="4365" spans="1:4" ht="15.75">
      <c r="A4365" s="1">
        <v>1995</v>
      </c>
      <c r="B4365">
        <v>4</v>
      </c>
      <c r="C4365">
        <v>27</v>
      </c>
      <c r="D4365">
        <v>13.925000000000001</v>
      </c>
    </row>
    <row r="4366" spans="1:4" ht="15.75">
      <c r="A4366" s="1">
        <v>1995</v>
      </c>
      <c r="B4366">
        <v>4</v>
      </c>
      <c r="C4366">
        <v>28</v>
      </c>
      <c r="D4366">
        <v>13.882</v>
      </c>
    </row>
    <row r="4367" spans="1:4" ht="15.75">
      <c r="A4367" s="1">
        <v>1995</v>
      </c>
      <c r="B4367">
        <v>4</v>
      </c>
      <c r="C4367">
        <v>29</v>
      </c>
      <c r="D4367">
        <v>13.814</v>
      </c>
    </row>
    <row r="4368" spans="1:4" ht="15.75">
      <c r="A4368" s="1">
        <v>1995</v>
      </c>
      <c r="B4368">
        <v>4</v>
      </c>
      <c r="C4368">
        <v>30</v>
      </c>
      <c r="D4368">
        <v>13.71</v>
      </c>
    </row>
    <row r="4369" spans="1:4" ht="15.75">
      <c r="A4369" s="1">
        <v>1995</v>
      </c>
      <c r="B4369">
        <v>5</v>
      </c>
      <c r="C4369">
        <v>1</v>
      </c>
      <c r="D4369">
        <v>13.555999999999999</v>
      </c>
    </row>
    <row r="4370" spans="1:4" ht="15.75">
      <c r="A4370" s="1">
        <v>1995</v>
      </c>
      <c r="B4370">
        <v>5</v>
      </c>
      <c r="C4370">
        <v>2</v>
      </c>
      <c r="D4370">
        <v>13.542</v>
      </c>
    </row>
    <row r="4371" spans="1:4" ht="15.75">
      <c r="A4371" s="1">
        <v>1995</v>
      </c>
      <c r="B4371">
        <v>5</v>
      </c>
      <c r="C4371">
        <v>3</v>
      </c>
      <c r="D4371">
        <v>13.54</v>
      </c>
    </row>
    <row r="4372" spans="1:4" ht="15.75">
      <c r="A4372" s="1">
        <v>1995</v>
      </c>
      <c r="B4372">
        <v>5</v>
      </c>
      <c r="C4372">
        <v>4</v>
      </c>
      <c r="D4372">
        <v>13.515000000000001</v>
      </c>
    </row>
    <row r="4373" spans="1:4" ht="15.75">
      <c r="A4373" s="1">
        <v>1995</v>
      </c>
      <c r="B4373">
        <v>5</v>
      </c>
      <c r="C4373">
        <v>5</v>
      </c>
      <c r="D4373">
        <v>13.413</v>
      </c>
    </row>
    <row r="4374" spans="1:4" ht="15.75">
      <c r="A4374" s="1">
        <v>1995</v>
      </c>
      <c r="B4374">
        <v>5</v>
      </c>
      <c r="C4374">
        <v>6</v>
      </c>
      <c r="D4374">
        <v>13.391</v>
      </c>
    </row>
    <row r="4375" spans="1:4" ht="15.75">
      <c r="A4375" s="1">
        <v>1995</v>
      </c>
      <c r="B4375">
        <v>5</v>
      </c>
      <c r="C4375">
        <v>7</v>
      </c>
      <c r="D4375">
        <v>13.396000000000001</v>
      </c>
    </row>
    <row r="4376" spans="1:4" ht="15.75">
      <c r="A4376" s="1">
        <v>1995</v>
      </c>
      <c r="B4376">
        <v>5</v>
      </c>
      <c r="C4376">
        <v>8</v>
      </c>
      <c r="D4376">
        <v>13.365</v>
      </c>
    </row>
    <row r="4377" spans="1:4" ht="15.75">
      <c r="A4377" s="1">
        <v>1995</v>
      </c>
      <c r="B4377">
        <v>5</v>
      </c>
      <c r="C4377">
        <v>9</v>
      </c>
      <c r="D4377">
        <v>13.353</v>
      </c>
    </row>
    <row r="4378" spans="1:4" ht="15.75">
      <c r="A4378" s="1">
        <v>1995</v>
      </c>
      <c r="B4378">
        <v>5</v>
      </c>
      <c r="C4378">
        <v>10</v>
      </c>
      <c r="D4378">
        <v>13.366</v>
      </c>
    </row>
    <row r="4379" spans="1:4" ht="15.75">
      <c r="A4379" s="1">
        <v>1995</v>
      </c>
      <c r="B4379">
        <v>5</v>
      </c>
      <c r="C4379">
        <v>11</v>
      </c>
      <c r="D4379">
        <v>13.346</v>
      </c>
    </row>
    <row r="4380" spans="1:4" ht="15.75">
      <c r="A4380" s="1">
        <v>1995</v>
      </c>
      <c r="B4380">
        <v>5</v>
      </c>
      <c r="C4380">
        <v>12</v>
      </c>
      <c r="D4380">
        <v>13.276999999999999</v>
      </c>
    </row>
    <row r="4381" spans="1:4" ht="15.75">
      <c r="A4381" s="1">
        <v>1995</v>
      </c>
      <c r="B4381">
        <v>5</v>
      </c>
      <c r="C4381">
        <v>13</v>
      </c>
      <c r="D4381">
        <v>13.265000000000001</v>
      </c>
    </row>
    <row r="4382" spans="1:4" ht="15.75">
      <c r="A4382" s="1">
        <v>1995</v>
      </c>
      <c r="B4382">
        <v>5</v>
      </c>
      <c r="C4382">
        <v>14</v>
      </c>
      <c r="D4382">
        <v>13.247</v>
      </c>
    </row>
    <row r="4383" spans="1:4" ht="15.75">
      <c r="A4383" s="1">
        <v>1995</v>
      </c>
      <c r="B4383">
        <v>5</v>
      </c>
      <c r="C4383">
        <v>15</v>
      </c>
      <c r="D4383">
        <v>13.182</v>
      </c>
    </row>
    <row r="4384" spans="1:4" ht="15.75">
      <c r="A4384" s="1">
        <v>1995</v>
      </c>
      <c r="B4384">
        <v>5</v>
      </c>
      <c r="C4384">
        <v>16</v>
      </c>
      <c r="D4384">
        <v>13.092000000000001</v>
      </c>
    </row>
    <row r="4385" spans="1:4" ht="15.75">
      <c r="A4385" s="1">
        <v>1995</v>
      </c>
      <c r="B4385">
        <v>5</v>
      </c>
      <c r="C4385">
        <v>17</v>
      </c>
      <c r="D4385">
        <v>13.003</v>
      </c>
    </row>
    <row r="4386" spans="1:4" ht="15.75">
      <c r="A4386" s="1">
        <v>1995</v>
      </c>
      <c r="B4386">
        <v>5</v>
      </c>
      <c r="C4386">
        <v>18</v>
      </c>
      <c r="D4386">
        <v>12.929</v>
      </c>
    </row>
    <row r="4387" spans="1:4" ht="15.75">
      <c r="A4387" s="1">
        <v>1995</v>
      </c>
      <c r="B4387">
        <v>5</v>
      </c>
      <c r="C4387">
        <v>19</v>
      </c>
      <c r="D4387">
        <v>12.798999999999999</v>
      </c>
    </row>
    <row r="4388" spans="1:4" ht="15.75">
      <c r="A4388" s="1">
        <v>1995</v>
      </c>
      <c r="B4388">
        <v>5</v>
      </c>
      <c r="C4388">
        <v>20</v>
      </c>
      <c r="D4388">
        <v>12.744</v>
      </c>
    </row>
    <row r="4389" spans="1:4" ht="15.75">
      <c r="A4389" s="1">
        <v>1995</v>
      </c>
      <c r="B4389">
        <v>5</v>
      </c>
      <c r="C4389">
        <v>21</v>
      </c>
      <c r="D4389">
        <v>12.647</v>
      </c>
    </row>
    <row r="4390" spans="1:4" ht="15.75">
      <c r="A4390" s="1">
        <v>1995</v>
      </c>
      <c r="B4390">
        <v>5</v>
      </c>
      <c r="C4390">
        <v>22</v>
      </c>
      <c r="D4390">
        <v>12.569000000000001</v>
      </c>
    </row>
    <row r="4391" spans="1:4" ht="15.75">
      <c r="A4391" s="1">
        <v>1995</v>
      </c>
      <c r="B4391">
        <v>5</v>
      </c>
      <c r="C4391">
        <v>23</v>
      </c>
      <c r="D4391">
        <v>12.504</v>
      </c>
    </row>
    <row r="4392" spans="1:4" ht="15.75">
      <c r="A4392" s="1">
        <v>1995</v>
      </c>
      <c r="B4392">
        <v>5</v>
      </c>
      <c r="C4392">
        <v>24</v>
      </c>
      <c r="D4392">
        <v>12.407999999999999</v>
      </c>
    </row>
    <row r="4393" spans="1:4" ht="15.75">
      <c r="A4393" s="1">
        <v>1995</v>
      </c>
      <c r="B4393">
        <v>5</v>
      </c>
      <c r="C4393">
        <v>25</v>
      </c>
      <c r="D4393">
        <v>12.356999999999999</v>
      </c>
    </row>
    <row r="4394" spans="1:4" ht="15.75">
      <c r="A4394" s="1">
        <v>1995</v>
      </c>
      <c r="B4394">
        <v>5</v>
      </c>
      <c r="C4394">
        <v>26</v>
      </c>
      <c r="D4394">
        <v>12.317</v>
      </c>
    </row>
    <row r="4395" spans="1:4" ht="15.75">
      <c r="A4395" s="1">
        <v>1995</v>
      </c>
      <c r="B4395">
        <v>5</v>
      </c>
      <c r="C4395">
        <v>27</v>
      </c>
      <c r="D4395">
        <v>12.282999999999999</v>
      </c>
    </row>
    <row r="4396" spans="1:4" ht="15.75">
      <c r="A4396" s="1">
        <v>1995</v>
      </c>
      <c r="B4396">
        <v>5</v>
      </c>
      <c r="C4396">
        <v>28</v>
      </c>
      <c r="D4396">
        <v>12.244</v>
      </c>
    </row>
    <row r="4397" spans="1:4" ht="15.75">
      <c r="A4397" s="1">
        <v>1995</v>
      </c>
      <c r="B4397">
        <v>5</v>
      </c>
      <c r="C4397">
        <v>29</v>
      </c>
      <c r="D4397">
        <v>12.250999999999999</v>
      </c>
    </row>
    <row r="4398" spans="1:4" ht="15.75">
      <c r="A4398" s="1">
        <v>1995</v>
      </c>
      <c r="B4398">
        <v>5</v>
      </c>
      <c r="C4398">
        <v>30</v>
      </c>
      <c r="D4398">
        <v>12.262</v>
      </c>
    </row>
    <row r="4399" spans="1:4" ht="15.75">
      <c r="A4399" s="1">
        <v>1995</v>
      </c>
      <c r="B4399">
        <v>5</v>
      </c>
      <c r="C4399">
        <v>31</v>
      </c>
      <c r="D4399">
        <v>12.225</v>
      </c>
    </row>
    <row r="4400" spans="1:4" ht="15.75">
      <c r="A4400" s="1">
        <v>1995</v>
      </c>
      <c r="B4400">
        <v>6</v>
      </c>
      <c r="C4400">
        <v>1</v>
      </c>
      <c r="D4400">
        <v>12.081</v>
      </c>
    </row>
    <row r="4401" spans="1:4" ht="15.75">
      <c r="A4401" s="1">
        <v>1995</v>
      </c>
      <c r="B4401">
        <v>6</v>
      </c>
      <c r="C4401">
        <v>2</v>
      </c>
      <c r="D4401">
        <v>12.061</v>
      </c>
    </row>
    <row r="4402" spans="1:4" ht="15.75">
      <c r="A4402" s="1">
        <v>1995</v>
      </c>
      <c r="B4402">
        <v>6</v>
      </c>
      <c r="C4402">
        <v>3</v>
      </c>
      <c r="D4402">
        <v>11.984</v>
      </c>
    </row>
    <row r="4403" spans="1:4" ht="15.75">
      <c r="A4403" s="1">
        <v>1995</v>
      </c>
      <c r="B4403">
        <v>6</v>
      </c>
      <c r="C4403">
        <v>4</v>
      </c>
      <c r="D4403">
        <v>11.944000000000001</v>
      </c>
    </row>
    <row r="4404" spans="1:4" ht="15.75">
      <c r="A4404" s="1">
        <v>1995</v>
      </c>
      <c r="B4404">
        <v>6</v>
      </c>
      <c r="C4404">
        <v>5</v>
      </c>
      <c r="D4404">
        <v>11.9</v>
      </c>
    </row>
    <row r="4405" spans="1:4" ht="15.75">
      <c r="A4405" s="1">
        <v>1995</v>
      </c>
      <c r="B4405">
        <v>6</v>
      </c>
      <c r="C4405">
        <v>6</v>
      </c>
      <c r="D4405">
        <v>11.866</v>
      </c>
    </row>
    <row r="4406" spans="1:4" ht="15.75">
      <c r="A4406" s="1">
        <v>1995</v>
      </c>
      <c r="B4406">
        <v>6</v>
      </c>
      <c r="C4406">
        <v>7</v>
      </c>
      <c r="D4406">
        <v>11.839</v>
      </c>
    </row>
    <row r="4407" spans="1:4" ht="15.75">
      <c r="A4407" s="1">
        <v>1995</v>
      </c>
      <c r="B4407">
        <v>6</v>
      </c>
      <c r="C4407">
        <v>8</v>
      </c>
      <c r="D4407">
        <v>11.82</v>
      </c>
    </row>
    <row r="4408" spans="1:4" ht="15.75">
      <c r="A4408" s="1">
        <v>1995</v>
      </c>
      <c r="B4408">
        <v>6</v>
      </c>
      <c r="C4408">
        <v>9</v>
      </c>
      <c r="D4408">
        <v>11.737</v>
      </c>
    </row>
    <row r="4409" spans="1:4" ht="15.75">
      <c r="A4409" s="1">
        <v>1995</v>
      </c>
      <c r="B4409">
        <v>6</v>
      </c>
      <c r="C4409">
        <v>10</v>
      </c>
      <c r="D4409">
        <v>11.736000000000001</v>
      </c>
    </row>
    <row r="4410" spans="1:4" ht="15.75">
      <c r="A4410" s="1">
        <v>1995</v>
      </c>
      <c r="B4410">
        <v>6</v>
      </c>
      <c r="C4410">
        <v>11</v>
      </c>
      <c r="D4410">
        <v>11.669</v>
      </c>
    </row>
    <row r="4411" spans="1:4" ht="15.75">
      <c r="A4411" s="1">
        <v>1995</v>
      </c>
      <c r="B4411">
        <v>6</v>
      </c>
      <c r="C4411">
        <v>12</v>
      </c>
      <c r="D4411">
        <v>11.621</v>
      </c>
    </row>
    <row r="4412" spans="1:4" ht="15.75">
      <c r="A4412" s="1">
        <v>1995</v>
      </c>
      <c r="B4412">
        <v>6</v>
      </c>
      <c r="C4412">
        <v>13</v>
      </c>
      <c r="D4412">
        <v>11.619</v>
      </c>
    </row>
    <row r="4413" spans="1:4" ht="15.75">
      <c r="A4413" s="1">
        <v>1995</v>
      </c>
      <c r="B4413">
        <v>6</v>
      </c>
      <c r="C4413">
        <v>14</v>
      </c>
      <c r="D4413">
        <v>11.592000000000001</v>
      </c>
    </row>
    <row r="4414" spans="1:4" ht="15.75">
      <c r="A4414" s="1">
        <v>1995</v>
      </c>
      <c r="B4414">
        <v>6</v>
      </c>
      <c r="C4414">
        <v>15</v>
      </c>
      <c r="D4414">
        <v>11.554</v>
      </c>
    </row>
    <row r="4415" spans="1:4" ht="15.75">
      <c r="A4415" s="1">
        <v>1995</v>
      </c>
      <c r="B4415">
        <v>6</v>
      </c>
      <c r="C4415">
        <v>16</v>
      </c>
      <c r="D4415">
        <v>11.518000000000001</v>
      </c>
    </row>
    <row r="4416" spans="1:4" ht="15.75">
      <c r="A4416" s="1">
        <v>1995</v>
      </c>
      <c r="B4416">
        <v>6</v>
      </c>
      <c r="C4416">
        <v>17</v>
      </c>
      <c r="D4416">
        <v>11.45</v>
      </c>
    </row>
    <row r="4417" spans="1:4" ht="15.75">
      <c r="A4417" s="1">
        <v>1995</v>
      </c>
      <c r="B4417">
        <v>6</v>
      </c>
      <c r="C4417">
        <v>18</v>
      </c>
      <c r="D4417">
        <v>11.361000000000001</v>
      </c>
    </row>
    <row r="4418" spans="1:4" ht="15.75">
      <c r="A4418" s="1">
        <v>1995</v>
      </c>
      <c r="B4418">
        <v>6</v>
      </c>
      <c r="C4418">
        <v>19</v>
      </c>
      <c r="D4418">
        <v>11.295</v>
      </c>
    </row>
    <row r="4419" spans="1:4" ht="15.75">
      <c r="A4419" s="1">
        <v>1995</v>
      </c>
      <c r="B4419">
        <v>6</v>
      </c>
      <c r="C4419">
        <v>20</v>
      </c>
      <c r="D4419">
        <v>11.24</v>
      </c>
    </row>
    <row r="4420" spans="1:4" ht="15.75">
      <c r="A4420" s="1">
        <v>1995</v>
      </c>
      <c r="B4420">
        <v>6</v>
      </c>
      <c r="C4420">
        <v>21</v>
      </c>
      <c r="D4420">
        <v>11.141</v>
      </c>
    </row>
    <row r="4421" spans="1:4" ht="15.75">
      <c r="A4421" s="1">
        <v>1995</v>
      </c>
      <c r="B4421">
        <v>6</v>
      </c>
      <c r="C4421">
        <v>22</v>
      </c>
      <c r="D4421">
        <v>11.055</v>
      </c>
    </row>
    <row r="4422" spans="1:4" ht="15.75">
      <c r="A4422" s="1">
        <v>1995</v>
      </c>
      <c r="B4422">
        <v>6</v>
      </c>
      <c r="C4422">
        <v>23</v>
      </c>
      <c r="D4422">
        <v>11.068</v>
      </c>
    </row>
    <row r="4423" spans="1:4" ht="15.75">
      <c r="A4423" s="1">
        <v>1995</v>
      </c>
      <c r="B4423">
        <v>6</v>
      </c>
      <c r="C4423">
        <v>24</v>
      </c>
      <c r="D4423">
        <v>10.997999999999999</v>
      </c>
    </row>
    <row r="4424" spans="1:4" ht="15.75">
      <c r="A4424" s="1">
        <v>1995</v>
      </c>
      <c r="B4424">
        <v>6</v>
      </c>
      <c r="C4424">
        <v>25</v>
      </c>
      <c r="D4424">
        <v>11.01</v>
      </c>
    </row>
    <row r="4425" spans="1:4" ht="15.75">
      <c r="A4425" s="1">
        <v>1995</v>
      </c>
      <c r="B4425">
        <v>6</v>
      </c>
      <c r="C4425">
        <v>26</v>
      </c>
      <c r="D4425">
        <v>10.968999999999999</v>
      </c>
    </row>
    <row r="4426" spans="1:4" ht="15.75">
      <c r="A4426" s="1">
        <v>1995</v>
      </c>
      <c r="B4426">
        <v>6</v>
      </c>
      <c r="C4426">
        <v>27</v>
      </c>
      <c r="D4426">
        <v>10.943</v>
      </c>
    </row>
    <row r="4427" spans="1:4" ht="15.75">
      <c r="A4427" s="1">
        <v>1995</v>
      </c>
      <c r="B4427">
        <v>6</v>
      </c>
      <c r="C4427">
        <v>28</v>
      </c>
      <c r="D4427">
        <v>10.821</v>
      </c>
    </row>
    <row r="4428" spans="1:4" ht="15.75">
      <c r="A4428" s="1">
        <v>1995</v>
      </c>
      <c r="B4428">
        <v>6</v>
      </c>
      <c r="C4428">
        <v>29</v>
      </c>
      <c r="D4428">
        <v>10.71</v>
      </c>
    </row>
    <row r="4429" spans="1:4" ht="15.75">
      <c r="A4429" s="1">
        <v>1995</v>
      </c>
      <c r="B4429">
        <v>6</v>
      </c>
      <c r="C4429">
        <v>30</v>
      </c>
      <c r="D4429">
        <v>10.664</v>
      </c>
    </row>
    <row r="4430" spans="1:4" ht="15.75">
      <c r="A4430" s="1">
        <v>1995</v>
      </c>
      <c r="B4430">
        <v>7</v>
      </c>
      <c r="C4430">
        <v>1</v>
      </c>
      <c r="D4430">
        <v>10.446999999999999</v>
      </c>
    </row>
    <row r="4431" spans="1:4" ht="15.75">
      <c r="A4431" s="1">
        <v>1995</v>
      </c>
      <c r="B4431">
        <v>7</v>
      </c>
      <c r="C4431">
        <v>2</v>
      </c>
      <c r="D4431">
        <v>10.37</v>
      </c>
    </row>
    <row r="4432" spans="1:4" ht="15.75">
      <c r="A4432" s="1">
        <v>1995</v>
      </c>
      <c r="B4432">
        <v>7</v>
      </c>
      <c r="C4432">
        <v>3</v>
      </c>
      <c r="D4432">
        <v>10.292</v>
      </c>
    </row>
    <row r="4433" spans="1:4" ht="15.75">
      <c r="A4433" s="1">
        <v>1995</v>
      </c>
      <c r="B4433">
        <v>7</v>
      </c>
      <c r="C4433">
        <v>4</v>
      </c>
      <c r="D4433">
        <v>10.253</v>
      </c>
    </row>
    <row r="4434" spans="1:4" ht="15.75">
      <c r="A4434" s="1">
        <v>1995</v>
      </c>
      <c r="B4434">
        <v>7</v>
      </c>
      <c r="C4434">
        <v>5</v>
      </c>
      <c r="D4434">
        <v>10.132</v>
      </c>
    </row>
    <row r="4435" spans="1:4" ht="15.75">
      <c r="A4435" s="1">
        <v>1995</v>
      </c>
      <c r="B4435">
        <v>7</v>
      </c>
      <c r="C4435">
        <v>6</v>
      </c>
      <c r="D4435">
        <v>9.9130000000000003</v>
      </c>
    </row>
    <row r="4436" spans="1:4" ht="15.75">
      <c r="A4436" s="1">
        <v>1995</v>
      </c>
      <c r="B4436">
        <v>7</v>
      </c>
      <c r="C4436">
        <v>7</v>
      </c>
      <c r="D4436">
        <v>9.7759999999999998</v>
      </c>
    </row>
    <row r="4437" spans="1:4" ht="15.75">
      <c r="A4437" s="1">
        <v>1995</v>
      </c>
      <c r="B4437">
        <v>7</v>
      </c>
      <c r="C4437">
        <v>8</v>
      </c>
      <c r="D4437">
        <v>9.6769999999999996</v>
      </c>
    </row>
    <row r="4438" spans="1:4" ht="15.75">
      <c r="A4438" s="1">
        <v>1995</v>
      </c>
      <c r="B4438">
        <v>7</v>
      </c>
      <c r="C4438">
        <v>9</v>
      </c>
      <c r="D4438">
        <v>9.6449999999999996</v>
      </c>
    </row>
    <row r="4439" spans="1:4" ht="15.75">
      <c r="A4439" s="1">
        <v>1995</v>
      </c>
      <c r="B4439">
        <v>7</v>
      </c>
      <c r="C4439">
        <v>10</v>
      </c>
      <c r="D4439">
        <v>9.5470000000000006</v>
      </c>
    </row>
    <row r="4440" spans="1:4" ht="15.75">
      <c r="A4440" s="1">
        <v>1995</v>
      </c>
      <c r="B4440">
        <v>7</v>
      </c>
      <c r="C4440">
        <v>11</v>
      </c>
      <c r="D4440">
        <v>9.44</v>
      </c>
    </row>
    <row r="4441" spans="1:4" ht="15.75">
      <c r="A4441" s="1">
        <v>1995</v>
      </c>
      <c r="B4441">
        <v>7</v>
      </c>
      <c r="C4441">
        <v>12</v>
      </c>
      <c r="D4441">
        <v>9.36</v>
      </c>
    </row>
    <row r="4442" spans="1:4" ht="15.75">
      <c r="A4442" s="1">
        <v>1995</v>
      </c>
      <c r="B4442">
        <v>7</v>
      </c>
      <c r="C4442">
        <v>13</v>
      </c>
      <c r="D4442">
        <v>9.2170000000000005</v>
      </c>
    </row>
    <row r="4443" spans="1:4" ht="15.75">
      <c r="A4443" s="1">
        <v>1995</v>
      </c>
      <c r="B4443">
        <v>7</v>
      </c>
      <c r="C4443">
        <v>14</v>
      </c>
      <c r="D4443">
        <v>9.1319999999999997</v>
      </c>
    </row>
    <row r="4444" spans="1:4" ht="15.75">
      <c r="A4444" s="1">
        <v>1995</v>
      </c>
      <c r="B4444">
        <v>7</v>
      </c>
      <c r="C4444">
        <v>15</v>
      </c>
      <c r="D4444">
        <v>9.0419999999999998</v>
      </c>
    </row>
    <row r="4445" spans="1:4" ht="15.75">
      <c r="A4445" s="1">
        <v>1995</v>
      </c>
      <c r="B4445">
        <v>7</v>
      </c>
      <c r="C4445">
        <v>16</v>
      </c>
      <c r="D4445">
        <v>8.9890000000000008</v>
      </c>
    </row>
    <row r="4446" spans="1:4" ht="15.75">
      <c r="A4446" s="1">
        <v>1995</v>
      </c>
      <c r="B4446">
        <v>7</v>
      </c>
      <c r="C4446">
        <v>17</v>
      </c>
      <c r="D4446">
        <v>8.9079999999999995</v>
      </c>
    </row>
    <row r="4447" spans="1:4" ht="15.75">
      <c r="A4447" s="1">
        <v>1995</v>
      </c>
      <c r="B4447">
        <v>7</v>
      </c>
      <c r="C4447">
        <v>18</v>
      </c>
      <c r="D4447">
        <v>8.7940000000000005</v>
      </c>
    </row>
    <row r="4448" spans="1:4" ht="15.75">
      <c r="A4448" s="1">
        <v>1995</v>
      </c>
      <c r="B4448">
        <v>7</v>
      </c>
      <c r="C4448">
        <v>19</v>
      </c>
      <c r="D4448">
        <v>8.73</v>
      </c>
    </row>
    <row r="4449" spans="1:4" ht="15.75">
      <c r="A4449" s="1">
        <v>1995</v>
      </c>
      <c r="B4449">
        <v>7</v>
      </c>
      <c r="C4449">
        <v>20</v>
      </c>
      <c r="D4449">
        <v>8.577</v>
      </c>
    </row>
    <row r="4450" spans="1:4" ht="15.75">
      <c r="A4450" s="1">
        <v>1995</v>
      </c>
      <c r="B4450">
        <v>7</v>
      </c>
      <c r="C4450">
        <v>21</v>
      </c>
      <c r="D4450">
        <v>8.5239999999999991</v>
      </c>
    </row>
    <row r="4451" spans="1:4" ht="15.75">
      <c r="A4451" s="1">
        <v>1995</v>
      </c>
      <c r="B4451">
        <v>7</v>
      </c>
      <c r="C4451">
        <v>22</v>
      </c>
      <c r="D4451">
        <v>8.4719999999999995</v>
      </c>
    </row>
    <row r="4452" spans="1:4" ht="15.75">
      <c r="A4452" s="1">
        <v>1995</v>
      </c>
      <c r="B4452">
        <v>7</v>
      </c>
      <c r="C4452">
        <v>23</v>
      </c>
      <c r="D4452">
        <v>8.484</v>
      </c>
    </row>
    <row r="4453" spans="1:4" ht="15.75">
      <c r="A4453" s="1">
        <v>1995</v>
      </c>
      <c r="B4453">
        <v>7</v>
      </c>
      <c r="C4453">
        <v>24</v>
      </c>
      <c r="D4453">
        <v>8.4610000000000003</v>
      </c>
    </row>
    <row r="4454" spans="1:4" ht="15.75">
      <c r="A4454" s="1">
        <v>1995</v>
      </c>
      <c r="B4454">
        <v>7</v>
      </c>
      <c r="C4454">
        <v>25</v>
      </c>
      <c r="D4454">
        <v>8.2270000000000003</v>
      </c>
    </row>
    <row r="4455" spans="1:4" ht="15.75">
      <c r="A4455" s="1">
        <v>1995</v>
      </c>
      <c r="B4455">
        <v>7</v>
      </c>
      <c r="C4455">
        <v>26</v>
      </c>
      <c r="D4455">
        <v>8.0649999999999995</v>
      </c>
    </row>
    <row r="4456" spans="1:4" ht="15.75">
      <c r="A4456" s="1">
        <v>1995</v>
      </c>
      <c r="B4456">
        <v>7</v>
      </c>
      <c r="C4456">
        <v>27</v>
      </c>
      <c r="D4456">
        <v>8</v>
      </c>
    </row>
    <row r="4457" spans="1:4" ht="15.75">
      <c r="A4457" s="1">
        <v>1995</v>
      </c>
      <c r="B4457">
        <v>7</v>
      </c>
      <c r="C4457">
        <v>28</v>
      </c>
      <c r="D4457">
        <v>7.9349999999999996</v>
      </c>
    </row>
    <row r="4458" spans="1:4" ht="15.75">
      <c r="A4458" s="1">
        <v>1995</v>
      </c>
      <c r="B4458">
        <v>7</v>
      </c>
      <c r="C4458">
        <v>29</v>
      </c>
      <c r="D4458">
        <v>7.8739999999999997</v>
      </c>
    </row>
    <row r="4459" spans="1:4" ht="15.75">
      <c r="A4459" s="1">
        <v>1995</v>
      </c>
      <c r="B4459">
        <v>7</v>
      </c>
      <c r="C4459">
        <v>30</v>
      </c>
      <c r="D4459">
        <v>7.758</v>
      </c>
    </row>
    <row r="4460" spans="1:4" ht="15.75">
      <c r="A4460" s="1">
        <v>1995</v>
      </c>
      <c r="B4460">
        <v>7</v>
      </c>
      <c r="C4460">
        <v>31</v>
      </c>
      <c r="D4460">
        <v>7.5880000000000001</v>
      </c>
    </row>
    <row r="4461" spans="1:4" ht="15.75">
      <c r="A4461" s="1">
        <v>1995</v>
      </c>
      <c r="B4461">
        <v>8</v>
      </c>
      <c r="C4461">
        <v>1</v>
      </c>
      <c r="D4461">
        <v>7.5179999999999998</v>
      </c>
    </row>
    <row r="4462" spans="1:4" ht="15.75">
      <c r="A4462" s="1">
        <v>1995</v>
      </c>
      <c r="B4462">
        <v>8</v>
      </c>
      <c r="C4462">
        <v>2</v>
      </c>
      <c r="D4462">
        <v>7.399</v>
      </c>
    </row>
    <row r="4463" spans="1:4" ht="15.75">
      <c r="A4463" s="1">
        <v>1995</v>
      </c>
      <c r="B4463">
        <v>8</v>
      </c>
      <c r="C4463">
        <v>3</v>
      </c>
      <c r="D4463">
        <v>7.3979999999999997</v>
      </c>
    </row>
    <row r="4464" spans="1:4" ht="15.75">
      <c r="A4464" s="1">
        <v>1995</v>
      </c>
      <c r="B4464">
        <v>8</v>
      </c>
      <c r="C4464">
        <v>4</v>
      </c>
      <c r="D4464">
        <v>7.359</v>
      </c>
    </row>
    <row r="4465" spans="1:4" ht="15.75">
      <c r="A4465" s="1">
        <v>1995</v>
      </c>
      <c r="B4465">
        <v>8</v>
      </c>
      <c r="C4465">
        <v>5</v>
      </c>
      <c r="D4465">
        <v>7.2519999999999998</v>
      </c>
    </row>
    <row r="4466" spans="1:4" ht="15.75">
      <c r="A4466" s="1">
        <v>1995</v>
      </c>
      <c r="B4466">
        <v>8</v>
      </c>
      <c r="C4466">
        <v>6</v>
      </c>
      <c r="D4466">
        <v>7.1840000000000002</v>
      </c>
    </row>
    <row r="4467" spans="1:4" ht="15.75">
      <c r="A4467" s="1">
        <v>1995</v>
      </c>
      <c r="B4467">
        <v>8</v>
      </c>
      <c r="C4467">
        <v>7</v>
      </c>
      <c r="D4467">
        <v>7.16</v>
      </c>
    </row>
    <row r="4468" spans="1:4" ht="15.75">
      <c r="A4468" s="1">
        <v>1995</v>
      </c>
      <c r="B4468">
        <v>8</v>
      </c>
      <c r="C4468">
        <v>8</v>
      </c>
      <c r="D4468">
        <v>6.96</v>
      </c>
    </row>
    <row r="4469" spans="1:4" ht="15.75">
      <c r="A4469" s="1">
        <v>1995</v>
      </c>
      <c r="B4469">
        <v>8</v>
      </c>
      <c r="C4469">
        <v>9</v>
      </c>
      <c r="D4469">
        <v>6.9560000000000004</v>
      </c>
    </row>
    <row r="4470" spans="1:4" ht="15.75">
      <c r="A4470" s="1">
        <v>1995</v>
      </c>
      <c r="B4470">
        <v>8</v>
      </c>
      <c r="C4470">
        <v>10</v>
      </c>
      <c r="D4470">
        <v>6.8860000000000001</v>
      </c>
    </row>
    <row r="4471" spans="1:4" ht="15.75">
      <c r="A4471" s="1">
        <v>1995</v>
      </c>
      <c r="B4471">
        <v>8</v>
      </c>
      <c r="C4471">
        <v>11</v>
      </c>
      <c r="D4471">
        <v>6.8819999999999997</v>
      </c>
    </row>
    <row r="4472" spans="1:4" ht="15.75">
      <c r="A4472" s="1">
        <v>1995</v>
      </c>
      <c r="B4472">
        <v>8</v>
      </c>
      <c r="C4472">
        <v>12</v>
      </c>
      <c r="D4472">
        <v>6.8410000000000002</v>
      </c>
    </row>
    <row r="4473" spans="1:4" ht="15.75">
      <c r="A4473" s="1">
        <v>1995</v>
      </c>
      <c r="B4473">
        <v>8</v>
      </c>
      <c r="C4473">
        <v>13</v>
      </c>
      <c r="D4473">
        <v>6.7690000000000001</v>
      </c>
    </row>
    <row r="4474" spans="1:4" ht="15.75">
      <c r="A4474" s="1">
        <v>1995</v>
      </c>
      <c r="B4474">
        <v>8</v>
      </c>
      <c r="C4474">
        <v>14</v>
      </c>
      <c r="D4474">
        <v>6.6950000000000003</v>
      </c>
    </row>
    <row r="4475" spans="1:4" ht="15.75">
      <c r="A4475" s="1">
        <v>1995</v>
      </c>
      <c r="B4475">
        <v>8</v>
      </c>
      <c r="C4475">
        <v>15</v>
      </c>
      <c r="D4475">
        <v>6.6980000000000004</v>
      </c>
    </row>
    <row r="4476" spans="1:4" ht="15.75">
      <c r="A4476" s="1">
        <v>1995</v>
      </c>
      <c r="B4476">
        <v>8</v>
      </c>
      <c r="C4476">
        <v>16</v>
      </c>
      <c r="D4476">
        <v>6.6509999999999998</v>
      </c>
    </row>
    <row r="4477" spans="1:4" ht="15.75">
      <c r="A4477" s="1">
        <v>1995</v>
      </c>
      <c r="B4477">
        <v>8</v>
      </c>
      <c r="C4477">
        <v>17</v>
      </c>
      <c r="D4477">
        <v>6.6440000000000001</v>
      </c>
    </row>
    <row r="4478" spans="1:4" ht="15.75">
      <c r="A4478" s="1">
        <v>1995</v>
      </c>
      <c r="B4478">
        <v>8</v>
      </c>
      <c r="C4478">
        <v>18</v>
      </c>
      <c r="D4478">
        <v>6.63</v>
      </c>
    </row>
    <row r="4479" spans="1:4" ht="15.75">
      <c r="A4479" s="1">
        <v>1995</v>
      </c>
      <c r="B4479">
        <v>8</v>
      </c>
      <c r="C4479">
        <v>19</v>
      </c>
      <c r="D4479">
        <v>6.6289999999999996</v>
      </c>
    </row>
    <row r="4480" spans="1:4" ht="15.75">
      <c r="A4480" s="1">
        <v>1995</v>
      </c>
      <c r="B4480">
        <v>8</v>
      </c>
      <c r="C4480">
        <v>20</v>
      </c>
      <c r="D4480">
        <v>6.5439999999999996</v>
      </c>
    </row>
    <row r="4481" spans="1:4" ht="15.75">
      <c r="A4481" s="1">
        <v>1995</v>
      </c>
      <c r="B4481">
        <v>8</v>
      </c>
      <c r="C4481">
        <v>21</v>
      </c>
      <c r="D4481">
        <v>6.5170000000000003</v>
      </c>
    </row>
    <row r="4482" spans="1:4" ht="15.75">
      <c r="A4482" s="1">
        <v>1995</v>
      </c>
      <c r="B4482">
        <v>8</v>
      </c>
      <c r="C4482">
        <v>22</v>
      </c>
      <c r="D4482">
        <v>6.5</v>
      </c>
    </row>
    <row r="4483" spans="1:4" ht="15.75">
      <c r="A4483" s="1">
        <v>1995</v>
      </c>
      <c r="B4483">
        <v>8</v>
      </c>
      <c r="C4483">
        <v>23</v>
      </c>
      <c r="D4483">
        <v>6.42</v>
      </c>
    </row>
    <row r="4484" spans="1:4" ht="15.75">
      <c r="A4484" s="1">
        <v>1995</v>
      </c>
      <c r="B4484">
        <v>8</v>
      </c>
      <c r="C4484">
        <v>24</v>
      </c>
      <c r="D4484">
        <v>6.3639999999999999</v>
      </c>
    </row>
    <row r="4485" spans="1:4" ht="15.75">
      <c r="A4485" s="1">
        <v>1995</v>
      </c>
      <c r="B4485">
        <v>8</v>
      </c>
      <c r="C4485">
        <v>25</v>
      </c>
      <c r="D4485">
        <v>6.359</v>
      </c>
    </row>
    <row r="4486" spans="1:4" ht="15.75">
      <c r="A4486" s="1">
        <v>1995</v>
      </c>
      <c r="B4486">
        <v>8</v>
      </c>
      <c r="C4486">
        <v>26</v>
      </c>
      <c r="D4486">
        <v>6.3609999999999998</v>
      </c>
    </row>
    <row r="4487" spans="1:4" ht="15.75">
      <c r="A4487" s="1">
        <v>1995</v>
      </c>
      <c r="B4487">
        <v>8</v>
      </c>
      <c r="C4487">
        <v>27</v>
      </c>
      <c r="D4487">
        <v>6.2990000000000004</v>
      </c>
    </row>
    <row r="4488" spans="1:4" ht="15.75">
      <c r="A4488" s="1">
        <v>1995</v>
      </c>
      <c r="B4488">
        <v>8</v>
      </c>
      <c r="C4488">
        <v>28</v>
      </c>
      <c r="D4488">
        <v>6.3070000000000004</v>
      </c>
    </row>
    <row r="4489" spans="1:4" ht="15.75">
      <c r="A4489" s="1">
        <v>1995</v>
      </c>
      <c r="B4489">
        <v>8</v>
      </c>
      <c r="C4489">
        <v>29</v>
      </c>
      <c r="D4489">
        <v>6.2220000000000004</v>
      </c>
    </row>
    <row r="4490" spans="1:4" ht="15.75">
      <c r="A4490" s="1">
        <v>1995</v>
      </c>
      <c r="B4490">
        <v>8</v>
      </c>
      <c r="C4490">
        <v>30</v>
      </c>
      <c r="D4490">
        <v>6.2329999999999997</v>
      </c>
    </row>
    <row r="4491" spans="1:4" ht="15.75">
      <c r="A4491" s="1">
        <v>1995</v>
      </c>
      <c r="B4491">
        <v>8</v>
      </c>
      <c r="C4491">
        <v>31</v>
      </c>
      <c r="D4491">
        <v>6.194</v>
      </c>
    </row>
    <row r="4492" spans="1:4" ht="15.75">
      <c r="A4492" s="1">
        <v>1995</v>
      </c>
      <c r="B4492">
        <v>9</v>
      </c>
      <c r="C4492">
        <v>1</v>
      </c>
      <c r="D4492">
        <v>6.1840000000000002</v>
      </c>
    </row>
    <row r="4493" spans="1:4" ht="15.75">
      <c r="A4493" s="1">
        <v>1995</v>
      </c>
      <c r="B4493">
        <v>9</v>
      </c>
      <c r="C4493">
        <v>2</v>
      </c>
      <c r="D4493">
        <v>6.1040000000000001</v>
      </c>
    </row>
    <row r="4494" spans="1:4" ht="15.75">
      <c r="A4494" s="1">
        <v>1995</v>
      </c>
      <c r="B4494">
        <v>9</v>
      </c>
      <c r="C4494">
        <v>3</v>
      </c>
      <c r="D4494">
        <v>6.0730000000000004</v>
      </c>
    </row>
    <row r="4495" spans="1:4" ht="15.75">
      <c r="A4495" s="1">
        <v>1995</v>
      </c>
      <c r="B4495">
        <v>9</v>
      </c>
      <c r="C4495">
        <v>4</v>
      </c>
      <c r="D4495">
        <v>5.9930000000000003</v>
      </c>
    </row>
    <row r="4496" spans="1:4" ht="15.75">
      <c r="A4496" s="1">
        <v>1995</v>
      </c>
      <c r="B4496">
        <v>9</v>
      </c>
      <c r="C4496">
        <v>5</v>
      </c>
      <c r="D4496">
        <v>6.0039999999999996</v>
      </c>
    </row>
    <row r="4497" spans="1:4" ht="15.75">
      <c r="A4497" s="1">
        <v>1995</v>
      </c>
      <c r="B4497">
        <v>9</v>
      </c>
      <c r="C4497">
        <v>6</v>
      </c>
      <c r="D4497">
        <v>6.0090000000000003</v>
      </c>
    </row>
    <row r="4498" spans="1:4" ht="15.75">
      <c r="A4498" s="1">
        <v>1995</v>
      </c>
      <c r="B4498">
        <v>9</v>
      </c>
      <c r="C4498">
        <v>7</v>
      </c>
      <c r="D4498">
        <v>5.99</v>
      </c>
    </row>
    <row r="4499" spans="1:4" ht="15.75">
      <c r="A4499" s="1">
        <v>1995</v>
      </c>
      <c r="B4499">
        <v>9</v>
      </c>
      <c r="C4499">
        <v>8</v>
      </c>
      <c r="D4499">
        <v>6.0270000000000001</v>
      </c>
    </row>
    <row r="4500" spans="1:4" ht="15.75">
      <c r="A4500" s="1">
        <v>1995</v>
      </c>
      <c r="B4500">
        <v>9</v>
      </c>
      <c r="C4500">
        <v>9</v>
      </c>
      <c r="D4500">
        <v>5.992</v>
      </c>
    </row>
    <row r="4501" spans="1:4" ht="15.75">
      <c r="A4501" s="1">
        <v>1995</v>
      </c>
      <c r="B4501">
        <v>9</v>
      </c>
      <c r="C4501">
        <v>10</v>
      </c>
      <c r="D4501">
        <v>6.0659999999999998</v>
      </c>
    </row>
    <row r="4502" spans="1:4" ht="15.75">
      <c r="A4502" s="1">
        <v>1995</v>
      </c>
      <c r="B4502">
        <v>9</v>
      </c>
      <c r="C4502">
        <v>11</v>
      </c>
      <c r="D4502">
        <v>6.0919999999999996</v>
      </c>
    </row>
    <row r="4503" spans="1:4" ht="15.75">
      <c r="A4503" s="1">
        <v>1995</v>
      </c>
      <c r="B4503">
        <v>9</v>
      </c>
      <c r="C4503">
        <v>12</v>
      </c>
      <c r="D4503">
        <v>6.0679999999999996</v>
      </c>
    </row>
    <row r="4504" spans="1:4" ht="15.75">
      <c r="A4504" s="1">
        <v>1995</v>
      </c>
      <c r="B4504">
        <v>9</v>
      </c>
      <c r="C4504">
        <v>13</v>
      </c>
      <c r="D4504">
        <v>6.0259999999999998</v>
      </c>
    </row>
    <row r="4505" spans="1:4" ht="15.75">
      <c r="A4505" s="1">
        <v>1995</v>
      </c>
      <c r="B4505">
        <v>9</v>
      </c>
      <c r="C4505">
        <v>14</v>
      </c>
      <c r="D4505">
        <v>6.0250000000000004</v>
      </c>
    </row>
    <row r="4506" spans="1:4" ht="15.75">
      <c r="A4506" s="1">
        <v>1995</v>
      </c>
      <c r="B4506">
        <v>9</v>
      </c>
      <c r="C4506">
        <v>15</v>
      </c>
      <c r="D4506">
        <v>6.0270000000000001</v>
      </c>
    </row>
    <row r="4507" spans="1:4" ht="15.75">
      <c r="A4507" s="1">
        <v>1995</v>
      </c>
      <c r="B4507">
        <v>9</v>
      </c>
      <c r="C4507">
        <v>16</v>
      </c>
      <c r="D4507">
        <v>6.0110000000000001</v>
      </c>
    </row>
    <row r="4508" spans="1:4" ht="15.75">
      <c r="A4508" s="1">
        <v>1995</v>
      </c>
      <c r="B4508">
        <v>9</v>
      </c>
      <c r="C4508">
        <v>17</v>
      </c>
      <c r="D4508">
        <v>6.0149999999999997</v>
      </c>
    </row>
    <row r="4509" spans="1:4" ht="15.75">
      <c r="A4509" s="1">
        <v>1995</v>
      </c>
      <c r="B4509">
        <v>9</v>
      </c>
      <c r="C4509">
        <v>18</v>
      </c>
      <c r="D4509">
        <v>6.0309999999999997</v>
      </c>
    </row>
    <row r="4510" spans="1:4" ht="15.75">
      <c r="A4510" s="1">
        <v>1995</v>
      </c>
      <c r="B4510">
        <v>9</v>
      </c>
      <c r="C4510">
        <v>19</v>
      </c>
      <c r="D4510">
        <v>6.0540000000000003</v>
      </c>
    </row>
    <row r="4511" spans="1:4" ht="15.75">
      <c r="A4511" s="1">
        <v>1995</v>
      </c>
      <c r="B4511">
        <v>9</v>
      </c>
      <c r="C4511">
        <v>20</v>
      </c>
      <c r="D4511">
        <v>6.0460000000000003</v>
      </c>
    </row>
    <row r="4512" spans="1:4" ht="15.75">
      <c r="A4512" s="1">
        <v>1995</v>
      </c>
      <c r="B4512">
        <v>9</v>
      </c>
      <c r="C4512">
        <v>21</v>
      </c>
      <c r="D4512">
        <v>6.032</v>
      </c>
    </row>
    <row r="4513" spans="1:4" ht="15.75">
      <c r="A4513" s="1">
        <v>1995</v>
      </c>
      <c r="B4513">
        <v>9</v>
      </c>
      <c r="C4513">
        <v>22</v>
      </c>
      <c r="D4513">
        <v>6.0549999999999997</v>
      </c>
    </row>
    <row r="4514" spans="1:4" ht="15.75">
      <c r="A4514" s="1">
        <v>1995</v>
      </c>
      <c r="B4514">
        <v>9</v>
      </c>
      <c r="C4514">
        <v>23</v>
      </c>
      <c r="D4514">
        <v>6.0709999999999997</v>
      </c>
    </row>
    <row r="4515" spans="1:4" ht="15.75">
      <c r="A4515" s="1">
        <v>1995</v>
      </c>
      <c r="B4515">
        <v>9</v>
      </c>
      <c r="C4515">
        <v>24</v>
      </c>
      <c r="D4515">
        <v>6.0890000000000004</v>
      </c>
    </row>
    <row r="4516" spans="1:4" ht="15.75">
      <c r="A4516" s="1">
        <v>1995</v>
      </c>
      <c r="B4516">
        <v>9</v>
      </c>
      <c r="C4516">
        <v>25</v>
      </c>
      <c r="D4516">
        <v>6.0519999999999996</v>
      </c>
    </row>
    <row r="4517" spans="1:4" ht="15.75">
      <c r="A4517" s="1">
        <v>1995</v>
      </c>
      <c r="B4517">
        <v>9</v>
      </c>
      <c r="C4517">
        <v>26</v>
      </c>
      <c r="D4517">
        <v>6.07</v>
      </c>
    </row>
    <row r="4518" spans="1:4" ht="15.75">
      <c r="A4518" s="1">
        <v>1995</v>
      </c>
      <c r="B4518">
        <v>9</v>
      </c>
      <c r="C4518">
        <v>27</v>
      </c>
      <c r="D4518">
        <v>6.0880000000000001</v>
      </c>
    </row>
    <row r="4519" spans="1:4" ht="15.75">
      <c r="A4519" s="1">
        <v>1995</v>
      </c>
      <c r="B4519">
        <v>9</v>
      </c>
      <c r="C4519">
        <v>28</v>
      </c>
      <c r="D4519">
        <v>6.1020000000000003</v>
      </c>
    </row>
    <row r="4520" spans="1:4" ht="15.75">
      <c r="A4520" s="1">
        <v>1995</v>
      </c>
      <c r="B4520">
        <v>9</v>
      </c>
      <c r="C4520">
        <v>29</v>
      </c>
      <c r="D4520">
        <v>6.0339999999999998</v>
      </c>
    </row>
    <row r="4521" spans="1:4" ht="15.75">
      <c r="A4521" s="1">
        <v>1995</v>
      </c>
      <c r="B4521">
        <v>9</v>
      </c>
      <c r="C4521">
        <v>30</v>
      </c>
      <c r="D4521">
        <v>6.0759999999999996</v>
      </c>
    </row>
    <row r="4522" spans="1:4" ht="15.75">
      <c r="A4522" s="1">
        <v>1995</v>
      </c>
      <c r="B4522">
        <v>10</v>
      </c>
      <c r="C4522">
        <v>1</v>
      </c>
      <c r="D4522">
        <v>6.1630000000000003</v>
      </c>
    </row>
    <row r="4523" spans="1:4" ht="15.75">
      <c r="A4523" s="1">
        <v>1995</v>
      </c>
      <c r="B4523">
        <v>10</v>
      </c>
      <c r="C4523">
        <v>2</v>
      </c>
      <c r="D4523">
        <v>6.1870000000000003</v>
      </c>
    </row>
    <row r="4524" spans="1:4" ht="15.75">
      <c r="A4524" s="1">
        <v>1995</v>
      </c>
      <c r="B4524">
        <v>10</v>
      </c>
      <c r="C4524">
        <v>3</v>
      </c>
      <c r="D4524">
        <v>6.2</v>
      </c>
    </row>
    <row r="4525" spans="1:4" ht="15.75">
      <c r="A4525" s="1">
        <v>1995</v>
      </c>
      <c r="B4525">
        <v>10</v>
      </c>
      <c r="C4525">
        <v>4</v>
      </c>
      <c r="D4525">
        <v>6.173</v>
      </c>
    </row>
    <row r="4526" spans="1:4" ht="15.75">
      <c r="A4526" s="1">
        <v>1995</v>
      </c>
      <c r="B4526">
        <v>10</v>
      </c>
      <c r="C4526">
        <v>5</v>
      </c>
      <c r="D4526">
        <v>6.2560000000000002</v>
      </c>
    </row>
    <row r="4527" spans="1:4" ht="15.75">
      <c r="A4527" s="1">
        <v>1995</v>
      </c>
      <c r="B4527">
        <v>10</v>
      </c>
      <c r="C4527">
        <v>6</v>
      </c>
      <c r="D4527">
        <v>6.3090000000000002</v>
      </c>
    </row>
    <row r="4528" spans="1:4" ht="15.75">
      <c r="A4528" s="1">
        <v>1995</v>
      </c>
      <c r="B4528">
        <v>10</v>
      </c>
      <c r="C4528">
        <v>7</v>
      </c>
      <c r="D4528">
        <v>6.375</v>
      </c>
    </row>
    <row r="4529" spans="1:4" ht="15.75">
      <c r="A4529" s="1">
        <v>1995</v>
      </c>
      <c r="B4529">
        <v>10</v>
      </c>
      <c r="C4529">
        <v>8</v>
      </c>
      <c r="D4529">
        <v>6.4130000000000003</v>
      </c>
    </row>
    <row r="4530" spans="1:4" ht="15.75">
      <c r="A4530" s="1">
        <v>1995</v>
      </c>
      <c r="B4530">
        <v>10</v>
      </c>
      <c r="C4530">
        <v>9</v>
      </c>
      <c r="D4530">
        <v>6.4880000000000004</v>
      </c>
    </row>
    <row r="4531" spans="1:4" ht="15.75">
      <c r="A4531" s="1">
        <v>1995</v>
      </c>
      <c r="B4531">
        <v>10</v>
      </c>
      <c r="C4531">
        <v>10</v>
      </c>
      <c r="D4531">
        <v>6.5229999999999997</v>
      </c>
    </row>
    <row r="4532" spans="1:4" ht="15.75">
      <c r="A4532" s="1">
        <v>1995</v>
      </c>
      <c r="B4532">
        <v>10</v>
      </c>
      <c r="C4532">
        <v>11</v>
      </c>
      <c r="D4532">
        <v>6.6050000000000004</v>
      </c>
    </row>
    <row r="4533" spans="1:4" ht="15.75">
      <c r="A4533" s="1">
        <v>1995</v>
      </c>
      <c r="B4533">
        <v>10</v>
      </c>
      <c r="C4533">
        <v>12</v>
      </c>
      <c r="D4533">
        <v>6.7720000000000002</v>
      </c>
    </row>
    <row r="4534" spans="1:4" ht="15.75">
      <c r="A4534" s="1">
        <v>1995</v>
      </c>
      <c r="B4534">
        <v>10</v>
      </c>
      <c r="C4534">
        <v>13</v>
      </c>
      <c r="D4534">
        <v>7.0110000000000001</v>
      </c>
    </row>
    <row r="4535" spans="1:4" ht="15.75">
      <c r="A4535" s="1">
        <v>1995</v>
      </c>
      <c r="B4535">
        <v>10</v>
      </c>
      <c r="C4535">
        <v>14</v>
      </c>
      <c r="D4535">
        <v>7.3220000000000001</v>
      </c>
    </row>
    <row r="4536" spans="1:4" ht="15.75">
      <c r="A4536" s="1">
        <v>1995</v>
      </c>
      <c r="B4536">
        <v>10</v>
      </c>
      <c r="C4536">
        <v>15</v>
      </c>
      <c r="D4536">
        <v>7.65</v>
      </c>
    </row>
    <row r="4537" spans="1:4" ht="15.75">
      <c r="A4537" s="1">
        <v>1995</v>
      </c>
      <c r="B4537">
        <v>10</v>
      </c>
      <c r="C4537">
        <v>16</v>
      </c>
      <c r="D4537">
        <v>7.875</v>
      </c>
    </row>
    <row r="4538" spans="1:4" ht="15.75">
      <c r="A4538" s="1">
        <v>1995</v>
      </c>
      <c r="B4538">
        <v>10</v>
      </c>
      <c r="C4538">
        <v>17</v>
      </c>
      <c r="D4538">
        <v>8.0310000000000006</v>
      </c>
    </row>
    <row r="4539" spans="1:4" ht="15.75">
      <c r="A4539" s="1">
        <v>1995</v>
      </c>
      <c r="B4539">
        <v>10</v>
      </c>
      <c r="C4539">
        <v>18</v>
      </c>
      <c r="D4539">
        <v>8.2629999999999999</v>
      </c>
    </row>
    <row r="4540" spans="1:4" ht="15.75">
      <c r="A4540" s="1">
        <v>1995</v>
      </c>
      <c r="B4540">
        <v>10</v>
      </c>
      <c r="C4540">
        <v>19</v>
      </c>
      <c r="D4540">
        <v>8.4350000000000005</v>
      </c>
    </row>
    <row r="4541" spans="1:4" ht="15.75">
      <c r="A4541" s="1">
        <v>1995</v>
      </c>
      <c r="B4541">
        <v>10</v>
      </c>
      <c r="C4541">
        <v>20</v>
      </c>
      <c r="D4541">
        <v>8.5139999999999993</v>
      </c>
    </row>
    <row r="4542" spans="1:4" ht="15.75">
      <c r="A4542" s="1">
        <v>1995</v>
      </c>
      <c r="B4542">
        <v>10</v>
      </c>
      <c r="C4542">
        <v>21</v>
      </c>
      <c r="D4542">
        <v>8.7059999999999995</v>
      </c>
    </row>
    <row r="4543" spans="1:4" ht="15.75">
      <c r="A4543" s="1">
        <v>1995</v>
      </c>
      <c r="B4543">
        <v>10</v>
      </c>
      <c r="C4543">
        <v>22</v>
      </c>
      <c r="D4543">
        <v>8.9819999999999993</v>
      </c>
    </row>
    <row r="4544" spans="1:4" ht="15.75">
      <c r="A4544" s="1">
        <v>1995</v>
      </c>
      <c r="B4544">
        <v>10</v>
      </c>
      <c r="C4544">
        <v>23</v>
      </c>
      <c r="D4544">
        <v>9.1159999999999997</v>
      </c>
    </row>
    <row r="4545" spans="1:4" ht="15.75">
      <c r="A4545" s="1">
        <v>1995</v>
      </c>
      <c r="B4545">
        <v>10</v>
      </c>
      <c r="C4545">
        <v>24</v>
      </c>
      <c r="D4545">
        <v>9.1300000000000008</v>
      </c>
    </row>
    <row r="4546" spans="1:4" ht="15.75">
      <c r="A4546" s="1">
        <v>1995</v>
      </c>
      <c r="B4546">
        <v>10</v>
      </c>
      <c r="C4546">
        <v>25</v>
      </c>
      <c r="D4546">
        <v>9.2110000000000003</v>
      </c>
    </row>
    <row r="4547" spans="1:4" ht="15.75">
      <c r="A4547" s="1">
        <v>1995</v>
      </c>
      <c r="B4547">
        <v>10</v>
      </c>
      <c r="C4547">
        <v>26</v>
      </c>
      <c r="D4547">
        <v>9.3149999999999995</v>
      </c>
    </row>
    <row r="4548" spans="1:4" ht="15.75">
      <c r="A4548" s="1">
        <v>1995</v>
      </c>
      <c r="B4548">
        <v>10</v>
      </c>
      <c r="C4548">
        <v>27</v>
      </c>
      <c r="D4548">
        <v>9.4380000000000006</v>
      </c>
    </row>
    <row r="4549" spans="1:4" ht="15.75">
      <c r="A4549" s="1">
        <v>1995</v>
      </c>
      <c r="B4549">
        <v>10</v>
      </c>
      <c r="C4549">
        <v>28</v>
      </c>
      <c r="D4549">
        <v>9.6590000000000007</v>
      </c>
    </row>
    <row r="4550" spans="1:4" ht="15.75">
      <c r="A4550" s="1">
        <v>1995</v>
      </c>
      <c r="B4550">
        <v>10</v>
      </c>
      <c r="C4550">
        <v>29</v>
      </c>
      <c r="D4550">
        <v>9.8179999999999996</v>
      </c>
    </row>
    <row r="4551" spans="1:4" ht="15.75">
      <c r="A4551" s="1">
        <v>1995</v>
      </c>
      <c r="B4551">
        <v>10</v>
      </c>
      <c r="C4551">
        <v>30</v>
      </c>
      <c r="D4551">
        <v>9.8569999999999993</v>
      </c>
    </row>
    <row r="4552" spans="1:4" ht="15.75">
      <c r="A4552" s="1">
        <v>1995</v>
      </c>
      <c r="B4552">
        <v>10</v>
      </c>
      <c r="C4552">
        <v>31</v>
      </c>
      <c r="D4552">
        <v>9.9190000000000005</v>
      </c>
    </row>
    <row r="4553" spans="1:4" ht="15.75">
      <c r="A4553" s="1">
        <v>1995</v>
      </c>
      <c r="B4553">
        <v>11</v>
      </c>
      <c r="C4553">
        <v>1</v>
      </c>
      <c r="D4553">
        <v>10.003</v>
      </c>
    </row>
    <row r="4554" spans="1:4" ht="15.75">
      <c r="A4554" s="1">
        <v>1995</v>
      </c>
      <c r="B4554">
        <v>11</v>
      </c>
      <c r="C4554">
        <v>2</v>
      </c>
      <c r="D4554">
        <v>10.103999999999999</v>
      </c>
    </row>
    <row r="4555" spans="1:4" ht="15.75">
      <c r="A4555" s="1">
        <v>1995</v>
      </c>
      <c r="B4555">
        <v>11</v>
      </c>
      <c r="C4555">
        <v>3</v>
      </c>
      <c r="D4555">
        <v>10.141999999999999</v>
      </c>
    </row>
    <row r="4556" spans="1:4" ht="15.75">
      <c r="A4556" s="1">
        <v>1995</v>
      </c>
      <c r="B4556">
        <v>11</v>
      </c>
      <c r="C4556">
        <v>4</v>
      </c>
      <c r="D4556">
        <v>10.127000000000001</v>
      </c>
    </row>
    <row r="4557" spans="1:4" ht="15.75">
      <c r="A4557" s="1">
        <v>1995</v>
      </c>
      <c r="B4557">
        <v>11</v>
      </c>
      <c r="C4557">
        <v>5</v>
      </c>
      <c r="D4557">
        <v>10.026999999999999</v>
      </c>
    </row>
    <row r="4558" spans="1:4" ht="15.75">
      <c r="A4558" s="1">
        <v>1995</v>
      </c>
      <c r="B4558">
        <v>11</v>
      </c>
      <c r="C4558">
        <v>6</v>
      </c>
      <c r="D4558">
        <v>10.081</v>
      </c>
    </row>
    <row r="4559" spans="1:4" ht="15.75">
      <c r="A4559" s="1">
        <v>1995</v>
      </c>
      <c r="B4559">
        <v>11</v>
      </c>
      <c r="C4559">
        <v>7</v>
      </c>
      <c r="D4559">
        <v>10.106999999999999</v>
      </c>
    </row>
    <row r="4560" spans="1:4" ht="15.75">
      <c r="A4560" s="1">
        <v>1995</v>
      </c>
      <c r="B4560">
        <v>11</v>
      </c>
      <c r="C4560">
        <v>8</v>
      </c>
      <c r="D4560">
        <v>10.210000000000001</v>
      </c>
    </row>
    <row r="4561" spans="1:4" ht="15.75">
      <c r="A4561" s="1">
        <v>1995</v>
      </c>
      <c r="B4561">
        <v>11</v>
      </c>
      <c r="C4561">
        <v>9</v>
      </c>
      <c r="D4561">
        <v>10.337</v>
      </c>
    </row>
    <row r="4562" spans="1:4" ht="15.75">
      <c r="A4562" s="1">
        <v>1995</v>
      </c>
      <c r="B4562">
        <v>11</v>
      </c>
      <c r="C4562">
        <v>10</v>
      </c>
      <c r="D4562">
        <v>10.31</v>
      </c>
    </row>
    <row r="4563" spans="1:4" ht="15.75">
      <c r="A4563" s="1">
        <v>1995</v>
      </c>
      <c r="B4563">
        <v>11</v>
      </c>
      <c r="C4563">
        <v>11</v>
      </c>
      <c r="D4563">
        <v>10.358000000000001</v>
      </c>
    </row>
    <row r="4564" spans="1:4" ht="15.75">
      <c r="A4564" s="1">
        <v>1995</v>
      </c>
      <c r="B4564">
        <v>11</v>
      </c>
      <c r="C4564">
        <v>12</v>
      </c>
      <c r="D4564">
        <v>10.425000000000001</v>
      </c>
    </row>
    <row r="4565" spans="1:4" ht="15.75">
      <c r="A4565" s="1">
        <v>1995</v>
      </c>
      <c r="B4565">
        <v>11</v>
      </c>
      <c r="C4565">
        <v>13</v>
      </c>
      <c r="D4565">
        <v>10.51</v>
      </c>
    </row>
    <row r="4566" spans="1:4" ht="15.75">
      <c r="A4566" s="1">
        <v>1995</v>
      </c>
      <c r="B4566">
        <v>11</v>
      </c>
      <c r="C4566">
        <v>14</v>
      </c>
      <c r="D4566">
        <v>10.493</v>
      </c>
    </row>
    <row r="4567" spans="1:4" ht="15.75">
      <c r="A4567" s="1">
        <v>1995</v>
      </c>
      <c r="B4567">
        <v>11</v>
      </c>
      <c r="C4567">
        <v>15</v>
      </c>
      <c r="D4567">
        <v>10.625</v>
      </c>
    </row>
    <row r="4568" spans="1:4" ht="15.75">
      <c r="A4568" s="1">
        <v>1995</v>
      </c>
      <c r="B4568">
        <v>11</v>
      </c>
      <c r="C4568">
        <v>16</v>
      </c>
      <c r="D4568">
        <v>10.805999999999999</v>
      </c>
    </row>
    <row r="4569" spans="1:4" ht="15.75">
      <c r="A4569" s="1">
        <v>1995</v>
      </c>
      <c r="B4569">
        <v>11</v>
      </c>
      <c r="C4569">
        <v>17</v>
      </c>
      <c r="D4569">
        <v>10.76</v>
      </c>
    </row>
    <row r="4570" spans="1:4" ht="15.75">
      <c r="A4570" s="1">
        <v>1995</v>
      </c>
      <c r="B4570">
        <v>11</v>
      </c>
      <c r="C4570">
        <v>18</v>
      </c>
      <c r="D4570">
        <v>10.888999999999999</v>
      </c>
    </row>
    <row r="4571" spans="1:4" ht="15.75">
      <c r="A4571" s="1">
        <v>1995</v>
      </c>
      <c r="B4571">
        <v>11</v>
      </c>
      <c r="C4571">
        <v>19</v>
      </c>
      <c r="D4571">
        <v>10.935</v>
      </c>
    </row>
    <row r="4572" spans="1:4" ht="15.75">
      <c r="A4572" s="1">
        <v>1995</v>
      </c>
      <c r="B4572">
        <v>11</v>
      </c>
      <c r="C4572">
        <v>20</v>
      </c>
      <c r="D4572">
        <v>10.951000000000001</v>
      </c>
    </row>
    <row r="4573" spans="1:4" ht="15.75">
      <c r="A4573" s="1">
        <v>1995</v>
      </c>
      <c r="B4573">
        <v>11</v>
      </c>
      <c r="C4573">
        <v>21</v>
      </c>
      <c r="D4573">
        <v>11.025</v>
      </c>
    </row>
    <row r="4574" spans="1:4" ht="15.75">
      <c r="A4574" s="1">
        <v>1995</v>
      </c>
      <c r="B4574">
        <v>11</v>
      </c>
      <c r="C4574">
        <v>22</v>
      </c>
      <c r="D4574">
        <v>11.012</v>
      </c>
    </row>
    <row r="4575" spans="1:4" ht="15.75">
      <c r="A4575" s="1">
        <v>1995</v>
      </c>
      <c r="B4575">
        <v>11</v>
      </c>
      <c r="C4575">
        <v>23</v>
      </c>
      <c r="D4575">
        <v>11.148999999999999</v>
      </c>
    </row>
    <row r="4576" spans="1:4" ht="15.75">
      <c r="A4576" s="1">
        <v>1995</v>
      </c>
      <c r="B4576">
        <v>11</v>
      </c>
      <c r="C4576">
        <v>24</v>
      </c>
      <c r="D4576">
        <v>11.257999999999999</v>
      </c>
    </row>
    <row r="4577" spans="1:4" ht="15.75">
      <c r="A4577" s="1">
        <v>1995</v>
      </c>
      <c r="B4577">
        <v>11</v>
      </c>
      <c r="C4577">
        <v>25</v>
      </c>
      <c r="D4577">
        <v>11.37</v>
      </c>
    </row>
    <row r="4578" spans="1:4" ht="15.75">
      <c r="A4578" s="1">
        <v>1995</v>
      </c>
      <c r="B4578">
        <v>11</v>
      </c>
      <c r="C4578">
        <v>26</v>
      </c>
      <c r="D4578">
        <v>11.505000000000001</v>
      </c>
    </row>
    <row r="4579" spans="1:4" ht="15.75">
      <c r="A4579" s="1">
        <v>1995</v>
      </c>
      <c r="B4579">
        <v>11</v>
      </c>
      <c r="C4579">
        <v>27</v>
      </c>
      <c r="D4579">
        <v>11.646000000000001</v>
      </c>
    </row>
    <row r="4580" spans="1:4" ht="15.75">
      <c r="A4580" s="1">
        <v>1995</v>
      </c>
      <c r="B4580">
        <v>11</v>
      </c>
      <c r="C4580">
        <v>28</v>
      </c>
      <c r="D4580">
        <v>11.832000000000001</v>
      </c>
    </row>
    <row r="4581" spans="1:4" ht="15.75">
      <c r="A4581" s="1">
        <v>1995</v>
      </c>
      <c r="B4581">
        <v>11</v>
      </c>
      <c r="C4581">
        <v>29</v>
      </c>
      <c r="D4581">
        <v>11.853</v>
      </c>
    </row>
    <row r="4582" spans="1:4" ht="15.75">
      <c r="A4582" s="1">
        <v>1995</v>
      </c>
      <c r="B4582">
        <v>11</v>
      </c>
      <c r="C4582">
        <v>30</v>
      </c>
      <c r="D4582">
        <v>11.976000000000001</v>
      </c>
    </row>
    <row r="4583" spans="1:4" ht="15.75">
      <c r="A4583" s="1">
        <v>1995</v>
      </c>
      <c r="B4583">
        <v>12</v>
      </c>
      <c r="C4583">
        <v>1</v>
      </c>
      <c r="D4583">
        <v>12.198</v>
      </c>
    </row>
    <row r="4584" spans="1:4" ht="15.75">
      <c r="A4584" s="1">
        <v>1995</v>
      </c>
      <c r="B4584">
        <v>12</v>
      </c>
      <c r="C4584">
        <v>2</v>
      </c>
      <c r="D4584">
        <v>12.305</v>
      </c>
    </row>
    <row r="4585" spans="1:4" ht="15.75">
      <c r="A4585" s="1">
        <v>1995</v>
      </c>
      <c r="B4585">
        <v>12</v>
      </c>
      <c r="C4585">
        <v>3</v>
      </c>
      <c r="D4585">
        <v>12.37</v>
      </c>
    </row>
    <row r="4586" spans="1:4" ht="15.75">
      <c r="A4586" s="1">
        <v>1995</v>
      </c>
      <c r="B4586">
        <v>12</v>
      </c>
      <c r="C4586">
        <v>4</v>
      </c>
      <c r="D4586">
        <v>12.445</v>
      </c>
    </row>
    <row r="4587" spans="1:4" ht="15.75">
      <c r="A4587" s="1">
        <v>1995</v>
      </c>
      <c r="B4587">
        <v>12</v>
      </c>
      <c r="C4587">
        <v>5</v>
      </c>
      <c r="D4587">
        <v>12.494</v>
      </c>
    </row>
    <row r="4588" spans="1:4" ht="15.75">
      <c r="A4588" s="1">
        <v>1995</v>
      </c>
      <c r="B4588">
        <v>12</v>
      </c>
      <c r="C4588">
        <v>6</v>
      </c>
      <c r="D4588">
        <v>12.500999999999999</v>
      </c>
    </row>
    <row r="4589" spans="1:4" ht="15.75">
      <c r="A4589" s="1">
        <v>1995</v>
      </c>
      <c r="B4589">
        <v>12</v>
      </c>
      <c r="C4589">
        <v>7</v>
      </c>
      <c r="D4589">
        <v>12.475</v>
      </c>
    </row>
    <row r="4590" spans="1:4" ht="15.75">
      <c r="A4590" s="1">
        <v>1995</v>
      </c>
      <c r="B4590">
        <v>12</v>
      </c>
      <c r="C4590">
        <v>8</v>
      </c>
      <c r="D4590">
        <v>12.462</v>
      </c>
    </row>
    <row r="4591" spans="1:4" ht="15.75">
      <c r="A4591" s="1">
        <v>1995</v>
      </c>
      <c r="B4591">
        <v>12</v>
      </c>
      <c r="C4591">
        <v>9</v>
      </c>
      <c r="D4591">
        <v>12.531000000000001</v>
      </c>
    </row>
    <row r="4592" spans="1:4" ht="15.75">
      <c r="A4592" s="1">
        <v>1995</v>
      </c>
      <c r="B4592">
        <v>12</v>
      </c>
      <c r="C4592">
        <v>10</v>
      </c>
      <c r="D4592">
        <v>12.656000000000001</v>
      </c>
    </row>
    <row r="4593" spans="1:4" ht="15.75">
      <c r="A4593" s="1">
        <v>1995</v>
      </c>
      <c r="B4593">
        <v>12</v>
      </c>
      <c r="C4593">
        <v>11</v>
      </c>
      <c r="D4593">
        <v>12.617000000000001</v>
      </c>
    </row>
    <row r="4594" spans="1:4" ht="15.75">
      <c r="A4594" s="1">
        <v>1995</v>
      </c>
      <c r="B4594">
        <v>12</v>
      </c>
      <c r="C4594">
        <v>12</v>
      </c>
      <c r="D4594">
        <v>12.558</v>
      </c>
    </row>
    <row r="4595" spans="1:4" ht="15.75">
      <c r="A4595" s="1">
        <v>1995</v>
      </c>
      <c r="B4595">
        <v>12</v>
      </c>
      <c r="C4595">
        <v>13</v>
      </c>
      <c r="D4595">
        <v>12.648</v>
      </c>
    </row>
    <row r="4596" spans="1:4" ht="15.75">
      <c r="A4596" s="1">
        <v>1995</v>
      </c>
      <c r="B4596">
        <v>12</v>
      </c>
      <c r="C4596">
        <v>14</v>
      </c>
      <c r="D4596">
        <v>12.707000000000001</v>
      </c>
    </row>
    <row r="4597" spans="1:4" ht="15.75">
      <c r="A4597" s="1">
        <v>1995</v>
      </c>
      <c r="B4597">
        <v>12</v>
      </c>
      <c r="C4597">
        <v>15</v>
      </c>
      <c r="D4597">
        <v>12.84</v>
      </c>
    </row>
    <row r="4598" spans="1:4" ht="15.75">
      <c r="A4598" s="1">
        <v>1995</v>
      </c>
      <c r="B4598">
        <v>12</v>
      </c>
      <c r="C4598">
        <v>16</v>
      </c>
      <c r="D4598">
        <v>13.021000000000001</v>
      </c>
    </row>
    <row r="4599" spans="1:4" ht="15.75">
      <c r="A4599" s="1">
        <v>1995</v>
      </c>
      <c r="B4599">
        <v>12</v>
      </c>
      <c r="C4599">
        <v>17</v>
      </c>
      <c r="D4599">
        <v>12.923</v>
      </c>
    </row>
    <row r="4600" spans="1:4" ht="15.75">
      <c r="A4600" s="1">
        <v>1995</v>
      </c>
      <c r="B4600">
        <v>12</v>
      </c>
      <c r="C4600">
        <v>18</v>
      </c>
      <c r="D4600">
        <v>12.93</v>
      </c>
    </row>
    <row r="4601" spans="1:4" ht="15.75">
      <c r="A4601" s="1">
        <v>1995</v>
      </c>
      <c r="B4601">
        <v>12</v>
      </c>
      <c r="C4601">
        <v>19</v>
      </c>
      <c r="D4601">
        <v>12.994999999999999</v>
      </c>
    </row>
    <row r="4602" spans="1:4" ht="15.75">
      <c r="A4602" s="1">
        <v>1995</v>
      </c>
      <c r="B4602">
        <v>12</v>
      </c>
      <c r="C4602">
        <v>20</v>
      </c>
      <c r="D4602">
        <v>13.132999999999999</v>
      </c>
    </row>
    <row r="4603" spans="1:4" ht="15.75">
      <c r="A4603" s="1">
        <v>1995</v>
      </c>
      <c r="B4603">
        <v>12</v>
      </c>
      <c r="C4603">
        <v>21</v>
      </c>
      <c r="D4603">
        <v>13.182</v>
      </c>
    </row>
    <row r="4604" spans="1:4" ht="15.75">
      <c r="A4604" s="1">
        <v>1995</v>
      </c>
      <c r="B4604">
        <v>12</v>
      </c>
      <c r="C4604">
        <v>22</v>
      </c>
      <c r="D4604">
        <v>13.22</v>
      </c>
    </row>
    <row r="4605" spans="1:4" ht="15.75">
      <c r="A4605" s="1">
        <v>1995</v>
      </c>
      <c r="B4605">
        <v>12</v>
      </c>
      <c r="C4605">
        <v>23</v>
      </c>
      <c r="D4605">
        <v>13.289</v>
      </c>
    </row>
    <row r="4606" spans="1:4" ht="15.75">
      <c r="A4606" s="1">
        <v>1995</v>
      </c>
      <c r="B4606">
        <v>12</v>
      </c>
      <c r="C4606">
        <v>24</v>
      </c>
      <c r="D4606">
        <v>13.305</v>
      </c>
    </row>
    <row r="4607" spans="1:4" ht="15.75">
      <c r="A4607" s="1">
        <v>1995</v>
      </c>
      <c r="B4607">
        <v>12</v>
      </c>
      <c r="C4607">
        <v>25</v>
      </c>
      <c r="D4607">
        <v>13.35</v>
      </c>
    </row>
    <row r="4608" spans="1:4" ht="15.75">
      <c r="A4608" s="1">
        <v>1995</v>
      </c>
      <c r="B4608">
        <v>12</v>
      </c>
      <c r="C4608">
        <v>26</v>
      </c>
      <c r="D4608">
        <v>13.363</v>
      </c>
    </row>
    <row r="4609" spans="1:4" ht="15.75">
      <c r="A4609" s="1">
        <v>1995</v>
      </c>
      <c r="B4609">
        <v>12</v>
      </c>
      <c r="C4609">
        <v>27</v>
      </c>
      <c r="D4609">
        <v>13.422000000000001</v>
      </c>
    </row>
    <row r="4610" spans="1:4" ht="15.75">
      <c r="A4610" s="1">
        <v>1995</v>
      </c>
      <c r="B4610">
        <v>12</v>
      </c>
      <c r="C4610">
        <v>28</v>
      </c>
      <c r="D4610">
        <v>13.583</v>
      </c>
    </row>
    <row r="4611" spans="1:4" ht="15.75">
      <c r="A4611" s="1">
        <v>1995</v>
      </c>
      <c r="B4611">
        <v>12</v>
      </c>
      <c r="C4611">
        <v>29</v>
      </c>
      <c r="D4611">
        <v>13.641</v>
      </c>
    </row>
    <row r="4612" spans="1:4" ht="15.75">
      <c r="A4612" s="1">
        <v>1995</v>
      </c>
      <c r="B4612">
        <v>12</v>
      </c>
      <c r="C4612">
        <v>30</v>
      </c>
      <c r="D4612">
        <v>13.707000000000001</v>
      </c>
    </row>
    <row r="4613" spans="1:4" ht="15.75">
      <c r="A4613" s="1">
        <v>1995</v>
      </c>
      <c r="B4613">
        <v>12</v>
      </c>
      <c r="C4613">
        <v>31</v>
      </c>
      <c r="D4613">
        <v>13.715999999999999</v>
      </c>
    </row>
    <row r="4614" spans="1:4" ht="15.75">
      <c r="A4614" s="1">
        <v>1996</v>
      </c>
      <c r="B4614">
        <v>1</v>
      </c>
      <c r="C4614">
        <v>1</v>
      </c>
      <c r="D4614">
        <v>13.804</v>
      </c>
    </row>
    <row r="4615" spans="1:4" ht="15.75">
      <c r="A4615" s="1">
        <v>1996</v>
      </c>
      <c r="B4615">
        <v>1</v>
      </c>
      <c r="C4615">
        <v>2</v>
      </c>
      <c r="D4615">
        <v>13.818</v>
      </c>
    </row>
    <row r="4616" spans="1:4" ht="15.75">
      <c r="A4616" s="1">
        <v>1996</v>
      </c>
      <c r="B4616">
        <v>1</v>
      </c>
      <c r="C4616">
        <v>3</v>
      </c>
      <c r="D4616">
        <v>13.786</v>
      </c>
    </row>
    <row r="4617" spans="1:4" ht="15.75">
      <c r="A4617" s="1">
        <v>1996</v>
      </c>
      <c r="B4617">
        <v>1</v>
      </c>
      <c r="C4617">
        <v>4</v>
      </c>
      <c r="D4617">
        <v>13.791</v>
      </c>
    </row>
    <row r="4618" spans="1:4" ht="15.75">
      <c r="A4618" s="1">
        <v>1996</v>
      </c>
      <c r="B4618">
        <v>1</v>
      </c>
      <c r="C4618">
        <v>5</v>
      </c>
      <c r="D4618">
        <v>13.839</v>
      </c>
    </row>
    <row r="4619" spans="1:4" ht="15.75">
      <c r="A4619" s="1">
        <v>1996</v>
      </c>
      <c r="B4619">
        <v>1</v>
      </c>
      <c r="C4619">
        <v>6</v>
      </c>
      <c r="D4619">
        <v>13.877000000000001</v>
      </c>
    </row>
    <row r="4620" spans="1:4" ht="15.75">
      <c r="A4620" s="1">
        <v>1996</v>
      </c>
      <c r="B4620">
        <v>1</v>
      </c>
      <c r="C4620">
        <v>7</v>
      </c>
      <c r="D4620">
        <v>14.007</v>
      </c>
    </row>
    <row r="4621" spans="1:4" ht="15.75">
      <c r="A4621" s="1">
        <v>1996</v>
      </c>
      <c r="B4621">
        <v>1</v>
      </c>
      <c r="C4621">
        <v>8</v>
      </c>
      <c r="D4621">
        <v>13.976000000000001</v>
      </c>
    </row>
    <row r="4622" spans="1:4" ht="15.75">
      <c r="A4622" s="1">
        <v>1996</v>
      </c>
      <c r="B4622">
        <v>1</v>
      </c>
      <c r="C4622">
        <v>9</v>
      </c>
      <c r="D4622">
        <v>13.941000000000001</v>
      </c>
    </row>
    <row r="4623" spans="1:4" ht="15.75">
      <c r="A4623" s="1">
        <v>1996</v>
      </c>
      <c r="B4623">
        <v>1</v>
      </c>
      <c r="C4623">
        <v>10</v>
      </c>
      <c r="D4623">
        <v>13.914999999999999</v>
      </c>
    </row>
    <row r="4624" spans="1:4" ht="15.75">
      <c r="A4624" s="1">
        <v>1996</v>
      </c>
      <c r="B4624">
        <v>1</v>
      </c>
      <c r="C4624">
        <v>11</v>
      </c>
      <c r="D4624">
        <v>13.949</v>
      </c>
    </row>
    <row r="4625" spans="1:4" ht="15.75">
      <c r="A4625" s="1">
        <v>1996</v>
      </c>
      <c r="B4625">
        <v>1</v>
      </c>
      <c r="C4625">
        <v>12</v>
      </c>
      <c r="D4625">
        <v>13.951000000000001</v>
      </c>
    </row>
    <row r="4626" spans="1:4" ht="15.75">
      <c r="A4626" s="1">
        <v>1996</v>
      </c>
      <c r="B4626">
        <v>1</v>
      </c>
      <c r="C4626">
        <v>13</v>
      </c>
      <c r="D4626">
        <v>14.095000000000001</v>
      </c>
    </row>
    <row r="4627" spans="1:4" ht="15.75">
      <c r="A4627" s="1">
        <v>1996</v>
      </c>
      <c r="B4627">
        <v>1</v>
      </c>
      <c r="C4627">
        <v>14</v>
      </c>
      <c r="D4627">
        <v>14.025</v>
      </c>
    </row>
    <row r="4628" spans="1:4" ht="15.75">
      <c r="A4628" s="1">
        <v>1996</v>
      </c>
      <c r="B4628">
        <v>1</v>
      </c>
      <c r="C4628">
        <v>15</v>
      </c>
      <c r="D4628">
        <v>14.037000000000001</v>
      </c>
    </row>
    <row r="4629" spans="1:4" ht="15.75">
      <c r="A4629" s="1">
        <v>1996</v>
      </c>
      <c r="B4629">
        <v>1</v>
      </c>
      <c r="C4629">
        <v>16</v>
      </c>
      <c r="D4629">
        <v>14.15</v>
      </c>
    </row>
    <row r="4630" spans="1:4" ht="15.75">
      <c r="A4630" s="1">
        <v>1996</v>
      </c>
      <c r="B4630">
        <v>1</v>
      </c>
      <c r="C4630">
        <v>17</v>
      </c>
      <c r="D4630">
        <v>14.218999999999999</v>
      </c>
    </row>
    <row r="4631" spans="1:4" ht="15.75">
      <c r="A4631" s="1">
        <v>1996</v>
      </c>
      <c r="B4631">
        <v>1</v>
      </c>
      <c r="C4631">
        <v>18</v>
      </c>
      <c r="D4631">
        <v>14.237</v>
      </c>
    </row>
    <row r="4632" spans="1:4" ht="15.75">
      <c r="A4632" s="1">
        <v>1996</v>
      </c>
      <c r="B4632">
        <v>1</v>
      </c>
      <c r="C4632">
        <v>19</v>
      </c>
      <c r="D4632">
        <v>14.318</v>
      </c>
    </row>
    <row r="4633" spans="1:4" ht="15.75">
      <c r="A4633" s="1">
        <v>1996</v>
      </c>
      <c r="B4633">
        <v>1</v>
      </c>
      <c r="C4633">
        <v>20</v>
      </c>
      <c r="D4633">
        <v>14.337999999999999</v>
      </c>
    </row>
    <row r="4634" spans="1:4" ht="15.75">
      <c r="A4634" s="1">
        <v>1996</v>
      </c>
      <c r="B4634">
        <v>1</v>
      </c>
      <c r="C4634">
        <v>21</v>
      </c>
      <c r="D4634">
        <v>14.256</v>
      </c>
    </row>
    <row r="4635" spans="1:4" ht="15.75">
      <c r="A4635" s="1">
        <v>1996</v>
      </c>
      <c r="B4635">
        <v>1</v>
      </c>
      <c r="C4635">
        <v>22</v>
      </c>
      <c r="D4635">
        <v>14.372999999999999</v>
      </c>
    </row>
    <row r="4636" spans="1:4" ht="15.75">
      <c r="A4636" s="1">
        <v>1996</v>
      </c>
      <c r="B4636">
        <v>1</v>
      </c>
      <c r="C4636">
        <v>23</v>
      </c>
      <c r="D4636">
        <v>14.423</v>
      </c>
    </row>
    <row r="4637" spans="1:4" ht="15.75">
      <c r="A4637" s="1">
        <v>1996</v>
      </c>
      <c r="B4637">
        <v>1</v>
      </c>
      <c r="C4637">
        <v>24</v>
      </c>
      <c r="D4637">
        <v>14.467000000000001</v>
      </c>
    </row>
    <row r="4638" spans="1:4" ht="15.75">
      <c r="A4638" s="1">
        <v>1996</v>
      </c>
      <c r="B4638">
        <v>1</v>
      </c>
      <c r="C4638">
        <v>25</v>
      </c>
      <c r="D4638">
        <v>14.598000000000001</v>
      </c>
    </row>
    <row r="4639" spans="1:4" ht="15.75">
      <c r="A4639" s="1">
        <v>1996</v>
      </c>
      <c r="B4639">
        <v>1</v>
      </c>
      <c r="C4639">
        <v>26</v>
      </c>
      <c r="D4639">
        <v>14.404999999999999</v>
      </c>
    </row>
    <row r="4640" spans="1:4" ht="15.75">
      <c r="A4640" s="1">
        <v>1996</v>
      </c>
      <c r="B4640">
        <v>1</v>
      </c>
      <c r="C4640">
        <v>27</v>
      </c>
      <c r="D4640">
        <v>14.526999999999999</v>
      </c>
    </row>
    <row r="4641" spans="1:4" ht="15.75">
      <c r="A4641" s="1">
        <v>1996</v>
      </c>
      <c r="B4641">
        <v>1</v>
      </c>
      <c r="C4641">
        <v>28</v>
      </c>
      <c r="D4641">
        <v>14.625</v>
      </c>
    </row>
    <row r="4642" spans="1:4" ht="15.75">
      <c r="A4642" s="1">
        <v>1996</v>
      </c>
      <c r="B4642">
        <v>1</v>
      </c>
      <c r="C4642">
        <v>29</v>
      </c>
      <c r="D4642">
        <v>14.532</v>
      </c>
    </row>
    <row r="4643" spans="1:4" ht="15.75">
      <c r="A4643" s="1">
        <v>1996</v>
      </c>
      <c r="B4643">
        <v>1</v>
      </c>
      <c r="C4643">
        <v>30</v>
      </c>
      <c r="D4643">
        <v>14.653</v>
      </c>
    </row>
    <row r="4644" spans="1:4" ht="15.75">
      <c r="A4644" s="1">
        <v>1996</v>
      </c>
      <c r="B4644">
        <v>1</v>
      </c>
      <c r="C4644">
        <v>31</v>
      </c>
      <c r="D4644">
        <v>14.673</v>
      </c>
    </row>
    <row r="4645" spans="1:4" ht="15.75">
      <c r="A4645" s="1">
        <v>1996</v>
      </c>
      <c r="B4645">
        <v>2</v>
      </c>
      <c r="C4645">
        <v>1</v>
      </c>
      <c r="D4645">
        <v>14.706</v>
      </c>
    </row>
    <row r="4646" spans="1:4" ht="15.75">
      <c r="A4646" s="1">
        <v>1996</v>
      </c>
      <c r="B4646">
        <v>2</v>
      </c>
      <c r="C4646">
        <v>2</v>
      </c>
      <c r="D4646">
        <v>14.798</v>
      </c>
    </row>
    <row r="4647" spans="1:4" ht="15.75">
      <c r="A4647" s="1">
        <v>1996</v>
      </c>
      <c r="B4647">
        <v>2</v>
      </c>
      <c r="C4647">
        <v>3</v>
      </c>
      <c r="D4647">
        <v>14.803000000000001</v>
      </c>
    </row>
    <row r="4648" spans="1:4" ht="15.75">
      <c r="A4648" s="1">
        <v>1996</v>
      </c>
      <c r="B4648">
        <v>2</v>
      </c>
      <c r="C4648">
        <v>4</v>
      </c>
      <c r="D4648">
        <v>14.818</v>
      </c>
    </row>
    <row r="4649" spans="1:4" ht="15.75">
      <c r="A4649" s="1">
        <v>1996</v>
      </c>
      <c r="B4649">
        <v>2</v>
      </c>
      <c r="C4649">
        <v>5</v>
      </c>
      <c r="D4649">
        <v>14.872999999999999</v>
      </c>
    </row>
    <row r="4650" spans="1:4" ht="15.75">
      <c r="A4650" s="1">
        <v>1996</v>
      </c>
      <c r="B4650">
        <v>2</v>
      </c>
      <c r="C4650">
        <v>6</v>
      </c>
      <c r="D4650">
        <v>14.974</v>
      </c>
    </row>
    <row r="4651" spans="1:4" ht="15.75">
      <c r="A4651" s="1">
        <v>1996</v>
      </c>
      <c r="B4651">
        <v>2</v>
      </c>
      <c r="C4651">
        <v>7</v>
      </c>
      <c r="D4651">
        <v>15.058</v>
      </c>
    </row>
    <row r="4652" spans="1:4" ht="15.75">
      <c r="A4652" s="1">
        <v>1996</v>
      </c>
      <c r="B4652">
        <v>2</v>
      </c>
      <c r="C4652">
        <v>8</v>
      </c>
      <c r="D4652">
        <v>15.164</v>
      </c>
    </row>
    <row r="4653" spans="1:4" ht="15.75">
      <c r="A4653" s="1">
        <v>1996</v>
      </c>
      <c r="B4653">
        <v>2</v>
      </c>
      <c r="C4653">
        <v>9</v>
      </c>
      <c r="D4653">
        <v>15.191000000000001</v>
      </c>
    </row>
    <row r="4654" spans="1:4" ht="15.75">
      <c r="A4654" s="1">
        <v>1996</v>
      </c>
      <c r="B4654">
        <v>2</v>
      </c>
      <c r="C4654">
        <v>10</v>
      </c>
      <c r="D4654">
        <v>15.224</v>
      </c>
    </row>
    <row r="4655" spans="1:4" ht="15.75">
      <c r="A4655" s="1">
        <v>1996</v>
      </c>
      <c r="B4655">
        <v>2</v>
      </c>
      <c r="C4655">
        <v>11</v>
      </c>
      <c r="D4655">
        <v>15.173999999999999</v>
      </c>
    </row>
    <row r="4656" spans="1:4" ht="15.75">
      <c r="A4656" s="1">
        <v>1996</v>
      </c>
      <c r="B4656">
        <v>2</v>
      </c>
      <c r="C4656">
        <v>12</v>
      </c>
      <c r="D4656">
        <v>15.119</v>
      </c>
    </row>
    <row r="4657" spans="1:4" ht="15.75">
      <c r="A4657" s="1">
        <v>1996</v>
      </c>
      <c r="B4657">
        <v>2</v>
      </c>
      <c r="C4657">
        <v>13</v>
      </c>
      <c r="D4657">
        <v>15.087999999999999</v>
      </c>
    </row>
    <row r="4658" spans="1:4" ht="15.75">
      <c r="A4658" s="1">
        <v>1996</v>
      </c>
      <c r="B4658">
        <v>2</v>
      </c>
      <c r="C4658">
        <v>14</v>
      </c>
      <c r="D4658">
        <v>15.162000000000001</v>
      </c>
    </row>
    <row r="4659" spans="1:4" ht="15.75">
      <c r="A4659" s="1">
        <v>1996</v>
      </c>
      <c r="B4659">
        <v>2</v>
      </c>
      <c r="C4659">
        <v>15</v>
      </c>
      <c r="D4659">
        <v>15.234999999999999</v>
      </c>
    </row>
    <row r="4660" spans="1:4" ht="15.75">
      <c r="A4660" s="1">
        <v>1996</v>
      </c>
      <c r="B4660">
        <v>2</v>
      </c>
      <c r="C4660">
        <v>16</v>
      </c>
      <c r="D4660">
        <v>15.087</v>
      </c>
    </row>
    <row r="4661" spans="1:4" ht="15.75">
      <c r="A4661" s="1">
        <v>1996</v>
      </c>
      <c r="B4661">
        <v>2</v>
      </c>
      <c r="C4661">
        <v>17</v>
      </c>
      <c r="D4661">
        <v>15.157</v>
      </c>
    </row>
    <row r="4662" spans="1:4" ht="15.75">
      <c r="A4662" s="1">
        <v>1996</v>
      </c>
      <c r="B4662">
        <v>2</v>
      </c>
      <c r="C4662">
        <v>18</v>
      </c>
      <c r="D4662">
        <v>15.272</v>
      </c>
    </row>
    <row r="4663" spans="1:4" ht="15.75">
      <c r="A4663" s="1">
        <v>1996</v>
      </c>
      <c r="B4663">
        <v>2</v>
      </c>
      <c r="C4663">
        <v>19</v>
      </c>
      <c r="D4663">
        <v>15.319000000000001</v>
      </c>
    </row>
    <row r="4664" spans="1:4" ht="15.75">
      <c r="A4664" s="1">
        <v>1996</v>
      </c>
      <c r="B4664">
        <v>2</v>
      </c>
      <c r="C4664">
        <v>20</v>
      </c>
      <c r="D4664">
        <v>15.455</v>
      </c>
    </row>
    <row r="4665" spans="1:4" ht="15.75">
      <c r="A4665" s="1">
        <v>1996</v>
      </c>
      <c r="B4665">
        <v>2</v>
      </c>
      <c r="C4665">
        <v>21</v>
      </c>
      <c r="D4665">
        <v>15.484</v>
      </c>
    </row>
    <row r="4666" spans="1:4" ht="15.75">
      <c r="A4666" s="1">
        <v>1996</v>
      </c>
      <c r="B4666">
        <v>2</v>
      </c>
      <c r="C4666">
        <v>22</v>
      </c>
      <c r="D4666">
        <v>15.398</v>
      </c>
    </row>
    <row r="4667" spans="1:4" ht="15.75">
      <c r="A4667" s="1">
        <v>1996</v>
      </c>
      <c r="B4667">
        <v>2</v>
      </c>
      <c r="C4667">
        <v>23</v>
      </c>
      <c r="D4667">
        <v>15.406000000000001</v>
      </c>
    </row>
    <row r="4668" spans="1:4" ht="15.75">
      <c r="A4668" s="1">
        <v>1996</v>
      </c>
      <c r="B4668">
        <v>2</v>
      </c>
      <c r="C4668">
        <v>24</v>
      </c>
      <c r="D4668">
        <v>15.385999999999999</v>
      </c>
    </row>
    <row r="4669" spans="1:4" ht="15.75">
      <c r="A4669" s="1">
        <v>1996</v>
      </c>
      <c r="B4669">
        <v>2</v>
      </c>
      <c r="C4669">
        <v>25</v>
      </c>
      <c r="D4669">
        <v>15.301</v>
      </c>
    </row>
    <row r="4670" spans="1:4" ht="15.75">
      <c r="A4670" s="1">
        <v>1996</v>
      </c>
      <c r="B4670">
        <v>2</v>
      </c>
      <c r="C4670">
        <v>26</v>
      </c>
      <c r="D4670">
        <v>15.234</v>
      </c>
    </row>
    <row r="4671" spans="1:4" ht="15.75">
      <c r="A4671" s="1">
        <v>1996</v>
      </c>
      <c r="B4671">
        <v>2</v>
      </c>
      <c r="C4671">
        <v>27</v>
      </c>
      <c r="D4671">
        <v>15.2</v>
      </c>
    </row>
    <row r="4672" spans="1:4" ht="15.75">
      <c r="A4672" s="1">
        <v>1996</v>
      </c>
      <c r="B4672">
        <v>2</v>
      </c>
      <c r="C4672">
        <v>28</v>
      </c>
      <c r="D4672">
        <v>15.218</v>
      </c>
    </row>
    <row r="4673" spans="1:4" ht="15.75">
      <c r="A4673" s="1">
        <v>1996</v>
      </c>
      <c r="B4673">
        <v>2</v>
      </c>
      <c r="C4673">
        <v>29</v>
      </c>
      <c r="D4673">
        <v>15.186</v>
      </c>
    </row>
    <row r="4674" spans="1:4" ht="15.75">
      <c r="A4674" s="1">
        <v>1996</v>
      </c>
      <c r="B4674">
        <v>3</v>
      </c>
      <c r="C4674">
        <v>1</v>
      </c>
      <c r="D4674">
        <v>15.23</v>
      </c>
    </row>
    <row r="4675" spans="1:4" ht="15.75">
      <c r="A4675" s="1">
        <v>1996</v>
      </c>
      <c r="B4675">
        <v>3</v>
      </c>
      <c r="C4675">
        <v>2</v>
      </c>
      <c r="D4675">
        <v>15.231999999999999</v>
      </c>
    </row>
    <row r="4676" spans="1:4" ht="15.75">
      <c r="A4676" s="1">
        <v>1996</v>
      </c>
      <c r="B4676">
        <v>3</v>
      </c>
      <c r="C4676">
        <v>3</v>
      </c>
      <c r="D4676">
        <v>15.276999999999999</v>
      </c>
    </row>
    <row r="4677" spans="1:4" ht="15.75">
      <c r="A4677" s="1">
        <v>1996</v>
      </c>
      <c r="B4677">
        <v>3</v>
      </c>
      <c r="C4677">
        <v>4</v>
      </c>
      <c r="D4677">
        <v>15.244999999999999</v>
      </c>
    </row>
    <row r="4678" spans="1:4" ht="15.75">
      <c r="A4678" s="1">
        <v>1996</v>
      </c>
      <c r="B4678">
        <v>3</v>
      </c>
      <c r="C4678">
        <v>5</v>
      </c>
      <c r="D4678">
        <v>15.284000000000001</v>
      </c>
    </row>
    <row r="4679" spans="1:4" ht="15.75">
      <c r="A4679" s="1">
        <v>1996</v>
      </c>
      <c r="B4679">
        <v>3</v>
      </c>
      <c r="C4679">
        <v>6</v>
      </c>
      <c r="D4679">
        <v>15.326000000000001</v>
      </c>
    </row>
    <row r="4680" spans="1:4" ht="15.75">
      <c r="A4680" s="1">
        <v>1996</v>
      </c>
      <c r="B4680">
        <v>3</v>
      </c>
      <c r="C4680">
        <v>7</v>
      </c>
      <c r="D4680">
        <v>15.334</v>
      </c>
    </row>
    <row r="4681" spans="1:4" ht="15.75">
      <c r="A4681" s="1">
        <v>1996</v>
      </c>
      <c r="B4681">
        <v>3</v>
      </c>
      <c r="C4681">
        <v>8</v>
      </c>
      <c r="D4681">
        <v>15.337</v>
      </c>
    </row>
    <row r="4682" spans="1:4" ht="15.75">
      <c r="A4682" s="1">
        <v>1996</v>
      </c>
      <c r="B4682">
        <v>3</v>
      </c>
      <c r="C4682">
        <v>9</v>
      </c>
      <c r="D4682">
        <v>15.259</v>
      </c>
    </row>
    <row r="4683" spans="1:4" ht="15.75">
      <c r="A4683" s="1">
        <v>1996</v>
      </c>
      <c r="B4683">
        <v>3</v>
      </c>
      <c r="C4683">
        <v>10</v>
      </c>
      <c r="D4683">
        <v>15.273</v>
      </c>
    </row>
    <row r="4684" spans="1:4" ht="15.75">
      <c r="A4684" s="1">
        <v>1996</v>
      </c>
      <c r="B4684">
        <v>3</v>
      </c>
      <c r="C4684">
        <v>11</v>
      </c>
      <c r="D4684">
        <v>15.214</v>
      </c>
    </row>
    <row r="4685" spans="1:4" ht="15.75">
      <c r="A4685" s="1">
        <v>1996</v>
      </c>
      <c r="B4685">
        <v>3</v>
      </c>
      <c r="C4685">
        <v>12</v>
      </c>
      <c r="D4685">
        <v>15.202</v>
      </c>
    </row>
    <row r="4686" spans="1:4" ht="15.75">
      <c r="A4686" s="1">
        <v>1996</v>
      </c>
      <c r="B4686">
        <v>3</v>
      </c>
      <c r="C4686">
        <v>13</v>
      </c>
      <c r="D4686">
        <v>15.214</v>
      </c>
    </row>
    <row r="4687" spans="1:4" ht="15.75">
      <c r="A4687" s="1">
        <v>1996</v>
      </c>
      <c r="B4687">
        <v>3</v>
      </c>
      <c r="C4687">
        <v>14</v>
      </c>
      <c r="D4687">
        <v>15.169</v>
      </c>
    </row>
    <row r="4688" spans="1:4" ht="15.75">
      <c r="A4688" s="1">
        <v>1996</v>
      </c>
      <c r="B4688">
        <v>3</v>
      </c>
      <c r="C4688">
        <v>15</v>
      </c>
      <c r="D4688">
        <v>15.188000000000001</v>
      </c>
    </row>
    <row r="4689" spans="1:4" ht="15.75">
      <c r="A4689" s="1">
        <v>1996</v>
      </c>
      <c r="B4689">
        <v>3</v>
      </c>
      <c r="C4689">
        <v>16</v>
      </c>
      <c r="D4689">
        <v>15.118</v>
      </c>
    </row>
    <row r="4690" spans="1:4" ht="15.75">
      <c r="A4690" s="1">
        <v>1996</v>
      </c>
      <c r="B4690">
        <v>3</v>
      </c>
      <c r="C4690">
        <v>17</v>
      </c>
      <c r="D4690">
        <v>15.07</v>
      </c>
    </row>
    <row r="4691" spans="1:4" ht="15.75">
      <c r="A4691" s="1">
        <v>1996</v>
      </c>
      <c r="B4691">
        <v>3</v>
      </c>
      <c r="C4691">
        <v>18</v>
      </c>
      <c r="D4691">
        <v>15.021000000000001</v>
      </c>
    </row>
    <row r="4692" spans="1:4" ht="15.75">
      <c r="A4692" s="1">
        <v>1996</v>
      </c>
      <c r="B4692">
        <v>3</v>
      </c>
      <c r="C4692">
        <v>19</v>
      </c>
      <c r="D4692">
        <v>14.997</v>
      </c>
    </row>
    <row r="4693" spans="1:4" ht="15.75">
      <c r="A4693" s="1">
        <v>1996</v>
      </c>
      <c r="B4693">
        <v>3</v>
      </c>
      <c r="C4693">
        <v>20</v>
      </c>
      <c r="D4693">
        <v>15.007</v>
      </c>
    </row>
    <row r="4694" spans="1:4" ht="15.75">
      <c r="A4694" s="1">
        <v>1996</v>
      </c>
      <c r="B4694">
        <v>3</v>
      </c>
      <c r="C4694">
        <v>21</v>
      </c>
      <c r="D4694">
        <v>15.047000000000001</v>
      </c>
    </row>
    <row r="4695" spans="1:4" ht="15.75">
      <c r="A4695" s="1">
        <v>1996</v>
      </c>
      <c r="B4695">
        <v>3</v>
      </c>
      <c r="C4695">
        <v>22</v>
      </c>
      <c r="D4695">
        <v>15.086</v>
      </c>
    </row>
    <row r="4696" spans="1:4" ht="15.75">
      <c r="A4696" s="1">
        <v>1996</v>
      </c>
      <c r="B4696">
        <v>3</v>
      </c>
      <c r="C4696">
        <v>23</v>
      </c>
      <c r="D4696">
        <v>14.997999999999999</v>
      </c>
    </row>
    <row r="4697" spans="1:4" ht="15.75">
      <c r="A4697" s="1">
        <v>1996</v>
      </c>
      <c r="B4697">
        <v>3</v>
      </c>
      <c r="C4697">
        <v>24</v>
      </c>
      <c r="D4697">
        <v>14.965999999999999</v>
      </c>
    </row>
    <row r="4698" spans="1:4" ht="15.75">
      <c r="A4698" s="1">
        <v>1996</v>
      </c>
      <c r="B4698">
        <v>3</v>
      </c>
      <c r="C4698">
        <v>25</v>
      </c>
      <c r="D4698">
        <v>14.895</v>
      </c>
    </row>
    <row r="4699" spans="1:4" ht="15.75">
      <c r="A4699" s="1">
        <v>1996</v>
      </c>
      <c r="B4699">
        <v>3</v>
      </c>
      <c r="C4699">
        <v>26</v>
      </c>
      <c r="D4699">
        <v>14.925000000000001</v>
      </c>
    </row>
    <row r="4700" spans="1:4" ht="15.75">
      <c r="A4700" s="1">
        <v>1996</v>
      </c>
      <c r="B4700">
        <v>3</v>
      </c>
      <c r="C4700">
        <v>27</v>
      </c>
      <c r="D4700">
        <v>14.916</v>
      </c>
    </row>
    <row r="4701" spans="1:4" ht="15.75">
      <c r="A4701" s="1">
        <v>1996</v>
      </c>
      <c r="B4701">
        <v>3</v>
      </c>
      <c r="C4701">
        <v>28</v>
      </c>
      <c r="D4701">
        <v>14.976000000000001</v>
      </c>
    </row>
    <row r="4702" spans="1:4" ht="15.75">
      <c r="A4702" s="1">
        <v>1996</v>
      </c>
      <c r="B4702">
        <v>3</v>
      </c>
      <c r="C4702">
        <v>29</v>
      </c>
      <c r="D4702">
        <v>15.006</v>
      </c>
    </row>
    <row r="4703" spans="1:4" ht="15.75">
      <c r="A4703" s="1">
        <v>1996</v>
      </c>
      <c r="B4703">
        <v>3</v>
      </c>
      <c r="C4703">
        <v>30</v>
      </c>
      <c r="D4703">
        <v>15.016</v>
      </c>
    </row>
    <row r="4704" spans="1:4" ht="15.75">
      <c r="A4704" s="1">
        <v>1996</v>
      </c>
      <c r="B4704">
        <v>3</v>
      </c>
      <c r="C4704">
        <v>31</v>
      </c>
      <c r="D4704">
        <v>14.978999999999999</v>
      </c>
    </row>
    <row r="4705" spans="1:4" ht="15.75">
      <c r="A4705" s="1">
        <v>1996</v>
      </c>
      <c r="B4705">
        <v>4</v>
      </c>
      <c r="C4705">
        <v>1</v>
      </c>
      <c r="D4705">
        <v>14.827</v>
      </c>
    </row>
    <row r="4706" spans="1:4" ht="15.75">
      <c r="A4706" s="1">
        <v>1996</v>
      </c>
      <c r="B4706">
        <v>4</v>
      </c>
      <c r="C4706">
        <v>2</v>
      </c>
      <c r="D4706">
        <v>14.7</v>
      </c>
    </row>
    <row r="4707" spans="1:4" ht="15.75">
      <c r="A4707" s="1">
        <v>1996</v>
      </c>
      <c r="B4707">
        <v>4</v>
      </c>
      <c r="C4707">
        <v>3</v>
      </c>
      <c r="D4707">
        <v>14.63</v>
      </c>
    </row>
    <row r="4708" spans="1:4" ht="15.75">
      <c r="A4708" s="1">
        <v>1996</v>
      </c>
      <c r="B4708">
        <v>4</v>
      </c>
      <c r="C4708">
        <v>4</v>
      </c>
      <c r="D4708">
        <v>14.534000000000001</v>
      </c>
    </row>
    <row r="4709" spans="1:4" ht="15.75">
      <c r="A4709" s="1">
        <v>1996</v>
      </c>
      <c r="B4709">
        <v>4</v>
      </c>
      <c r="C4709">
        <v>5</v>
      </c>
      <c r="D4709">
        <v>14.476000000000001</v>
      </c>
    </row>
    <row r="4710" spans="1:4" ht="15.75">
      <c r="A4710" s="1">
        <v>1996</v>
      </c>
      <c r="B4710">
        <v>4</v>
      </c>
      <c r="C4710">
        <v>6</v>
      </c>
      <c r="D4710">
        <v>14.404</v>
      </c>
    </row>
    <row r="4711" spans="1:4" ht="15.75">
      <c r="A4711" s="1">
        <v>1996</v>
      </c>
      <c r="B4711">
        <v>4</v>
      </c>
      <c r="C4711">
        <v>7</v>
      </c>
      <c r="D4711">
        <v>14.372999999999999</v>
      </c>
    </row>
    <row r="4712" spans="1:4" ht="15.75">
      <c r="A4712" s="1">
        <v>1996</v>
      </c>
      <c r="B4712">
        <v>4</v>
      </c>
      <c r="C4712">
        <v>8</v>
      </c>
      <c r="D4712">
        <v>14.343</v>
      </c>
    </row>
    <row r="4713" spans="1:4" ht="15.75">
      <c r="A4713" s="1">
        <v>1996</v>
      </c>
      <c r="B4713">
        <v>4</v>
      </c>
      <c r="C4713">
        <v>9</v>
      </c>
      <c r="D4713">
        <v>14.35</v>
      </c>
    </row>
    <row r="4714" spans="1:4" ht="15.75">
      <c r="A4714" s="1">
        <v>1996</v>
      </c>
      <c r="B4714">
        <v>4</v>
      </c>
      <c r="C4714">
        <v>10</v>
      </c>
      <c r="D4714">
        <v>14.359</v>
      </c>
    </row>
    <row r="4715" spans="1:4" ht="15.75">
      <c r="A4715" s="1">
        <v>1996</v>
      </c>
      <c r="B4715">
        <v>4</v>
      </c>
      <c r="C4715">
        <v>11</v>
      </c>
      <c r="D4715">
        <v>14.324</v>
      </c>
    </row>
    <row r="4716" spans="1:4" ht="15.75">
      <c r="A4716" s="1">
        <v>1996</v>
      </c>
      <c r="B4716">
        <v>4</v>
      </c>
      <c r="C4716">
        <v>12</v>
      </c>
      <c r="D4716">
        <v>14.298999999999999</v>
      </c>
    </row>
    <row r="4717" spans="1:4" ht="15.75">
      <c r="A4717" s="1">
        <v>1996</v>
      </c>
      <c r="B4717">
        <v>4</v>
      </c>
      <c r="C4717">
        <v>13</v>
      </c>
      <c r="D4717">
        <v>14.268000000000001</v>
      </c>
    </row>
    <row r="4718" spans="1:4" ht="15.75">
      <c r="A4718" s="1">
        <v>1996</v>
      </c>
      <c r="B4718">
        <v>4</v>
      </c>
      <c r="C4718">
        <v>14</v>
      </c>
      <c r="D4718">
        <v>14.244999999999999</v>
      </c>
    </row>
    <row r="4719" spans="1:4" ht="15.75">
      <c r="A4719" s="1">
        <v>1996</v>
      </c>
      <c r="B4719">
        <v>4</v>
      </c>
      <c r="C4719">
        <v>15</v>
      </c>
      <c r="D4719">
        <v>14.212999999999999</v>
      </c>
    </row>
    <row r="4720" spans="1:4" ht="15.75">
      <c r="A4720" s="1">
        <v>1996</v>
      </c>
      <c r="B4720">
        <v>4</v>
      </c>
      <c r="C4720">
        <v>16</v>
      </c>
      <c r="D4720">
        <v>14.16</v>
      </c>
    </row>
    <row r="4721" spans="1:4" ht="15.75">
      <c r="A4721" s="1">
        <v>1996</v>
      </c>
      <c r="B4721">
        <v>4</v>
      </c>
      <c r="C4721">
        <v>17</v>
      </c>
      <c r="D4721">
        <v>14.128</v>
      </c>
    </row>
    <row r="4722" spans="1:4" ht="15.75">
      <c r="A4722" s="1">
        <v>1996</v>
      </c>
      <c r="B4722">
        <v>4</v>
      </c>
      <c r="C4722">
        <v>18</v>
      </c>
      <c r="D4722">
        <v>14.125999999999999</v>
      </c>
    </row>
    <row r="4723" spans="1:4" ht="15.75">
      <c r="A4723" s="1">
        <v>1996</v>
      </c>
      <c r="B4723">
        <v>4</v>
      </c>
      <c r="C4723">
        <v>19</v>
      </c>
      <c r="D4723">
        <v>14.109</v>
      </c>
    </row>
    <row r="4724" spans="1:4" ht="15.75">
      <c r="A4724" s="1">
        <v>1996</v>
      </c>
      <c r="B4724">
        <v>4</v>
      </c>
      <c r="C4724">
        <v>20</v>
      </c>
      <c r="D4724">
        <v>14.071</v>
      </c>
    </row>
    <row r="4725" spans="1:4" ht="15.75">
      <c r="A4725" s="1">
        <v>1996</v>
      </c>
      <c r="B4725">
        <v>4</v>
      </c>
      <c r="C4725">
        <v>21</v>
      </c>
      <c r="D4725">
        <v>14.106</v>
      </c>
    </row>
    <row r="4726" spans="1:4" ht="15.75">
      <c r="A4726" s="1">
        <v>1996</v>
      </c>
      <c r="B4726">
        <v>4</v>
      </c>
      <c r="C4726">
        <v>22</v>
      </c>
      <c r="D4726">
        <v>14.102</v>
      </c>
    </row>
    <row r="4727" spans="1:4" ht="15.75">
      <c r="A4727" s="1">
        <v>1996</v>
      </c>
      <c r="B4727">
        <v>4</v>
      </c>
      <c r="C4727">
        <v>23</v>
      </c>
      <c r="D4727">
        <v>14.097</v>
      </c>
    </row>
    <row r="4728" spans="1:4" ht="15.75">
      <c r="A4728" s="1">
        <v>1996</v>
      </c>
      <c r="B4728">
        <v>4</v>
      </c>
      <c r="C4728">
        <v>24</v>
      </c>
      <c r="D4728">
        <v>14.093</v>
      </c>
    </row>
    <row r="4729" spans="1:4" ht="15.75">
      <c r="A4729" s="1">
        <v>1996</v>
      </c>
      <c r="B4729">
        <v>4</v>
      </c>
      <c r="C4729">
        <v>25</v>
      </c>
      <c r="D4729">
        <v>13.991</v>
      </c>
    </row>
    <row r="4730" spans="1:4" ht="15.75">
      <c r="A4730" s="1">
        <v>1996</v>
      </c>
      <c r="B4730">
        <v>4</v>
      </c>
      <c r="C4730">
        <v>26</v>
      </c>
      <c r="D4730">
        <v>13.968999999999999</v>
      </c>
    </row>
    <row r="4731" spans="1:4" ht="15.75">
      <c r="A4731" s="1">
        <v>1996</v>
      </c>
      <c r="B4731">
        <v>4</v>
      </c>
      <c r="C4731">
        <v>27</v>
      </c>
      <c r="D4731">
        <v>13.916</v>
      </c>
    </row>
    <row r="4732" spans="1:4" ht="15.75">
      <c r="A4732" s="1">
        <v>1996</v>
      </c>
      <c r="B4732">
        <v>4</v>
      </c>
      <c r="C4732">
        <v>28</v>
      </c>
      <c r="D4732">
        <v>13.885</v>
      </c>
    </row>
    <row r="4733" spans="1:4" ht="15.75">
      <c r="A4733" s="1">
        <v>1996</v>
      </c>
      <c r="B4733">
        <v>4</v>
      </c>
      <c r="C4733">
        <v>29</v>
      </c>
      <c r="D4733">
        <v>13.759</v>
      </c>
    </row>
    <row r="4734" spans="1:4" ht="15.75">
      <c r="A4734" s="1">
        <v>1996</v>
      </c>
      <c r="B4734">
        <v>4</v>
      </c>
      <c r="C4734">
        <v>30</v>
      </c>
      <c r="D4734">
        <v>13.619</v>
      </c>
    </row>
    <row r="4735" spans="1:4" ht="15.75">
      <c r="A4735" s="1">
        <v>1996</v>
      </c>
      <c r="B4735">
        <v>5</v>
      </c>
      <c r="C4735">
        <v>1</v>
      </c>
      <c r="D4735">
        <v>13.547000000000001</v>
      </c>
    </row>
    <row r="4736" spans="1:4" ht="15.75">
      <c r="A4736" s="1">
        <v>1996</v>
      </c>
      <c r="B4736">
        <v>5</v>
      </c>
      <c r="C4736">
        <v>2</v>
      </c>
      <c r="D4736">
        <v>13.541</v>
      </c>
    </row>
    <row r="4737" spans="1:4" ht="15.75">
      <c r="A4737" s="1">
        <v>1996</v>
      </c>
      <c r="B4737">
        <v>5</v>
      </c>
      <c r="C4737">
        <v>3</v>
      </c>
      <c r="D4737">
        <v>13.539</v>
      </c>
    </row>
    <row r="4738" spans="1:4" ht="15.75">
      <c r="A4738" s="1">
        <v>1996</v>
      </c>
      <c r="B4738">
        <v>5</v>
      </c>
      <c r="C4738">
        <v>4</v>
      </c>
      <c r="D4738">
        <v>13.516</v>
      </c>
    </row>
    <row r="4739" spans="1:4" ht="15.75">
      <c r="A4739" s="1">
        <v>1996</v>
      </c>
      <c r="B4739">
        <v>5</v>
      </c>
      <c r="C4739">
        <v>5</v>
      </c>
      <c r="D4739">
        <v>13.49</v>
      </c>
    </row>
    <row r="4740" spans="1:4" ht="15.75">
      <c r="A4740" s="1">
        <v>1996</v>
      </c>
      <c r="B4740">
        <v>5</v>
      </c>
      <c r="C4740">
        <v>6</v>
      </c>
      <c r="D4740">
        <v>13.43</v>
      </c>
    </row>
    <row r="4741" spans="1:4" ht="15.75">
      <c r="A4741" s="1">
        <v>1996</v>
      </c>
      <c r="B4741">
        <v>5</v>
      </c>
      <c r="C4741">
        <v>7</v>
      </c>
      <c r="D4741">
        <v>13.311999999999999</v>
      </c>
    </row>
    <row r="4742" spans="1:4" ht="15.75">
      <c r="A4742" s="1">
        <v>1996</v>
      </c>
      <c r="B4742">
        <v>5</v>
      </c>
      <c r="C4742">
        <v>8</v>
      </c>
      <c r="D4742">
        <v>13.329000000000001</v>
      </c>
    </row>
    <row r="4743" spans="1:4" ht="15.75">
      <c r="A4743" s="1">
        <v>1996</v>
      </c>
      <c r="B4743">
        <v>5</v>
      </c>
      <c r="C4743">
        <v>9</v>
      </c>
      <c r="D4743">
        <v>13.307</v>
      </c>
    </row>
    <row r="4744" spans="1:4" ht="15.75">
      <c r="A4744" s="1">
        <v>1996</v>
      </c>
      <c r="B4744">
        <v>5</v>
      </c>
      <c r="C4744">
        <v>10</v>
      </c>
      <c r="D4744">
        <v>13.281000000000001</v>
      </c>
    </row>
    <row r="4745" spans="1:4" ht="15.75">
      <c r="A4745" s="1">
        <v>1996</v>
      </c>
      <c r="B4745">
        <v>5</v>
      </c>
      <c r="C4745">
        <v>11</v>
      </c>
      <c r="D4745">
        <v>13.164999999999999</v>
      </c>
    </row>
    <row r="4746" spans="1:4" ht="15.75">
      <c r="A4746" s="1">
        <v>1996</v>
      </c>
      <c r="B4746">
        <v>5</v>
      </c>
      <c r="C4746">
        <v>12</v>
      </c>
      <c r="D4746">
        <v>13.1</v>
      </c>
    </row>
    <row r="4747" spans="1:4" ht="15.75">
      <c r="A4747" s="1">
        <v>1996</v>
      </c>
      <c r="B4747">
        <v>5</v>
      </c>
      <c r="C4747">
        <v>13</v>
      </c>
      <c r="D4747">
        <v>13.079000000000001</v>
      </c>
    </row>
    <row r="4748" spans="1:4" ht="15.75">
      <c r="A4748" s="1">
        <v>1996</v>
      </c>
      <c r="B4748">
        <v>5</v>
      </c>
      <c r="C4748">
        <v>14</v>
      </c>
      <c r="D4748">
        <v>13.051</v>
      </c>
    </row>
    <row r="4749" spans="1:4" ht="15.75">
      <c r="A4749" s="1">
        <v>1996</v>
      </c>
      <c r="B4749">
        <v>5</v>
      </c>
      <c r="C4749">
        <v>15</v>
      </c>
      <c r="D4749">
        <v>13.016999999999999</v>
      </c>
    </row>
    <row r="4750" spans="1:4" ht="15.75">
      <c r="A4750" s="1">
        <v>1996</v>
      </c>
      <c r="B4750">
        <v>5</v>
      </c>
      <c r="C4750">
        <v>16</v>
      </c>
      <c r="D4750">
        <v>13.045</v>
      </c>
    </row>
    <row r="4751" spans="1:4" ht="15.75">
      <c r="A4751" s="1">
        <v>1996</v>
      </c>
      <c r="B4751">
        <v>5</v>
      </c>
      <c r="C4751">
        <v>17</v>
      </c>
      <c r="D4751">
        <v>13.039</v>
      </c>
    </row>
    <row r="4752" spans="1:4" ht="15.75">
      <c r="A4752" s="1">
        <v>1996</v>
      </c>
      <c r="B4752">
        <v>5</v>
      </c>
      <c r="C4752">
        <v>18</v>
      </c>
      <c r="D4752">
        <v>13.06</v>
      </c>
    </row>
    <row r="4753" spans="1:4" ht="15.75">
      <c r="A4753" s="1">
        <v>1996</v>
      </c>
      <c r="B4753">
        <v>5</v>
      </c>
      <c r="C4753">
        <v>19</v>
      </c>
      <c r="D4753">
        <v>13.021000000000001</v>
      </c>
    </row>
    <row r="4754" spans="1:4" ht="15.75">
      <c r="A4754" s="1">
        <v>1996</v>
      </c>
      <c r="B4754">
        <v>5</v>
      </c>
      <c r="C4754">
        <v>20</v>
      </c>
      <c r="D4754">
        <v>13.05</v>
      </c>
    </row>
    <row r="4755" spans="1:4" ht="15.75">
      <c r="A4755" s="1">
        <v>1996</v>
      </c>
      <c r="B4755">
        <v>5</v>
      </c>
      <c r="C4755">
        <v>21</v>
      </c>
      <c r="D4755">
        <v>13.009</v>
      </c>
    </row>
    <row r="4756" spans="1:4" ht="15.75">
      <c r="A4756" s="1">
        <v>1996</v>
      </c>
      <c r="B4756">
        <v>5</v>
      </c>
      <c r="C4756">
        <v>22</v>
      </c>
      <c r="D4756">
        <v>12.938000000000001</v>
      </c>
    </row>
    <row r="4757" spans="1:4" ht="15.75">
      <c r="A4757" s="1">
        <v>1996</v>
      </c>
      <c r="B4757">
        <v>5</v>
      </c>
      <c r="C4757">
        <v>23</v>
      </c>
      <c r="D4757">
        <v>12.933999999999999</v>
      </c>
    </row>
    <row r="4758" spans="1:4" ht="15.75">
      <c r="A4758" s="1">
        <v>1996</v>
      </c>
      <c r="B4758">
        <v>5</v>
      </c>
      <c r="C4758">
        <v>24</v>
      </c>
      <c r="D4758">
        <v>12.881</v>
      </c>
    </row>
    <row r="4759" spans="1:4" ht="15.75">
      <c r="A4759" s="1">
        <v>1996</v>
      </c>
      <c r="B4759">
        <v>5</v>
      </c>
      <c r="C4759">
        <v>25</v>
      </c>
      <c r="D4759">
        <v>12.840999999999999</v>
      </c>
    </row>
    <row r="4760" spans="1:4" ht="15.75">
      <c r="A4760" s="1">
        <v>1996</v>
      </c>
      <c r="B4760">
        <v>5</v>
      </c>
      <c r="C4760">
        <v>26</v>
      </c>
      <c r="D4760">
        <v>12.782999999999999</v>
      </c>
    </row>
    <row r="4761" spans="1:4" ht="15.75">
      <c r="A4761" s="1">
        <v>1996</v>
      </c>
      <c r="B4761">
        <v>5</v>
      </c>
      <c r="C4761">
        <v>27</v>
      </c>
      <c r="D4761">
        <v>12.757999999999999</v>
      </c>
    </row>
    <row r="4762" spans="1:4" ht="15.75">
      <c r="A4762" s="1">
        <v>1996</v>
      </c>
      <c r="B4762">
        <v>5</v>
      </c>
      <c r="C4762">
        <v>28</v>
      </c>
      <c r="D4762">
        <v>12.814</v>
      </c>
    </row>
    <row r="4763" spans="1:4" ht="15.75">
      <c r="A4763" s="1">
        <v>1996</v>
      </c>
      <c r="B4763">
        <v>5</v>
      </c>
      <c r="C4763">
        <v>29</v>
      </c>
      <c r="D4763">
        <v>12.76</v>
      </c>
    </row>
    <row r="4764" spans="1:4" ht="15.75">
      <c r="A4764" s="1">
        <v>1996</v>
      </c>
      <c r="B4764">
        <v>5</v>
      </c>
      <c r="C4764">
        <v>30</v>
      </c>
      <c r="D4764">
        <v>12.667999999999999</v>
      </c>
    </row>
    <row r="4765" spans="1:4" ht="15.75">
      <c r="A4765" s="1">
        <v>1996</v>
      </c>
      <c r="B4765">
        <v>5</v>
      </c>
      <c r="C4765">
        <v>31</v>
      </c>
      <c r="D4765">
        <v>12.625999999999999</v>
      </c>
    </row>
    <row r="4766" spans="1:4" ht="15.75">
      <c r="A4766" s="1">
        <v>1996</v>
      </c>
      <c r="B4766">
        <v>6</v>
      </c>
      <c r="C4766">
        <v>1</v>
      </c>
      <c r="D4766">
        <v>12.494</v>
      </c>
    </row>
    <row r="4767" spans="1:4" ht="15.75">
      <c r="A4767" s="1">
        <v>1996</v>
      </c>
      <c r="B4767">
        <v>6</v>
      </c>
      <c r="C4767">
        <v>2</v>
      </c>
      <c r="D4767">
        <v>12.486000000000001</v>
      </c>
    </row>
    <row r="4768" spans="1:4" ht="15.75">
      <c r="A4768" s="1">
        <v>1996</v>
      </c>
      <c r="B4768">
        <v>6</v>
      </c>
      <c r="C4768">
        <v>3</v>
      </c>
      <c r="D4768">
        <v>12.439</v>
      </c>
    </row>
    <row r="4769" spans="1:4" ht="15.75">
      <c r="A4769" s="1">
        <v>1996</v>
      </c>
      <c r="B4769">
        <v>6</v>
      </c>
      <c r="C4769">
        <v>4</v>
      </c>
      <c r="D4769">
        <v>12.419</v>
      </c>
    </row>
    <row r="4770" spans="1:4" ht="15.75">
      <c r="A4770" s="1">
        <v>1996</v>
      </c>
      <c r="B4770">
        <v>6</v>
      </c>
      <c r="C4770">
        <v>5</v>
      </c>
      <c r="D4770">
        <v>12.39</v>
      </c>
    </row>
    <row r="4771" spans="1:4" ht="15.75">
      <c r="A4771" s="1">
        <v>1996</v>
      </c>
      <c r="B4771">
        <v>6</v>
      </c>
      <c r="C4771">
        <v>6</v>
      </c>
      <c r="D4771">
        <v>12.391</v>
      </c>
    </row>
    <row r="4772" spans="1:4" ht="15.75">
      <c r="A4772" s="1">
        <v>1996</v>
      </c>
      <c r="B4772">
        <v>6</v>
      </c>
      <c r="C4772">
        <v>7</v>
      </c>
      <c r="D4772">
        <v>12.343999999999999</v>
      </c>
    </row>
    <row r="4773" spans="1:4" ht="15.75">
      <c r="A4773" s="1">
        <v>1996</v>
      </c>
      <c r="B4773">
        <v>6</v>
      </c>
      <c r="C4773">
        <v>8</v>
      </c>
      <c r="D4773">
        <v>12.311</v>
      </c>
    </row>
    <row r="4774" spans="1:4" ht="15.75">
      <c r="A4774" s="1">
        <v>1996</v>
      </c>
      <c r="B4774">
        <v>6</v>
      </c>
      <c r="C4774">
        <v>9</v>
      </c>
      <c r="D4774">
        <v>12.26</v>
      </c>
    </row>
    <row r="4775" spans="1:4" ht="15.75">
      <c r="A4775" s="1">
        <v>1996</v>
      </c>
      <c r="B4775">
        <v>6</v>
      </c>
      <c r="C4775">
        <v>10</v>
      </c>
      <c r="D4775">
        <v>12.239000000000001</v>
      </c>
    </row>
    <row r="4776" spans="1:4" ht="15.75">
      <c r="A4776" s="1">
        <v>1996</v>
      </c>
      <c r="B4776">
        <v>6</v>
      </c>
      <c r="C4776">
        <v>11</v>
      </c>
      <c r="D4776">
        <v>12.236000000000001</v>
      </c>
    </row>
    <row r="4777" spans="1:4" ht="15.75">
      <c r="A4777" s="1">
        <v>1996</v>
      </c>
      <c r="B4777">
        <v>6</v>
      </c>
      <c r="C4777">
        <v>12</v>
      </c>
      <c r="D4777">
        <v>12.202999999999999</v>
      </c>
    </row>
    <row r="4778" spans="1:4" ht="15.75">
      <c r="A4778" s="1">
        <v>1996</v>
      </c>
      <c r="B4778">
        <v>6</v>
      </c>
      <c r="C4778">
        <v>13</v>
      </c>
      <c r="D4778">
        <v>12.199</v>
      </c>
    </row>
    <row r="4779" spans="1:4" ht="15.75">
      <c r="A4779" s="1">
        <v>1996</v>
      </c>
      <c r="B4779">
        <v>6</v>
      </c>
      <c r="C4779">
        <v>14</v>
      </c>
      <c r="D4779">
        <v>12.179</v>
      </c>
    </row>
    <row r="4780" spans="1:4" ht="15.75">
      <c r="A4780" s="1">
        <v>1996</v>
      </c>
      <c r="B4780">
        <v>6</v>
      </c>
      <c r="C4780">
        <v>15</v>
      </c>
      <c r="D4780">
        <v>12.145</v>
      </c>
    </row>
    <row r="4781" spans="1:4" ht="15.75">
      <c r="A4781" s="1">
        <v>1996</v>
      </c>
      <c r="B4781">
        <v>6</v>
      </c>
      <c r="C4781">
        <v>16</v>
      </c>
      <c r="D4781">
        <v>12.115</v>
      </c>
    </row>
    <row r="4782" spans="1:4" ht="15.75">
      <c r="A4782" s="1">
        <v>1996</v>
      </c>
      <c r="B4782">
        <v>6</v>
      </c>
      <c r="C4782">
        <v>17</v>
      </c>
      <c r="D4782">
        <v>12.068</v>
      </c>
    </row>
    <row r="4783" spans="1:4" ht="15.75">
      <c r="A4783" s="1">
        <v>1996</v>
      </c>
      <c r="B4783">
        <v>6</v>
      </c>
      <c r="C4783">
        <v>18</v>
      </c>
      <c r="D4783">
        <v>12.025</v>
      </c>
    </row>
    <row r="4784" spans="1:4" ht="15.75">
      <c r="A4784" s="1">
        <v>1996</v>
      </c>
      <c r="B4784">
        <v>6</v>
      </c>
      <c r="C4784">
        <v>19</v>
      </c>
      <c r="D4784">
        <v>12</v>
      </c>
    </row>
    <row r="4785" spans="1:4" ht="15.75">
      <c r="A4785" s="1">
        <v>1996</v>
      </c>
      <c r="B4785">
        <v>6</v>
      </c>
      <c r="C4785">
        <v>20</v>
      </c>
      <c r="D4785">
        <v>11.997</v>
      </c>
    </row>
    <row r="4786" spans="1:4" ht="15.75">
      <c r="A4786" s="1">
        <v>1996</v>
      </c>
      <c r="B4786">
        <v>6</v>
      </c>
      <c r="C4786">
        <v>21</v>
      </c>
      <c r="D4786">
        <v>11.989000000000001</v>
      </c>
    </row>
    <row r="4787" spans="1:4" ht="15.75">
      <c r="A4787" s="1">
        <v>1996</v>
      </c>
      <c r="B4787">
        <v>6</v>
      </c>
      <c r="C4787">
        <v>22</v>
      </c>
      <c r="D4787">
        <v>11.932</v>
      </c>
    </row>
    <row r="4788" spans="1:4" ht="15.75">
      <c r="A4788" s="1">
        <v>1996</v>
      </c>
      <c r="B4788">
        <v>6</v>
      </c>
      <c r="C4788">
        <v>23</v>
      </c>
      <c r="D4788">
        <v>11.843</v>
      </c>
    </row>
    <row r="4789" spans="1:4" ht="15.75">
      <c r="A4789" s="1">
        <v>1996</v>
      </c>
      <c r="B4789">
        <v>6</v>
      </c>
      <c r="C4789">
        <v>24</v>
      </c>
      <c r="D4789">
        <v>11.82</v>
      </c>
    </row>
    <row r="4790" spans="1:4" ht="15.75">
      <c r="A4790" s="1">
        <v>1996</v>
      </c>
      <c r="B4790">
        <v>6</v>
      </c>
      <c r="C4790">
        <v>25</v>
      </c>
      <c r="D4790">
        <v>11.795</v>
      </c>
    </row>
    <row r="4791" spans="1:4" ht="15.75">
      <c r="A4791" s="1">
        <v>1996</v>
      </c>
      <c r="B4791">
        <v>6</v>
      </c>
      <c r="C4791">
        <v>26</v>
      </c>
      <c r="D4791">
        <v>11.727</v>
      </c>
    </row>
    <row r="4792" spans="1:4" ht="15.75">
      <c r="A4792" s="1">
        <v>1996</v>
      </c>
      <c r="B4792">
        <v>6</v>
      </c>
      <c r="C4792">
        <v>27</v>
      </c>
      <c r="D4792">
        <v>11.688000000000001</v>
      </c>
    </row>
    <row r="4793" spans="1:4" ht="15.75">
      <c r="A4793" s="1">
        <v>1996</v>
      </c>
      <c r="B4793">
        <v>6</v>
      </c>
      <c r="C4793">
        <v>28</v>
      </c>
      <c r="D4793">
        <v>11.63</v>
      </c>
    </row>
    <row r="4794" spans="1:4" ht="15.75">
      <c r="A4794" s="1">
        <v>1996</v>
      </c>
      <c r="B4794">
        <v>6</v>
      </c>
      <c r="C4794">
        <v>29</v>
      </c>
      <c r="D4794">
        <v>11.58</v>
      </c>
    </row>
    <row r="4795" spans="1:4" ht="15.75">
      <c r="A4795" s="1">
        <v>1996</v>
      </c>
      <c r="B4795">
        <v>6</v>
      </c>
      <c r="C4795">
        <v>30</v>
      </c>
      <c r="D4795">
        <v>11.571</v>
      </c>
    </row>
    <row r="4796" spans="1:4" ht="15.75">
      <c r="A4796" s="1">
        <v>1996</v>
      </c>
      <c r="B4796">
        <v>7</v>
      </c>
      <c r="C4796">
        <v>1</v>
      </c>
      <c r="D4796">
        <v>11.269</v>
      </c>
    </row>
    <row r="4797" spans="1:4" ht="15.75">
      <c r="A4797" s="1">
        <v>1996</v>
      </c>
      <c r="B4797">
        <v>7</v>
      </c>
      <c r="C4797">
        <v>2</v>
      </c>
      <c r="D4797">
        <v>11.24</v>
      </c>
    </row>
    <row r="4798" spans="1:4" ht="15.75">
      <c r="A4798" s="1">
        <v>1996</v>
      </c>
      <c r="B4798">
        <v>7</v>
      </c>
      <c r="C4798">
        <v>3</v>
      </c>
      <c r="D4798">
        <v>11.178000000000001</v>
      </c>
    </row>
    <row r="4799" spans="1:4" ht="15.75">
      <c r="A4799" s="1">
        <v>1996</v>
      </c>
      <c r="B4799">
        <v>7</v>
      </c>
      <c r="C4799">
        <v>4</v>
      </c>
      <c r="D4799">
        <v>11.154</v>
      </c>
    </row>
    <row r="4800" spans="1:4" ht="15.75">
      <c r="A4800" s="1">
        <v>1996</v>
      </c>
      <c r="B4800">
        <v>7</v>
      </c>
      <c r="C4800">
        <v>5</v>
      </c>
      <c r="D4800">
        <v>11.06</v>
      </c>
    </row>
    <row r="4801" spans="1:4" ht="15.75">
      <c r="A4801" s="1">
        <v>1996</v>
      </c>
      <c r="B4801">
        <v>7</v>
      </c>
      <c r="C4801">
        <v>6</v>
      </c>
      <c r="D4801">
        <v>10.986000000000001</v>
      </c>
    </row>
    <row r="4802" spans="1:4" ht="15.75">
      <c r="A4802" s="1">
        <v>1996</v>
      </c>
      <c r="B4802">
        <v>7</v>
      </c>
      <c r="C4802">
        <v>7</v>
      </c>
      <c r="D4802">
        <v>10.891</v>
      </c>
    </row>
    <row r="4803" spans="1:4" ht="15.75">
      <c r="A4803" s="1">
        <v>1996</v>
      </c>
      <c r="B4803">
        <v>7</v>
      </c>
      <c r="C4803">
        <v>8</v>
      </c>
      <c r="D4803">
        <v>10.885999999999999</v>
      </c>
    </row>
    <row r="4804" spans="1:4" ht="15.75">
      <c r="A4804" s="1">
        <v>1996</v>
      </c>
      <c r="B4804">
        <v>7</v>
      </c>
      <c r="C4804">
        <v>9</v>
      </c>
      <c r="D4804">
        <v>10.842000000000001</v>
      </c>
    </row>
    <row r="4805" spans="1:4" ht="15.75">
      <c r="A4805" s="1">
        <v>1996</v>
      </c>
      <c r="B4805">
        <v>7</v>
      </c>
      <c r="C4805">
        <v>10</v>
      </c>
      <c r="D4805">
        <v>10.750999999999999</v>
      </c>
    </row>
    <row r="4806" spans="1:4" ht="15.75">
      <c r="A4806" s="1">
        <v>1996</v>
      </c>
      <c r="B4806">
        <v>7</v>
      </c>
      <c r="C4806">
        <v>11</v>
      </c>
      <c r="D4806">
        <v>10.648999999999999</v>
      </c>
    </row>
    <row r="4807" spans="1:4" ht="15.75">
      <c r="A4807" s="1">
        <v>1996</v>
      </c>
      <c r="B4807">
        <v>7</v>
      </c>
      <c r="C4807">
        <v>12</v>
      </c>
      <c r="D4807">
        <v>10.476000000000001</v>
      </c>
    </row>
    <row r="4808" spans="1:4" ht="15.75">
      <c r="A4808" s="1">
        <v>1996</v>
      </c>
      <c r="B4808">
        <v>7</v>
      </c>
      <c r="C4808">
        <v>13</v>
      </c>
      <c r="D4808">
        <v>10.375</v>
      </c>
    </row>
    <row r="4809" spans="1:4" ht="15.75">
      <c r="A4809" s="1">
        <v>1996</v>
      </c>
      <c r="B4809">
        <v>7</v>
      </c>
      <c r="C4809">
        <v>14</v>
      </c>
      <c r="D4809">
        <v>10.263999999999999</v>
      </c>
    </row>
    <row r="4810" spans="1:4" ht="15.75">
      <c r="A4810" s="1">
        <v>1996</v>
      </c>
      <c r="B4810">
        <v>7</v>
      </c>
      <c r="C4810">
        <v>15</v>
      </c>
      <c r="D4810">
        <v>10.217000000000001</v>
      </c>
    </row>
    <row r="4811" spans="1:4" ht="15.75">
      <c r="A4811" s="1">
        <v>1996</v>
      </c>
      <c r="B4811">
        <v>7</v>
      </c>
      <c r="C4811">
        <v>16</v>
      </c>
      <c r="D4811">
        <v>10.178000000000001</v>
      </c>
    </row>
    <row r="4812" spans="1:4" ht="15.75">
      <c r="A4812" s="1">
        <v>1996</v>
      </c>
      <c r="B4812">
        <v>7</v>
      </c>
      <c r="C4812">
        <v>17</v>
      </c>
      <c r="D4812">
        <v>10.172000000000001</v>
      </c>
    </row>
    <row r="4813" spans="1:4" ht="15.75">
      <c r="A4813" s="1">
        <v>1996</v>
      </c>
      <c r="B4813">
        <v>7</v>
      </c>
      <c r="C4813">
        <v>18</v>
      </c>
      <c r="D4813">
        <v>10.016</v>
      </c>
    </row>
    <row r="4814" spans="1:4" ht="15.75">
      <c r="A4814" s="1">
        <v>1996</v>
      </c>
      <c r="B4814">
        <v>7</v>
      </c>
      <c r="C4814">
        <v>19</v>
      </c>
      <c r="D4814">
        <v>9.9960000000000004</v>
      </c>
    </row>
    <row r="4815" spans="1:4" ht="15.75">
      <c r="A4815" s="1">
        <v>1996</v>
      </c>
      <c r="B4815">
        <v>7</v>
      </c>
      <c r="C4815">
        <v>20</v>
      </c>
      <c r="D4815">
        <v>9.8539999999999992</v>
      </c>
    </row>
    <row r="4816" spans="1:4" ht="15.75">
      <c r="A4816" s="1">
        <v>1996</v>
      </c>
      <c r="B4816">
        <v>7</v>
      </c>
      <c r="C4816">
        <v>21</v>
      </c>
      <c r="D4816">
        <v>9.6999999999999993</v>
      </c>
    </row>
    <row r="4817" spans="1:4" ht="15.75">
      <c r="A4817" s="1">
        <v>1996</v>
      </c>
      <c r="B4817">
        <v>7</v>
      </c>
      <c r="C4817">
        <v>22</v>
      </c>
      <c r="D4817">
        <v>9.6300000000000008</v>
      </c>
    </row>
    <row r="4818" spans="1:4" ht="15.75">
      <c r="A4818" s="1">
        <v>1996</v>
      </c>
      <c r="B4818">
        <v>7</v>
      </c>
      <c r="C4818">
        <v>23</v>
      </c>
      <c r="D4818">
        <v>9.5440000000000005</v>
      </c>
    </row>
    <row r="4819" spans="1:4" ht="15.75">
      <c r="A4819" s="1">
        <v>1996</v>
      </c>
      <c r="B4819">
        <v>7</v>
      </c>
      <c r="C4819">
        <v>24</v>
      </c>
      <c r="D4819">
        <v>9.4870000000000001</v>
      </c>
    </row>
    <row r="4820" spans="1:4" ht="15.75">
      <c r="A4820" s="1">
        <v>1996</v>
      </c>
      <c r="B4820">
        <v>7</v>
      </c>
      <c r="C4820">
        <v>25</v>
      </c>
      <c r="D4820">
        <v>9.3849999999999998</v>
      </c>
    </row>
    <row r="4821" spans="1:4" ht="15.75">
      <c r="A4821" s="1">
        <v>1996</v>
      </c>
      <c r="B4821">
        <v>7</v>
      </c>
      <c r="C4821">
        <v>26</v>
      </c>
      <c r="D4821">
        <v>9.3249999999999993</v>
      </c>
    </row>
    <row r="4822" spans="1:4" ht="15.75">
      <c r="A4822" s="1">
        <v>1996</v>
      </c>
      <c r="B4822">
        <v>7</v>
      </c>
      <c r="C4822">
        <v>27</v>
      </c>
      <c r="D4822">
        <v>9.2840000000000007</v>
      </c>
    </row>
    <row r="4823" spans="1:4" ht="15.75">
      <c r="A4823" s="1">
        <v>1996</v>
      </c>
      <c r="B4823">
        <v>7</v>
      </c>
      <c r="C4823">
        <v>28</v>
      </c>
      <c r="D4823">
        <v>9.19</v>
      </c>
    </row>
    <row r="4824" spans="1:4" ht="15.75">
      <c r="A4824" s="1">
        <v>1996</v>
      </c>
      <c r="B4824">
        <v>7</v>
      </c>
      <c r="C4824">
        <v>29</v>
      </c>
      <c r="D4824">
        <v>9.1010000000000009</v>
      </c>
    </row>
    <row r="4825" spans="1:4" ht="15.75">
      <c r="A4825" s="1">
        <v>1996</v>
      </c>
      <c r="B4825">
        <v>7</v>
      </c>
      <c r="C4825">
        <v>30</v>
      </c>
      <c r="D4825">
        <v>9.0299999999999994</v>
      </c>
    </row>
    <row r="4826" spans="1:4" ht="15.75">
      <c r="A4826" s="1">
        <v>1996</v>
      </c>
      <c r="B4826">
        <v>7</v>
      </c>
      <c r="C4826">
        <v>31</v>
      </c>
      <c r="D4826">
        <v>8.9619999999999997</v>
      </c>
    </row>
    <row r="4827" spans="1:4" ht="15.75">
      <c r="A4827" s="1">
        <v>1996</v>
      </c>
      <c r="B4827">
        <v>8</v>
      </c>
      <c r="C4827">
        <v>1</v>
      </c>
      <c r="D4827">
        <v>8.9250000000000007</v>
      </c>
    </row>
    <row r="4828" spans="1:4" ht="15.75">
      <c r="A4828" s="1">
        <v>1996</v>
      </c>
      <c r="B4828">
        <v>8</v>
      </c>
      <c r="C4828">
        <v>2</v>
      </c>
      <c r="D4828">
        <v>8.8439999999999994</v>
      </c>
    </row>
    <row r="4829" spans="1:4" ht="15.75">
      <c r="A4829" s="1">
        <v>1996</v>
      </c>
      <c r="B4829">
        <v>8</v>
      </c>
      <c r="C4829">
        <v>3</v>
      </c>
      <c r="D4829">
        <v>8.7919999999999998</v>
      </c>
    </row>
    <row r="4830" spans="1:4" ht="15.75">
      <c r="A4830" s="1">
        <v>1996</v>
      </c>
      <c r="B4830">
        <v>8</v>
      </c>
      <c r="C4830">
        <v>4</v>
      </c>
      <c r="D4830">
        <v>8.7230000000000008</v>
      </c>
    </row>
    <row r="4831" spans="1:4" ht="15.75">
      <c r="A4831" s="1">
        <v>1996</v>
      </c>
      <c r="B4831">
        <v>8</v>
      </c>
      <c r="C4831">
        <v>5</v>
      </c>
      <c r="D4831">
        <v>8.6609999999999996</v>
      </c>
    </row>
    <row r="4832" spans="1:4" ht="15.75">
      <c r="A4832" s="1">
        <v>1996</v>
      </c>
      <c r="B4832">
        <v>8</v>
      </c>
      <c r="C4832">
        <v>6</v>
      </c>
      <c r="D4832">
        <v>8.7080000000000002</v>
      </c>
    </row>
    <row r="4833" spans="1:4" ht="15.75">
      <c r="A4833" s="1">
        <v>1996</v>
      </c>
      <c r="B4833">
        <v>8</v>
      </c>
      <c r="C4833">
        <v>7</v>
      </c>
      <c r="D4833">
        <v>8.6419999999999995</v>
      </c>
    </row>
    <row r="4834" spans="1:4" ht="15.75">
      <c r="A4834" s="1">
        <v>1996</v>
      </c>
      <c r="B4834">
        <v>8</v>
      </c>
      <c r="C4834">
        <v>8</v>
      </c>
      <c r="D4834">
        <v>8.6210000000000004</v>
      </c>
    </row>
    <row r="4835" spans="1:4" ht="15.75">
      <c r="A4835" s="1">
        <v>1996</v>
      </c>
      <c r="B4835">
        <v>8</v>
      </c>
      <c r="C4835">
        <v>9</v>
      </c>
      <c r="D4835">
        <v>8.5440000000000005</v>
      </c>
    </row>
    <row r="4836" spans="1:4" ht="15.75">
      <c r="A4836" s="1">
        <v>1996</v>
      </c>
      <c r="B4836">
        <v>8</v>
      </c>
      <c r="C4836">
        <v>10</v>
      </c>
      <c r="D4836">
        <v>8.4909999999999997</v>
      </c>
    </row>
    <row r="4837" spans="1:4" ht="15.75">
      <c r="A4837" s="1">
        <v>1996</v>
      </c>
      <c r="B4837">
        <v>8</v>
      </c>
      <c r="C4837">
        <v>11</v>
      </c>
      <c r="D4837">
        <v>8.4149999999999991</v>
      </c>
    </row>
    <row r="4838" spans="1:4" ht="15.75">
      <c r="A4838" s="1">
        <v>1996</v>
      </c>
      <c r="B4838">
        <v>8</v>
      </c>
      <c r="C4838">
        <v>12</v>
      </c>
      <c r="D4838">
        <v>8.3780000000000001</v>
      </c>
    </row>
    <row r="4839" spans="1:4" ht="15.75">
      <c r="A4839" s="1">
        <v>1996</v>
      </c>
      <c r="B4839">
        <v>8</v>
      </c>
      <c r="C4839">
        <v>13</v>
      </c>
      <c r="D4839">
        <v>8.3480000000000008</v>
      </c>
    </row>
    <row r="4840" spans="1:4" ht="15.75">
      <c r="A4840" s="1">
        <v>1996</v>
      </c>
      <c r="B4840">
        <v>8</v>
      </c>
      <c r="C4840">
        <v>14</v>
      </c>
      <c r="D4840">
        <v>8.2469999999999999</v>
      </c>
    </row>
    <row r="4841" spans="1:4" ht="15.75">
      <c r="A4841" s="1">
        <v>1996</v>
      </c>
      <c r="B4841">
        <v>8</v>
      </c>
      <c r="C4841">
        <v>15</v>
      </c>
      <c r="D4841">
        <v>8.1959999999999997</v>
      </c>
    </row>
    <row r="4842" spans="1:4" ht="15.75">
      <c r="A4842" s="1">
        <v>1996</v>
      </c>
      <c r="B4842">
        <v>8</v>
      </c>
      <c r="C4842">
        <v>16</v>
      </c>
      <c r="D4842">
        <v>8.1630000000000003</v>
      </c>
    </row>
    <row r="4843" spans="1:4" ht="15.75">
      <c r="A4843" s="1">
        <v>1996</v>
      </c>
      <c r="B4843">
        <v>8</v>
      </c>
      <c r="C4843">
        <v>17</v>
      </c>
      <c r="D4843">
        <v>8.1720000000000006</v>
      </c>
    </row>
    <row r="4844" spans="1:4" ht="15.75">
      <c r="A4844" s="1">
        <v>1996</v>
      </c>
      <c r="B4844">
        <v>8</v>
      </c>
      <c r="C4844">
        <v>18</v>
      </c>
      <c r="D4844">
        <v>8.0310000000000006</v>
      </c>
    </row>
    <row r="4845" spans="1:4" ht="15.75">
      <c r="A4845" s="1">
        <v>1996</v>
      </c>
      <c r="B4845">
        <v>8</v>
      </c>
      <c r="C4845">
        <v>19</v>
      </c>
      <c r="D4845">
        <v>8.0410000000000004</v>
      </c>
    </row>
    <row r="4846" spans="1:4" ht="15.75">
      <c r="A4846" s="1">
        <v>1996</v>
      </c>
      <c r="B4846">
        <v>8</v>
      </c>
      <c r="C4846">
        <v>20</v>
      </c>
      <c r="D4846">
        <v>7.9950000000000001</v>
      </c>
    </row>
    <row r="4847" spans="1:4" ht="15.75">
      <c r="A4847" s="1">
        <v>1996</v>
      </c>
      <c r="B4847">
        <v>8</v>
      </c>
      <c r="C4847">
        <v>21</v>
      </c>
      <c r="D4847">
        <v>7.9450000000000003</v>
      </c>
    </row>
    <row r="4848" spans="1:4" ht="15.75">
      <c r="A4848" s="1">
        <v>1996</v>
      </c>
      <c r="B4848">
        <v>8</v>
      </c>
      <c r="C4848">
        <v>22</v>
      </c>
      <c r="D4848">
        <v>7.9180000000000001</v>
      </c>
    </row>
    <row r="4849" spans="1:4" ht="15.75">
      <c r="A4849" s="1">
        <v>1996</v>
      </c>
      <c r="B4849">
        <v>8</v>
      </c>
      <c r="C4849">
        <v>23</v>
      </c>
      <c r="D4849">
        <v>7.8780000000000001</v>
      </c>
    </row>
    <row r="4850" spans="1:4" ht="15.75">
      <c r="A4850" s="1">
        <v>1996</v>
      </c>
      <c r="B4850">
        <v>8</v>
      </c>
      <c r="C4850">
        <v>24</v>
      </c>
      <c r="D4850">
        <v>7.8220000000000001</v>
      </c>
    </row>
    <row r="4851" spans="1:4" ht="15.75">
      <c r="A4851" s="1">
        <v>1996</v>
      </c>
      <c r="B4851">
        <v>8</v>
      </c>
      <c r="C4851">
        <v>25</v>
      </c>
      <c r="D4851">
        <v>7.7519999999999998</v>
      </c>
    </row>
    <row r="4852" spans="1:4" ht="15.75">
      <c r="A4852" s="1">
        <v>1996</v>
      </c>
      <c r="B4852">
        <v>8</v>
      </c>
      <c r="C4852">
        <v>26</v>
      </c>
      <c r="D4852">
        <v>7.6360000000000001</v>
      </c>
    </row>
    <row r="4853" spans="1:4" ht="15.75">
      <c r="A4853" s="1">
        <v>1996</v>
      </c>
      <c r="B4853">
        <v>8</v>
      </c>
      <c r="C4853">
        <v>27</v>
      </c>
      <c r="D4853">
        <v>7.6280000000000001</v>
      </c>
    </row>
    <row r="4854" spans="1:4" ht="15.75">
      <c r="A4854" s="1">
        <v>1996</v>
      </c>
      <c r="B4854">
        <v>8</v>
      </c>
      <c r="C4854">
        <v>28</v>
      </c>
      <c r="D4854">
        <v>7.6139999999999999</v>
      </c>
    </row>
    <row r="4855" spans="1:4" ht="15.75">
      <c r="A4855" s="1">
        <v>1996</v>
      </c>
      <c r="B4855">
        <v>8</v>
      </c>
      <c r="C4855">
        <v>29</v>
      </c>
      <c r="D4855">
        <v>7.4889999999999999</v>
      </c>
    </row>
    <row r="4856" spans="1:4" ht="15.75">
      <c r="A4856" s="1">
        <v>1996</v>
      </c>
      <c r="B4856">
        <v>8</v>
      </c>
      <c r="C4856">
        <v>30</v>
      </c>
      <c r="D4856">
        <v>7.4960000000000004</v>
      </c>
    </row>
    <row r="4857" spans="1:4" ht="15.75">
      <c r="A4857" s="1">
        <v>1996</v>
      </c>
      <c r="B4857">
        <v>8</v>
      </c>
      <c r="C4857">
        <v>31</v>
      </c>
      <c r="D4857">
        <v>7.4790000000000001</v>
      </c>
    </row>
    <row r="4858" spans="1:4" ht="15.75">
      <c r="A4858" s="1">
        <v>1996</v>
      </c>
      <c r="B4858">
        <v>9</v>
      </c>
      <c r="C4858">
        <v>1</v>
      </c>
      <c r="D4858">
        <v>7.3559999999999999</v>
      </c>
    </row>
    <row r="4859" spans="1:4" ht="15.75">
      <c r="A4859" s="1">
        <v>1996</v>
      </c>
      <c r="B4859">
        <v>9</v>
      </c>
      <c r="C4859">
        <v>2</v>
      </c>
      <c r="D4859">
        <v>7.3070000000000004</v>
      </c>
    </row>
    <row r="4860" spans="1:4" ht="15.75">
      <c r="A4860" s="1">
        <v>1996</v>
      </c>
      <c r="B4860">
        <v>9</v>
      </c>
      <c r="C4860">
        <v>3</v>
      </c>
      <c r="D4860">
        <v>7.2430000000000003</v>
      </c>
    </row>
    <row r="4861" spans="1:4" ht="15.75">
      <c r="A4861" s="1">
        <v>1996</v>
      </c>
      <c r="B4861">
        <v>9</v>
      </c>
      <c r="C4861">
        <v>4</v>
      </c>
      <c r="D4861">
        <v>7.2450000000000001</v>
      </c>
    </row>
    <row r="4862" spans="1:4" ht="15.75">
      <c r="A4862" s="1">
        <v>1996</v>
      </c>
      <c r="B4862">
        <v>9</v>
      </c>
      <c r="C4862">
        <v>5</v>
      </c>
      <c r="D4862">
        <v>7.1980000000000004</v>
      </c>
    </row>
    <row r="4863" spans="1:4" ht="15.75">
      <c r="A4863" s="1">
        <v>1996</v>
      </c>
      <c r="B4863">
        <v>9</v>
      </c>
      <c r="C4863">
        <v>6</v>
      </c>
      <c r="D4863">
        <v>7.218</v>
      </c>
    </row>
    <row r="4864" spans="1:4" ht="15.75">
      <c r="A4864" s="1">
        <v>1996</v>
      </c>
      <c r="B4864">
        <v>9</v>
      </c>
      <c r="C4864">
        <v>7</v>
      </c>
      <c r="D4864">
        <v>7.242</v>
      </c>
    </row>
    <row r="4865" spans="1:4" ht="15.75">
      <c r="A4865" s="1">
        <v>1996</v>
      </c>
      <c r="B4865">
        <v>9</v>
      </c>
      <c r="C4865">
        <v>8</v>
      </c>
      <c r="D4865">
        <v>7.194</v>
      </c>
    </row>
    <row r="4866" spans="1:4" ht="15.75">
      <c r="A4866" s="1">
        <v>1996</v>
      </c>
      <c r="B4866">
        <v>9</v>
      </c>
      <c r="C4866">
        <v>9</v>
      </c>
      <c r="D4866">
        <v>7.165</v>
      </c>
    </row>
    <row r="4867" spans="1:4" ht="15.75">
      <c r="A4867" s="1">
        <v>1996</v>
      </c>
      <c r="B4867">
        <v>9</v>
      </c>
      <c r="C4867">
        <v>10</v>
      </c>
      <c r="D4867">
        <v>7.1470000000000002</v>
      </c>
    </row>
    <row r="4868" spans="1:4" ht="15.75">
      <c r="A4868" s="1">
        <v>1996</v>
      </c>
      <c r="B4868">
        <v>9</v>
      </c>
      <c r="C4868">
        <v>11</v>
      </c>
      <c r="D4868">
        <v>7.2069999999999999</v>
      </c>
    </row>
    <row r="4869" spans="1:4" ht="15.75">
      <c r="A4869" s="1">
        <v>1996</v>
      </c>
      <c r="B4869">
        <v>9</v>
      </c>
      <c r="C4869">
        <v>12</v>
      </c>
      <c r="D4869">
        <v>7.2759999999999998</v>
      </c>
    </row>
    <row r="4870" spans="1:4" ht="15.75">
      <c r="A4870" s="1">
        <v>1996</v>
      </c>
      <c r="B4870">
        <v>9</v>
      </c>
      <c r="C4870">
        <v>13</v>
      </c>
      <c r="D4870">
        <v>7.3929999999999998</v>
      </c>
    </row>
    <row r="4871" spans="1:4" ht="15.75">
      <c r="A4871" s="1">
        <v>1996</v>
      </c>
      <c r="B4871">
        <v>9</v>
      </c>
      <c r="C4871">
        <v>14</v>
      </c>
      <c r="D4871">
        <v>7.4180000000000001</v>
      </c>
    </row>
    <row r="4872" spans="1:4" ht="15.75">
      <c r="A4872" s="1">
        <v>1996</v>
      </c>
      <c r="B4872">
        <v>9</v>
      </c>
      <c r="C4872">
        <v>15</v>
      </c>
      <c r="D4872">
        <v>7.484</v>
      </c>
    </row>
    <row r="4873" spans="1:4" ht="15.75">
      <c r="A4873" s="1">
        <v>1996</v>
      </c>
      <c r="B4873">
        <v>9</v>
      </c>
      <c r="C4873">
        <v>16</v>
      </c>
      <c r="D4873">
        <v>7.53</v>
      </c>
    </row>
    <row r="4874" spans="1:4" ht="15.75">
      <c r="A4874" s="1">
        <v>1996</v>
      </c>
      <c r="B4874">
        <v>9</v>
      </c>
      <c r="C4874">
        <v>17</v>
      </c>
      <c r="D4874">
        <v>7.5309999999999997</v>
      </c>
    </row>
    <row r="4875" spans="1:4" ht="15.75">
      <c r="A4875" s="1">
        <v>1996</v>
      </c>
      <c r="B4875">
        <v>9</v>
      </c>
      <c r="C4875">
        <v>18</v>
      </c>
      <c r="D4875">
        <v>7.6180000000000003</v>
      </c>
    </row>
    <row r="4876" spans="1:4" ht="15.75">
      <c r="A4876" s="1">
        <v>1996</v>
      </c>
      <c r="B4876">
        <v>9</v>
      </c>
      <c r="C4876">
        <v>19</v>
      </c>
      <c r="D4876">
        <v>7.6909999999999998</v>
      </c>
    </row>
    <row r="4877" spans="1:4" ht="15.75">
      <c r="A4877" s="1">
        <v>1996</v>
      </c>
      <c r="B4877">
        <v>9</v>
      </c>
      <c r="C4877">
        <v>20</v>
      </c>
      <c r="D4877">
        <v>7.7779999999999996</v>
      </c>
    </row>
    <row r="4878" spans="1:4" ht="15.75">
      <c r="A4878" s="1">
        <v>1996</v>
      </c>
      <c r="B4878">
        <v>9</v>
      </c>
      <c r="C4878">
        <v>21</v>
      </c>
      <c r="D4878">
        <v>7.8630000000000004</v>
      </c>
    </row>
    <row r="4879" spans="1:4" ht="15.75">
      <c r="A4879" s="1">
        <v>1996</v>
      </c>
      <c r="B4879">
        <v>9</v>
      </c>
      <c r="C4879">
        <v>22</v>
      </c>
      <c r="D4879">
        <v>7.8390000000000004</v>
      </c>
    </row>
    <row r="4880" spans="1:4" ht="15.75">
      <c r="A4880" s="1">
        <v>1996</v>
      </c>
      <c r="B4880">
        <v>9</v>
      </c>
      <c r="C4880">
        <v>23</v>
      </c>
      <c r="D4880">
        <v>7.8710000000000004</v>
      </c>
    </row>
    <row r="4881" spans="1:4" ht="15.75">
      <c r="A4881" s="1">
        <v>1996</v>
      </c>
      <c r="B4881">
        <v>9</v>
      </c>
      <c r="C4881">
        <v>24</v>
      </c>
      <c r="D4881">
        <v>7.9009999999999998</v>
      </c>
    </row>
    <row r="4882" spans="1:4" ht="15.75">
      <c r="A4882" s="1">
        <v>1996</v>
      </c>
      <c r="B4882">
        <v>9</v>
      </c>
      <c r="C4882">
        <v>25</v>
      </c>
      <c r="D4882">
        <v>7.9539999999999997</v>
      </c>
    </row>
    <row r="4883" spans="1:4" ht="15.75">
      <c r="A4883" s="1">
        <v>1996</v>
      </c>
      <c r="B4883">
        <v>9</v>
      </c>
      <c r="C4883">
        <v>26</v>
      </c>
      <c r="D4883">
        <v>8.0990000000000002</v>
      </c>
    </row>
    <row r="4884" spans="1:4" ht="15.75">
      <c r="A4884" s="1">
        <v>1996</v>
      </c>
      <c r="B4884">
        <v>9</v>
      </c>
      <c r="C4884">
        <v>27</v>
      </c>
      <c r="D4884">
        <v>8.2110000000000003</v>
      </c>
    </row>
    <row r="4885" spans="1:4" ht="15.75">
      <c r="A4885" s="1">
        <v>1996</v>
      </c>
      <c r="B4885">
        <v>9</v>
      </c>
      <c r="C4885">
        <v>28</v>
      </c>
      <c r="D4885">
        <v>8.1940000000000008</v>
      </c>
    </row>
    <row r="4886" spans="1:4" ht="15.75">
      <c r="A4886" s="1">
        <v>1996</v>
      </c>
      <c r="B4886">
        <v>9</v>
      </c>
      <c r="C4886">
        <v>29</v>
      </c>
      <c r="D4886">
        <v>8.1720000000000006</v>
      </c>
    </row>
    <row r="4887" spans="1:4" ht="15.75">
      <c r="A4887" s="1">
        <v>1996</v>
      </c>
      <c r="B4887">
        <v>9</v>
      </c>
      <c r="C4887">
        <v>30</v>
      </c>
      <c r="D4887">
        <v>8.1310000000000002</v>
      </c>
    </row>
    <row r="4888" spans="1:4" ht="15.75">
      <c r="A4888" s="1">
        <v>1996</v>
      </c>
      <c r="B4888">
        <v>10</v>
      </c>
      <c r="C4888">
        <v>1</v>
      </c>
      <c r="D4888">
        <v>8.2789999999999999</v>
      </c>
    </row>
    <row r="4889" spans="1:4" ht="15.75">
      <c r="A4889" s="1">
        <v>1996</v>
      </c>
      <c r="B4889">
        <v>10</v>
      </c>
      <c r="C4889">
        <v>2</v>
      </c>
      <c r="D4889">
        <v>8.3179999999999996</v>
      </c>
    </row>
    <row r="4890" spans="1:4" ht="15.75">
      <c r="A4890" s="1">
        <v>1996</v>
      </c>
      <c r="B4890">
        <v>10</v>
      </c>
      <c r="C4890">
        <v>3</v>
      </c>
      <c r="D4890">
        <v>8.3030000000000008</v>
      </c>
    </row>
    <row r="4891" spans="1:4" ht="15.75">
      <c r="A4891" s="1">
        <v>1996</v>
      </c>
      <c r="B4891">
        <v>10</v>
      </c>
      <c r="C4891">
        <v>4</v>
      </c>
      <c r="D4891">
        <v>8.3550000000000004</v>
      </c>
    </row>
    <row r="4892" spans="1:4" ht="15.75">
      <c r="A4892" s="1">
        <v>1996</v>
      </c>
      <c r="B4892">
        <v>10</v>
      </c>
      <c r="C4892">
        <v>5</v>
      </c>
      <c r="D4892">
        <v>8.4640000000000004</v>
      </c>
    </row>
    <row r="4893" spans="1:4" ht="15.75">
      <c r="A4893" s="1">
        <v>1996</v>
      </c>
      <c r="B4893">
        <v>10</v>
      </c>
      <c r="C4893">
        <v>6</v>
      </c>
      <c r="D4893">
        <v>8.6530000000000005</v>
      </c>
    </row>
    <row r="4894" spans="1:4" ht="15.75">
      <c r="A4894" s="1">
        <v>1996</v>
      </c>
      <c r="B4894">
        <v>10</v>
      </c>
      <c r="C4894">
        <v>7</v>
      </c>
      <c r="D4894">
        <v>8.7460000000000004</v>
      </c>
    </row>
    <row r="4895" spans="1:4" ht="15.75">
      <c r="A4895" s="1">
        <v>1996</v>
      </c>
      <c r="B4895">
        <v>10</v>
      </c>
      <c r="C4895">
        <v>8</v>
      </c>
      <c r="D4895">
        <v>8.8610000000000007</v>
      </c>
    </row>
    <row r="4896" spans="1:4" ht="15.75">
      <c r="A4896" s="1">
        <v>1996</v>
      </c>
      <c r="B4896">
        <v>10</v>
      </c>
      <c r="C4896">
        <v>9</v>
      </c>
      <c r="D4896">
        <v>8.8800000000000008</v>
      </c>
    </row>
    <row r="4897" spans="1:4" ht="15.75">
      <c r="A4897" s="1">
        <v>1996</v>
      </c>
      <c r="B4897">
        <v>10</v>
      </c>
      <c r="C4897">
        <v>10</v>
      </c>
      <c r="D4897">
        <v>8.9369999999999994</v>
      </c>
    </row>
    <row r="4898" spans="1:4" ht="15.75">
      <c r="A4898" s="1">
        <v>1996</v>
      </c>
      <c r="B4898">
        <v>10</v>
      </c>
      <c r="C4898">
        <v>11</v>
      </c>
      <c r="D4898">
        <v>8.9570000000000007</v>
      </c>
    </row>
    <row r="4899" spans="1:4" ht="15.75">
      <c r="A4899" s="1">
        <v>1996</v>
      </c>
      <c r="B4899">
        <v>10</v>
      </c>
      <c r="C4899">
        <v>12</v>
      </c>
      <c r="D4899">
        <v>9.0180000000000007</v>
      </c>
    </row>
    <row r="4900" spans="1:4" ht="15.75">
      <c r="A4900" s="1">
        <v>1996</v>
      </c>
      <c r="B4900">
        <v>10</v>
      </c>
      <c r="C4900">
        <v>13</v>
      </c>
      <c r="D4900">
        <v>9.1340000000000003</v>
      </c>
    </row>
    <row r="4901" spans="1:4" ht="15.75">
      <c r="A4901" s="1">
        <v>1996</v>
      </c>
      <c r="B4901">
        <v>10</v>
      </c>
      <c r="C4901">
        <v>14</v>
      </c>
      <c r="D4901">
        <v>9.1069999999999993</v>
      </c>
    </row>
    <row r="4902" spans="1:4" ht="15.75">
      <c r="A4902" s="1">
        <v>1996</v>
      </c>
      <c r="B4902">
        <v>10</v>
      </c>
      <c r="C4902">
        <v>15</v>
      </c>
      <c r="D4902">
        <v>9.1820000000000004</v>
      </c>
    </row>
    <row r="4903" spans="1:4" ht="15.75">
      <c r="A4903" s="1">
        <v>1996</v>
      </c>
      <c r="B4903">
        <v>10</v>
      </c>
      <c r="C4903">
        <v>16</v>
      </c>
      <c r="D4903">
        <v>9.2870000000000008</v>
      </c>
    </row>
    <row r="4904" spans="1:4" ht="15.75">
      <c r="A4904" s="1">
        <v>1996</v>
      </c>
      <c r="B4904">
        <v>10</v>
      </c>
      <c r="C4904">
        <v>17</v>
      </c>
      <c r="D4904">
        <v>9.2769999999999992</v>
      </c>
    </row>
    <row r="4905" spans="1:4" ht="15.75">
      <c r="A4905" s="1">
        <v>1996</v>
      </c>
      <c r="B4905">
        <v>10</v>
      </c>
      <c r="C4905">
        <v>18</v>
      </c>
      <c r="D4905">
        <v>9.3149999999999995</v>
      </c>
    </row>
    <row r="4906" spans="1:4" ht="15.75">
      <c r="A4906" s="1">
        <v>1996</v>
      </c>
      <c r="B4906">
        <v>10</v>
      </c>
      <c r="C4906">
        <v>19</v>
      </c>
      <c r="D4906">
        <v>9.4149999999999991</v>
      </c>
    </row>
    <row r="4907" spans="1:4" ht="15.75">
      <c r="A4907" s="1">
        <v>1996</v>
      </c>
      <c r="B4907">
        <v>10</v>
      </c>
      <c r="C4907">
        <v>20</v>
      </c>
      <c r="D4907">
        <v>9.4459999999999997</v>
      </c>
    </row>
    <row r="4908" spans="1:4" ht="15.75">
      <c r="A4908" s="1">
        <v>1996</v>
      </c>
      <c r="B4908">
        <v>10</v>
      </c>
      <c r="C4908">
        <v>21</v>
      </c>
      <c r="D4908">
        <v>9.4339999999999993</v>
      </c>
    </row>
    <row r="4909" spans="1:4" ht="15.75">
      <c r="A4909" s="1">
        <v>1996</v>
      </c>
      <c r="B4909">
        <v>10</v>
      </c>
      <c r="C4909">
        <v>22</v>
      </c>
      <c r="D4909">
        <v>9.4480000000000004</v>
      </c>
    </row>
    <row r="4910" spans="1:4" ht="15.75">
      <c r="A4910" s="1">
        <v>1996</v>
      </c>
      <c r="B4910">
        <v>10</v>
      </c>
      <c r="C4910">
        <v>23</v>
      </c>
      <c r="D4910">
        <v>9.5760000000000005</v>
      </c>
    </row>
    <row r="4911" spans="1:4" ht="15.75">
      <c r="A4911" s="1">
        <v>1996</v>
      </c>
      <c r="B4911">
        <v>10</v>
      </c>
      <c r="C4911">
        <v>24</v>
      </c>
      <c r="D4911">
        <v>9.6240000000000006</v>
      </c>
    </row>
    <row r="4912" spans="1:4" ht="15.75">
      <c r="A4912" s="1">
        <v>1996</v>
      </c>
      <c r="B4912">
        <v>10</v>
      </c>
      <c r="C4912">
        <v>25</v>
      </c>
      <c r="D4912">
        <v>9.6460000000000008</v>
      </c>
    </row>
    <row r="4913" spans="1:4" ht="15.75">
      <c r="A4913" s="1">
        <v>1996</v>
      </c>
      <c r="B4913">
        <v>10</v>
      </c>
      <c r="C4913">
        <v>26</v>
      </c>
      <c r="D4913">
        <v>9.641</v>
      </c>
    </row>
    <row r="4914" spans="1:4" ht="15.75">
      <c r="A4914" s="1">
        <v>1996</v>
      </c>
      <c r="B4914">
        <v>10</v>
      </c>
      <c r="C4914">
        <v>27</v>
      </c>
      <c r="D4914">
        <v>9.6910000000000007</v>
      </c>
    </row>
    <row r="4915" spans="1:4" ht="15.75">
      <c r="A4915" s="1">
        <v>1996</v>
      </c>
      <c r="B4915">
        <v>10</v>
      </c>
      <c r="C4915">
        <v>28</v>
      </c>
      <c r="D4915">
        <v>9.7430000000000003</v>
      </c>
    </row>
    <row r="4916" spans="1:4" ht="15.75">
      <c r="A4916" s="1">
        <v>1996</v>
      </c>
      <c r="B4916">
        <v>10</v>
      </c>
      <c r="C4916">
        <v>29</v>
      </c>
      <c r="D4916">
        <v>9.6890000000000001</v>
      </c>
    </row>
    <row r="4917" spans="1:4" ht="15.75">
      <c r="A4917" s="1">
        <v>1996</v>
      </c>
      <c r="B4917">
        <v>10</v>
      </c>
      <c r="C4917">
        <v>30</v>
      </c>
      <c r="D4917">
        <v>9.7449999999999992</v>
      </c>
    </row>
    <row r="4918" spans="1:4" ht="15.75">
      <c r="A4918" s="1">
        <v>1996</v>
      </c>
      <c r="B4918">
        <v>10</v>
      </c>
      <c r="C4918">
        <v>31</v>
      </c>
      <c r="D4918">
        <v>9.8190000000000008</v>
      </c>
    </row>
    <row r="4919" spans="1:4" ht="15.75">
      <c r="A4919" s="1">
        <v>1996</v>
      </c>
      <c r="B4919">
        <v>11</v>
      </c>
      <c r="C4919">
        <v>1</v>
      </c>
      <c r="D4919">
        <v>9.8119999999999994</v>
      </c>
    </row>
    <row r="4920" spans="1:4" ht="15.75">
      <c r="A4920" s="1">
        <v>1996</v>
      </c>
      <c r="B4920">
        <v>11</v>
      </c>
      <c r="C4920">
        <v>2</v>
      </c>
      <c r="D4920">
        <v>9.8450000000000006</v>
      </c>
    </row>
    <row r="4921" spans="1:4" ht="15.75">
      <c r="A4921" s="1">
        <v>1996</v>
      </c>
      <c r="B4921">
        <v>11</v>
      </c>
      <c r="C4921">
        <v>3</v>
      </c>
      <c r="D4921">
        <v>9.81</v>
      </c>
    </row>
    <row r="4922" spans="1:4" ht="15.75">
      <c r="A4922" s="1">
        <v>1996</v>
      </c>
      <c r="B4922">
        <v>11</v>
      </c>
      <c r="C4922">
        <v>4</v>
      </c>
      <c r="D4922">
        <v>9.8469999999999995</v>
      </c>
    </row>
    <row r="4923" spans="1:4" ht="15.75">
      <c r="A4923" s="1">
        <v>1996</v>
      </c>
      <c r="B4923">
        <v>11</v>
      </c>
      <c r="C4923">
        <v>5</v>
      </c>
      <c r="D4923">
        <v>9.8420000000000005</v>
      </c>
    </row>
    <row r="4924" spans="1:4" ht="15.75">
      <c r="A4924" s="1">
        <v>1996</v>
      </c>
      <c r="B4924">
        <v>11</v>
      </c>
      <c r="C4924">
        <v>6</v>
      </c>
      <c r="D4924">
        <v>9.8949999999999996</v>
      </c>
    </row>
    <row r="4925" spans="1:4" ht="15.75">
      <c r="A4925" s="1">
        <v>1996</v>
      </c>
      <c r="B4925">
        <v>11</v>
      </c>
      <c r="C4925">
        <v>7</v>
      </c>
      <c r="D4925">
        <v>9.9949999999999992</v>
      </c>
    </row>
    <row r="4926" spans="1:4" ht="15.75">
      <c r="A4926" s="1">
        <v>1996</v>
      </c>
      <c r="B4926">
        <v>11</v>
      </c>
      <c r="C4926">
        <v>8</v>
      </c>
      <c r="D4926">
        <v>9.9719999999999995</v>
      </c>
    </row>
    <row r="4927" spans="1:4" ht="15.75">
      <c r="A4927" s="1">
        <v>1996</v>
      </c>
      <c r="B4927">
        <v>11</v>
      </c>
      <c r="C4927">
        <v>9</v>
      </c>
      <c r="D4927">
        <v>9.9779999999999998</v>
      </c>
    </row>
    <row r="4928" spans="1:4" ht="15.75">
      <c r="A4928" s="1">
        <v>1996</v>
      </c>
      <c r="B4928">
        <v>11</v>
      </c>
      <c r="C4928">
        <v>10</v>
      </c>
      <c r="D4928">
        <v>10.021000000000001</v>
      </c>
    </row>
    <row r="4929" spans="1:4" ht="15.75">
      <c r="A4929" s="1">
        <v>1996</v>
      </c>
      <c r="B4929">
        <v>11</v>
      </c>
      <c r="C4929">
        <v>11</v>
      </c>
      <c r="D4929">
        <v>9.98</v>
      </c>
    </row>
    <row r="4930" spans="1:4" ht="15.75">
      <c r="A4930" s="1">
        <v>1996</v>
      </c>
      <c r="B4930">
        <v>11</v>
      </c>
      <c r="C4930">
        <v>12</v>
      </c>
      <c r="D4930">
        <v>10.084</v>
      </c>
    </row>
    <row r="4931" spans="1:4" ht="15.75">
      <c r="A4931" s="1">
        <v>1996</v>
      </c>
      <c r="B4931">
        <v>11</v>
      </c>
      <c r="C4931">
        <v>13</v>
      </c>
      <c r="D4931">
        <v>10.182</v>
      </c>
    </row>
    <row r="4932" spans="1:4" ht="15.75">
      <c r="A4932" s="1">
        <v>1996</v>
      </c>
      <c r="B4932">
        <v>11</v>
      </c>
      <c r="C4932">
        <v>14</v>
      </c>
      <c r="D4932">
        <v>10.319000000000001</v>
      </c>
    </row>
    <row r="4933" spans="1:4" ht="15.75">
      <c r="A4933" s="1">
        <v>1996</v>
      </c>
      <c r="B4933">
        <v>11</v>
      </c>
      <c r="C4933">
        <v>15</v>
      </c>
      <c r="D4933">
        <v>10.32</v>
      </c>
    </row>
    <row r="4934" spans="1:4" ht="15.75">
      <c r="A4934" s="1">
        <v>1996</v>
      </c>
      <c r="B4934">
        <v>11</v>
      </c>
      <c r="C4934">
        <v>16</v>
      </c>
      <c r="D4934">
        <v>10.182</v>
      </c>
    </row>
    <row r="4935" spans="1:4" ht="15.75">
      <c r="A4935" s="1">
        <v>1996</v>
      </c>
      <c r="B4935">
        <v>11</v>
      </c>
      <c r="C4935">
        <v>17</v>
      </c>
      <c r="D4935">
        <v>10.284000000000001</v>
      </c>
    </row>
    <row r="4936" spans="1:4" ht="15.75">
      <c r="A4936" s="1">
        <v>1996</v>
      </c>
      <c r="B4936">
        <v>11</v>
      </c>
      <c r="C4936">
        <v>18</v>
      </c>
      <c r="D4936">
        <v>10.403</v>
      </c>
    </row>
    <row r="4937" spans="1:4" ht="15.75">
      <c r="A4937" s="1">
        <v>1996</v>
      </c>
      <c r="B4937">
        <v>11</v>
      </c>
      <c r="C4937">
        <v>19</v>
      </c>
      <c r="D4937">
        <v>10.484999999999999</v>
      </c>
    </row>
    <row r="4938" spans="1:4" ht="15.75">
      <c r="A4938" s="1">
        <v>1996</v>
      </c>
      <c r="B4938">
        <v>11</v>
      </c>
      <c r="C4938">
        <v>20</v>
      </c>
      <c r="D4938">
        <v>10.537000000000001</v>
      </c>
    </row>
    <row r="4939" spans="1:4" ht="15.75">
      <c r="A4939" s="1">
        <v>1996</v>
      </c>
      <c r="B4939">
        <v>11</v>
      </c>
      <c r="C4939">
        <v>21</v>
      </c>
      <c r="D4939">
        <v>10.693</v>
      </c>
    </row>
    <row r="4940" spans="1:4" ht="15.75">
      <c r="A4940" s="1">
        <v>1996</v>
      </c>
      <c r="B4940">
        <v>11</v>
      </c>
      <c r="C4940">
        <v>22</v>
      </c>
      <c r="D4940">
        <v>10.721</v>
      </c>
    </row>
    <row r="4941" spans="1:4" ht="15.75">
      <c r="A4941" s="1">
        <v>1996</v>
      </c>
      <c r="B4941">
        <v>11</v>
      </c>
      <c r="C4941">
        <v>23</v>
      </c>
      <c r="D4941">
        <v>10.827</v>
      </c>
    </row>
    <row r="4942" spans="1:4" ht="15.75">
      <c r="A4942" s="1">
        <v>1996</v>
      </c>
      <c r="B4942">
        <v>11</v>
      </c>
      <c r="C4942">
        <v>24</v>
      </c>
      <c r="D4942">
        <v>10.853</v>
      </c>
    </row>
    <row r="4943" spans="1:4" ht="15.75">
      <c r="A4943" s="1">
        <v>1996</v>
      </c>
      <c r="B4943">
        <v>11</v>
      </c>
      <c r="C4943">
        <v>25</v>
      </c>
      <c r="D4943">
        <v>10.896000000000001</v>
      </c>
    </row>
    <row r="4944" spans="1:4" ht="15.75">
      <c r="A4944" s="1">
        <v>1996</v>
      </c>
      <c r="B4944">
        <v>11</v>
      </c>
      <c r="C4944">
        <v>26</v>
      </c>
      <c r="D4944">
        <v>11.092000000000001</v>
      </c>
    </row>
    <row r="4945" spans="1:4" ht="15.75">
      <c r="A4945" s="1">
        <v>1996</v>
      </c>
      <c r="B4945">
        <v>11</v>
      </c>
      <c r="C4945">
        <v>27</v>
      </c>
      <c r="D4945">
        <v>11.109</v>
      </c>
    </row>
    <row r="4946" spans="1:4" ht="15.75">
      <c r="A4946" s="1">
        <v>1996</v>
      </c>
      <c r="B4946">
        <v>11</v>
      </c>
      <c r="C4946">
        <v>28</v>
      </c>
      <c r="D4946">
        <v>11.242000000000001</v>
      </c>
    </row>
    <row r="4947" spans="1:4" ht="15.75">
      <c r="A4947" s="1">
        <v>1996</v>
      </c>
      <c r="B4947">
        <v>11</v>
      </c>
      <c r="C4947">
        <v>29</v>
      </c>
      <c r="D4947">
        <v>11.391</v>
      </c>
    </row>
    <row r="4948" spans="1:4" ht="15.75">
      <c r="A4948" s="1">
        <v>1996</v>
      </c>
      <c r="B4948">
        <v>11</v>
      </c>
      <c r="C4948">
        <v>30</v>
      </c>
      <c r="D4948">
        <v>11.449</v>
      </c>
    </row>
    <row r="4949" spans="1:4" ht="15.75">
      <c r="A4949" s="1">
        <v>1996</v>
      </c>
      <c r="B4949">
        <v>12</v>
      </c>
      <c r="C4949">
        <v>1</v>
      </c>
      <c r="D4949">
        <v>11.605</v>
      </c>
    </row>
    <row r="4950" spans="1:4" ht="15.75">
      <c r="A4950" s="1">
        <v>1996</v>
      </c>
      <c r="B4950">
        <v>12</v>
      </c>
      <c r="C4950">
        <v>2</v>
      </c>
      <c r="D4950">
        <v>11.738</v>
      </c>
    </row>
    <row r="4951" spans="1:4" ht="15.75">
      <c r="A4951" s="1">
        <v>1996</v>
      </c>
      <c r="B4951">
        <v>12</v>
      </c>
      <c r="C4951">
        <v>3</v>
      </c>
      <c r="D4951">
        <v>11.750999999999999</v>
      </c>
    </row>
    <row r="4952" spans="1:4" ht="15.75">
      <c r="A4952" s="1">
        <v>1996</v>
      </c>
      <c r="B4952">
        <v>12</v>
      </c>
      <c r="C4952">
        <v>4</v>
      </c>
      <c r="D4952">
        <v>11.991</v>
      </c>
    </row>
    <row r="4953" spans="1:4" ht="15.75">
      <c r="A4953" s="1">
        <v>1996</v>
      </c>
      <c r="B4953">
        <v>12</v>
      </c>
      <c r="C4953">
        <v>5</v>
      </c>
      <c r="D4953">
        <v>12.125</v>
      </c>
    </row>
    <row r="4954" spans="1:4" ht="15.75">
      <c r="A4954" s="1">
        <v>1996</v>
      </c>
      <c r="B4954">
        <v>12</v>
      </c>
      <c r="C4954">
        <v>6</v>
      </c>
      <c r="D4954">
        <v>12.177</v>
      </c>
    </row>
    <row r="4955" spans="1:4" ht="15.75">
      <c r="A4955" s="1">
        <v>1996</v>
      </c>
      <c r="B4955">
        <v>12</v>
      </c>
      <c r="C4955">
        <v>7</v>
      </c>
      <c r="D4955">
        <v>12.228</v>
      </c>
    </row>
    <row r="4956" spans="1:4" ht="15.75">
      <c r="A4956" s="1">
        <v>1996</v>
      </c>
      <c r="B4956">
        <v>12</v>
      </c>
      <c r="C4956">
        <v>8</v>
      </c>
      <c r="D4956">
        <v>12.342000000000001</v>
      </c>
    </row>
    <row r="4957" spans="1:4" ht="15.75">
      <c r="A4957" s="1">
        <v>1996</v>
      </c>
      <c r="B4957">
        <v>12</v>
      </c>
      <c r="C4957">
        <v>9</v>
      </c>
      <c r="D4957">
        <v>12.372999999999999</v>
      </c>
    </row>
    <row r="4958" spans="1:4" ht="15.75">
      <c r="A4958" s="1">
        <v>1996</v>
      </c>
      <c r="B4958">
        <v>12</v>
      </c>
      <c r="C4958">
        <v>10</v>
      </c>
      <c r="D4958">
        <v>12.356</v>
      </c>
    </row>
    <row r="4959" spans="1:4" ht="15.75">
      <c r="A4959" s="1">
        <v>1996</v>
      </c>
      <c r="B4959">
        <v>12</v>
      </c>
      <c r="C4959">
        <v>11</v>
      </c>
      <c r="D4959">
        <v>12.483000000000001</v>
      </c>
    </row>
    <row r="4960" spans="1:4" ht="15.75">
      <c r="A4960" s="1">
        <v>1996</v>
      </c>
      <c r="B4960">
        <v>12</v>
      </c>
      <c r="C4960">
        <v>12</v>
      </c>
      <c r="D4960">
        <v>12.644</v>
      </c>
    </row>
    <row r="4961" spans="1:4" ht="15.75">
      <c r="A4961" s="1">
        <v>1996</v>
      </c>
      <c r="B4961">
        <v>12</v>
      </c>
      <c r="C4961">
        <v>13</v>
      </c>
      <c r="D4961">
        <v>12.766</v>
      </c>
    </row>
    <row r="4962" spans="1:4" ht="15.75">
      <c r="A4962" s="1">
        <v>1996</v>
      </c>
      <c r="B4962">
        <v>12</v>
      </c>
      <c r="C4962">
        <v>14</v>
      </c>
      <c r="D4962">
        <v>12.878</v>
      </c>
    </row>
    <row r="4963" spans="1:4" ht="15.75">
      <c r="A4963" s="1">
        <v>1996</v>
      </c>
      <c r="B4963">
        <v>12</v>
      </c>
      <c r="C4963">
        <v>15</v>
      </c>
      <c r="D4963">
        <v>12.832000000000001</v>
      </c>
    </row>
    <row r="4964" spans="1:4" ht="15.75">
      <c r="A4964" s="1">
        <v>1996</v>
      </c>
      <c r="B4964">
        <v>12</v>
      </c>
      <c r="C4964">
        <v>16</v>
      </c>
      <c r="D4964">
        <v>12.944000000000001</v>
      </c>
    </row>
    <row r="4965" spans="1:4" ht="15.75">
      <c r="A4965" s="1">
        <v>1996</v>
      </c>
      <c r="B4965">
        <v>12</v>
      </c>
      <c r="C4965">
        <v>17</v>
      </c>
      <c r="D4965">
        <v>13.006</v>
      </c>
    </row>
    <row r="4966" spans="1:4" ht="15.75">
      <c r="A4966" s="1">
        <v>1996</v>
      </c>
      <c r="B4966">
        <v>12</v>
      </c>
      <c r="C4966">
        <v>18</v>
      </c>
      <c r="D4966">
        <v>13.106</v>
      </c>
    </row>
    <row r="4967" spans="1:4" ht="15.75">
      <c r="A4967" s="1">
        <v>1996</v>
      </c>
      <c r="B4967">
        <v>12</v>
      </c>
      <c r="C4967">
        <v>19</v>
      </c>
      <c r="D4967">
        <v>13.161</v>
      </c>
    </row>
    <row r="4968" spans="1:4" ht="15.75">
      <c r="A4968" s="1">
        <v>1996</v>
      </c>
      <c r="B4968">
        <v>12</v>
      </c>
      <c r="C4968">
        <v>20</v>
      </c>
      <c r="D4968">
        <v>13.194000000000001</v>
      </c>
    </row>
    <row r="4969" spans="1:4" ht="15.75">
      <c r="A4969" s="1">
        <v>1996</v>
      </c>
      <c r="B4969">
        <v>12</v>
      </c>
      <c r="C4969">
        <v>21</v>
      </c>
      <c r="D4969">
        <v>13.316000000000001</v>
      </c>
    </row>
    <row r="4970" spans="1:4" ht="15.75">
      <c r="A4970" s="1">
        <v>1996</v>
      </c>
      <c r="B4970">
        <v>12</v>
      </c>
      <c r="C4970">
        <v>22</v>
      </c>
      <c r="D4970">
        <v>13.3</v>
      </c>
    </row>
    <row r="4971" spans="1:4" ht="15.75">
      <c r="A4971" s="1">
        <v>1996</v>
      </c>
      <c r="B4971">
        <v>12</v>
      </c>
      <c r="C4971">
        <v>23</v>
      </c>
      <c r="D4971">
        <v>13.429</v>
      </c>
    </row>
    <row r="4972" spans="1:4" ht="15.75">
      <c r="A4972" s="1">
        <v>1996</v>
      </c>
      <c r="B4972">
        <v>12</v>
      </c>
      <c r="C4972">
        <v>24</v>
      </c>
      <c r="D4972">
        <v>13.597</v>
      </c>
    </row>
    <row r="4973" spans="1:4" ht="15.75">
      <c r="A4973" s="1">
        <v>1996</v>
      </c>
      <c r="B4973">
        <v>12</v>
      </c>
      <c r="C4973">
        <v>25</v>
      </c>
      <c r="D4973">
        <v>13.63</v>
      </c>
    </row>
    <row r="4974" spans="1:4" ht="15.75">
      <c r="A4974" s="1">
        <v>1996</v>
      </c>
      <c r="B4974">
        <v>12</v>
      </c>
      <c r="C4974">
        <v>26</v>
      </c>
      <c r="D4974">
        <v>13.613</v>
      </c>
    </row>
    <row r="4975" spans="1:4" ht="15.75">
      <c r="A4975" s="1">
        <v>1996</v>
      </c>
      <c r="B4975">
        <v>12</v>
      </c>
      <c r="C4975">
        <v>27</v>
      </c>
      <c r="D4975">
        <v>13.561</v>
      </c>
    </row>
    <row r="4976" spans="1:4" ht="15.75">
      <c r="A4976" s="1">
        <v>1996</v>
      </c>
      <c r="B4976">
        <v>12</v>
      </c>
      <c r="C4976">
        <v>28</v>
      </c>
      <c r="D4976">
        <v>13.545999999999999</v>
      </c>
    </row>
    <row r="4977" spans="1:4" ht="15.75">
      <c r="A4977" s="1">
        <v>1996</v>
      </c>
      <c r="B4977">
        <v>12</v>
      </c>
      <c r="C4977">
        <v>29</v>
      </c>
      <c r="D4977">
        <v>13.653</v>
      </c>
    </row>
    <row r="4978" spans="1:4" ht="15.75">
      <c r="A4978" s="1">
        <v>1996</v>
      </c>
      <c r="B4978">
        <v>12</v>
      </c>
      <c r="C4978">
        <v>30</v>
      </c>
      <c r="D4978">
        <v>13.704000000000001</v>
      </c>
    </row>
    <row r="4979" spans="1:4" ht="15.75">
      <c r="A4979" s="1">
        <v>1996</v>
      </c>
      <c r="B4979">
        <v>12</v>
      </c>
      <c r="C4979">
        <v>31</v>
      </c>
      <c r="D4979">
        <v>13.653</v>
      </c>
    </row>
    <row r="4980" spans="1:4" ht="15.75">
      <c r="A4980" s="1">
        <v>1997</v>
      </c>
      <c r="B4980">
        <v>1</v>
      </c>
      <c r="C4980">
        <v>1</v>
      </c>
      <c r="D4980">
        <v>13.657</v>
      </c>
    </row>
    <row r="4981" spans="1:4" ht="15.75">
      <c r="A4981" s="1">
        <v>1997</v>
      </c>
      <c r="B4981">
        <v>1</v>
      </c>
      <c r="C4981">
        <v>2</v>
      </c>
      <c r="D4981">
        <v>13.801</v>
      </c>
    </row>
    <row r="4982" spans="1:4" ht="15.75">
      <c r="A4982" s="1">
        <v>1997</v>
      </c>
      <c r="B4982">
        <v>1</v>
      </c>
      <c r="C4982">
        <v>3</v>
      </c>
      <c r="D4982">
        <v>13.837</v>
      </c>
    </row>
    <row r="4983" spans="1:4" ht="15.75">
      <c r="A4983" s="1">
        <v>1997</v>
      </c>
      <c r="B4983">
        <v>1</v>
      </c>
      <c r="C4983">
        <v>4</v>
      </c>
      <c r="D4983">
        <v>13.864000000000001</v>
      </c>
    </row>
    <row r="4984" spans="1:4" ht="15.75">
      <c r="A4984" s="1">
        <v>1997</v>
      </c>
      <c r="B4984">
        <v>1</v>
      </c>
      <c r="C4984">
        <v>5</v>
      </c>
      <c r="D4984">
        <v>14.016</v>
      </c>
    </row>
    <row r="4985" spans="1:4" ht="15.75">
      <c r="A4985" s="1">
        <v>1997</v>
      </c>
      <c r="B4985">
        <v>1</v>
      </c>
      <c r="C4985">
        <v>6</v>
      </c>
      <c r="D4985">
        <v>14.138999999999999</v>
      </c>
    </row>
    <row r="4986" spans="1:4" ht="15.75">
      <c r="A4986" s="1">
        <v>1997</v>
      </c>
      <c r="B4986">
        <v>1</v>
      </c>
      <c r="C4986">
        <v>7</v>
      </c>
      <c r="D4986">
        <v>14.188000000000001</v>
      </c>
    </row>
    <row r="4987" spans="1:4" ht="15.75">
      <c r="A4987" s="1">
        <v>1997</v>
      </c>
      <c r="B4987">
        <v>1</v>
      </c>
      <c r="C4987">
        <v>8</v>
      </c>
      <c r="D4987">
        <v>14.321</v>
      </c>
    </row>
    <row r="4988" spans="1:4" ht="15.75">
      <c r="A4988" s="1">
        <v>1997</v>
      </c>
      <c r="B4988">
        <v>1</v>
      </c>
      <c r="C4988">
        <v>9</v>
      </c>
      <c r="D4988">
        <v>14.257999999999999</v>
      </c>
    </row>
    <row r="4989" spans="1:4" ht="15.75">
      <c r="A4989" s="1">
        <v>1997</v>
      </c>
      <c r="B4989">
        <v>1</v>
      </c>
      <c r="C4989">
        <v>10</v>
      </c>
      <c r="D4989">
        <v>14.238</v>
      </c>
    </row>
    <row r="4990" spans="1:4" ht="15.75">
      <c r="A4990" s="1">
        <v>1997</v>
      </c>
      <c r="B4990">
        <v>1</v>
      </c>
      <c r="C4990">
        <v>11</v>
      </c>
      <c r="D4990">
        <v>14.257</v>
      </c>
    </row>
    <row r="4991" spans="1:4" ht="15.75">
      <c r="A4991" s="1">
        <v>1997</v>
      </c>
      <c r="B4991">
        <v>1</v>
      </c>
      <c r="C4991">
        <v>12</v>
      </c>
      <c r="D4991">
        <v>14.323</v>
      </c>
    </row>
    <row r="4992" spans="1:4" ht="15.75">
      <c r="A4992" s="1">
        <v>1997</v>
      </c>
      <c r="B4992">
        <v>1</v>
      </c>
      <c r="C4992">
        <v>13</v>
      </c>
      <c r="D4992">
        <v>14.417</v>
      </c>
    </row>
    <row r="4993" spans="1:4" ht="15.75">
      <c r="A4993" s="1">
        <v>1997</v>
      </c>
      <c r="B4993">
        <v>1</v>
      </c>
      <c r="C4993">
        <v>14</v>
      </c>
      <c r="D4993">
        <v>14.336</v>
      </c>
    </row>
    <row r="4994" spans="1:4" ht="15.75">
      <c r="A4994" s="1">
        <v>1997</v>
      </c>
      <c r="B4994">
        <v>1</v>
      </c>
      <c r="C4994">
        <v>15</v>
      </c>
      <c r="D4994">
        <v>14.334</v>
      </c>
    </row>
    <row r="4995" spans="1:4" ht="15.75">
      <c r="A4995" s="1">
        <v>1997</v>
      </c>
      <c r="B4995">
        <v>1</v>
      </c>
      <c r="C4995">
        <v>16</v>
      </c>
      <c r="D4995">
        <v>14.347</v>
      </c>
    </row>
    <row r="4996" spans="1:4" ht="15.75">
      <c r="A4996" s="1">
        <v>1997</v>
      </c>
      <c r="B4996">
        <v>1</v>
      </c>
      <c r="C4996">
        <v>17</v>
      </c>
      <c r="D4996">
        <v>14.42</v>
      </c>
    </row>
    <row r="4997" spans="1:4" ht="15.75">
      <c r="A4997" s="1">
        <v>1997</v>
      </c>
      <c r="B4997">
        <v>1</v>
      </c>
      <c r="C4997">
        <v>18</v>
      </c>
      <c r="D4997">
        <v>14.565</v>
      </c>
    </row>
    <row r="4998" spans="1:4" ht="15.75">
      <c r="A4998" s="1">
        <v>1997</v>
      </c>
      <c r="B4998">
        <v>1</v>
      </c>
      <c r="C4998">
        <v>19</v>
      </c>
      <c r="D4998">
        <v>14.592000000000001</v>
      </c>
    </row>
    <row r="4999" spans="1:4" ht="15.75">
      <c r="A4999" s="1">
        <v>1997</v>
      </c>
      <c r="B4999">
        <v>1</v>
      </c>
      <c r="C4999">
        <v>20</v>
      </c>
      <c r="D4999">
        <v>14.666</v>
      </c>
    </row>
    <row r="5000" spans="1:4" ht="15.75">
      <c r="A5000" s="1">
        <v>1997</v>
      </c>
      <c r="B5000">
        <v>1</v>
      </c>
      <c r="C5000">
        <v>21</v>
      </c>
      <c r="D5000">
        <v>14.637</v>
      </c>
    </row>
    <row r="5001" spans="1:4" ht="15.75">
      <c r="A5001" s="1">
        <v>1997</v>
      </c>
      <c r="B5001">
        <v>1</v>
      </c>
      <c r="C5001">
        <v>22</v>
      </c>
      <c r="D5001">
        <v>14.686</v>
      </c>
    </row>
    <row r="5002" spans="1:4" ht="15.75">
      <c r="A5002" s="1">
        <v>1997</v>
      </c>
      <c r="B5002">
        <v>1</v>
      </c>
      <c r="C5002">
        <v>23</v>
      </c>
      <c r="D5002">
        <v>14.752000000000001</v>
      </c>
    </row>
    <row r="5003" spans="1:4" ht="15.75">
      <c r="A5003" s="1">
        <v>1997</v>
      </c>
      <c r="B5003">
        <v>1</v>
      </c>
      <c r="C5003">
        <v>24</v>
      </c>
      <c r="D5003">
        <v>14.718999999999999</v>
      </c>
    </row>
    <row r="5004" spans="1:4" ht="15.75">
      <c r="A5004" s="1">
        <v>1997</v>
      </c>
      <c r="B5004">
        <v>1</v>
      </c>
      <c r="C5004">
        <v>25</v>
      </c>
      <c r="D5004">
        <v>14.756</v>
      </c>
    </row>
    <row r="5005" spans="1:4" ht="15.75">
      <c r="A5005" s="1">
        <v>1997</v>
      </c>
      <c r="B5005">
        <v>1</v>
      </c>
      <c r="C5005">
        <v>26</v>
      </c>
      <c r="D5005">
        <v>14.789</v>
      </c>
    </row>
    <row r="5006" spans="1:4" ht="15.75">
      <c r="A5006" s="1">
        <v>1997</v>
      </c>
      <c r="B5006">
        <v>1</v>
      </c>
      <c r="C5006">
        <v>27</v>
      </c>
      <c r="D5006">
        <v>14.7</v>
      </c>
    </row>
    <row r="5007" spans="1:4" ht="15.75">
      <c r="A5007" s="1">
        <v>1997</v>
      </c>
      <c r="B5007">
        <v>1</v>
      </c>
      <c r="C5007">
        <v>28</v>
      </c>
      <c r="D5007">
        <v>14.707000000000001</v>
      </c>
    </row>
    <row r="5008" spans="1:4" ht="15.75">
      <c r="A5008" s="1">
        <v>1997</v>
      </c>
      <c r="B5008">
        <v>1</v>
      </c>
      <c r="C5008">
        <v>29</v>
      </c>
      <c r="D5008">
        <v>14.81</v>
      </c>
    </row>
    <row r="5009" spans="1:4" ht="15.75">
      <c r="A5009" s="1">
        <v>1997</v>
      </c>
      <c r="B5009">
        <v>1</v>
      </c>
      <c r="C5009">
        <v>30</v>
      </c>
      <c r="D5009">
        <v>14.872</v>
      </c>
    </row>
    <row r="5010" spans="1:4" ht="15.75">
      <c r="A5010" s="1">
        <v>1997</v>
      </c>
      <c r="B5010">
        <v>1</v>
      </c>
      <c r="C5010">
        <v>31</v>
      </c>
      <c r="D5010">
        <v>14.938000000000001</v>
      </c>
    </row>
    <row r="5011" spans="1:4" ht="15.75">
      <c r="A5011" s="1">
        <v>1997</v>
      </c>
      <c r="B5011">
        <v>2</v>
      </c>
      <c r="C5011">
        <v>1</v>
      </c>
      <c r="D5011">
        <v>15.013</v>
      </c>
    </row>
    <row r="5012" spans="1:4" ht="15.75">
      <c r="A5012" s="1">
        <v>1997</v>
      </c>
      <c r="B5012">
        <v>2</v>
      </c>
      <c r="C5012">
        <v>2</v>
      </c>
      <c r="D5012">
        <v>15.051</v>
      </c>
    </row>
    <row r="5013" spans="1:4" ht="15.75">
      <c r="A5013" s="1">
        <v>1997</v>
      </c>
      <c r="B5013">
        <v>2</v>
      </c>
      <c r="C5013">
        <v>3</v>
      </c>
      <c r="D5013">
        <v>15.194000000000001</v>
      </c>
    </row>
    <row r="5014" spans="1:4" ht="15.75">
      <c r="A5014" s="1">
        <v>1997</v>
      </c>
      <c r="B5014">
        <v>2</v>
      </c>
      <c r="C5014">
        <v>4</v>
      </c>
      <c r="D5014">
        <v>15.287000000000001</v>
      </c>
    </row>
    <row r="5015" spans="1:4" ht="15.75">
      <c r="A5015" s="1">
        <v>1997</v>
      </c>
      <c r="B5015">
        <v>2</v>
      </c>
      <c r="C5015">
        <v>5</v>
      </c>
      <c r="D5015">
        <v>15.303000000000001</v>
      </c>
    </row>
    <row r="5016" spans="1:4" ht="15.75">
      <c r="A5016" s="1">
        <v>1997</v>
      </c>
      <c r="B5016">
        <v>2</v>
      </c>
      <c r="C5016">
        <v>6</v>
      </c>
      <c r="D5016">
        <v>15.369</v>
      </c>
    </row>
    <row r="5017" spans="1:4" ht="15.75">
      <c r="A5017" s="1">
        <v>1997</v>
      </c>
      <c r="B5017">
        <v>2</v>
      </c>
      <c r="C5017">
        <v>7</v>
      </c>
      <c r="D5017">
        <v>15.394</v>
      </c>
    </row>
    <row r="5018" spans="1:4" ht="15.75">
      <c r="A5018" s="1">
        <v>1997</v>
      </c>
      <c r="B5018">
        <v>2</v>
      </c>
      <c r="C5018">
        <v>8</v>
      </c>
      <c r="D5018">
        <v>15.417999999999999</v>
      </c>
    </row>
    <row r="5019" spans="1:4" ht="15.75">
      <c r="A5019" s="1">
        <v>1997</v>
      </c>
      <c r="B5019">
        <v>2</v>
      </c>
      <c r="C5019">
        <v>9</v>
      </c>
      <c r="D5019">
        <v>15.377000000000001</v>
      </c>
    </row>
    <row r="5020" spans="1:4" ht="15.75">
      <c r="A5020" s="1">
        <v>1997</v>
      </c>
      <c r="B5020">
        <v>2</v>
      </c>
      <c r="C5020">
        <v>10</v>
      </c>
      <c r="D5020">
        <v>15.452</v>
      </c>
    </row>
    <row r="5021" spans="1:4" ht="15.75">
      <c r="A5021" s="1">
        <v>1997</v>
      </c>
      <c r="B5021">
        <v>2</v>
      </c>
      <c r="C5021">
        <v>11</v>
      </c>
      <c r="D5021">
        <v>15.461</v>
      </c>
    </row>
    <row r="5022" spans="1:4" ht="15.75">
      <c r="A5022" s="1">
        <v>1997</v>
      </c>
      <c r="B5022">
        <v>2</v>
      </c>
      <c r="C5022">
        <v>12</v>
      </c>
      <c r="D5022">
        <v>15.417999999999999</v>
      </c>
    </row>
    <row r="5023" spans="1:4" ht="15.75">
      <c r="A5023" s="1">
        <v>1997</v>
      </c>
      <c r="B5023">
        <v>2</v>
      </c>
      <c r="C5023">
        <v>13</v>
      </c>
      <c r="D5023">
        <v>15.499000000000001</v>
      </c>
    </row>
    <row r="5024" spans="1:4" ht="15.75">
      <c r="A5024" s="1">
        <v>1997</v>
      </c>
      <c r="B5024">
        <v>2</v>
      </c>
      <c r="C5024">
        <v>14</v>
      </c>
      <c r="D5024">
        <v>15.509</v>
      </c>
    </row>
    <row r="5025" spans="1:4" ht="15.75">
      <c r="A5025" s="1">
        <v>1997</v>
      </c>
      <c r="B5025">
        <v>2</v>
      </c>
      <c r="C5025">
        <v>15</v>
      </c>
      <c r="D5025">
        <v>15.574</v>
      </c>
    </row>
    <row r="5026" spans="1:4" ht="15.75">
      <c r="A5026" s="1">
        <v>1997</v>
      </c>
      <c r="B5026">
        <v>2</v>
      </c>
      <c r="C5026">
        <v>16</v>
      </c>
      <c r="D5026">
        <v>15.648999999999999</v>
      </c>
    </row>
    <row r="5027" spans="1:4" ht="15.75">
      <c r="A5027" s="1">
        <v>1997</v>
      </c>
      <c r="B5027">
        <v>2</v>
      </c>
      <c r="C5027">
        <v>17</v>
      </c>
      <c r="D5027">
        <v>15.65</v>
      </c>
    </row>
    <row r="5028" spans="1:4" ht="15.75">
      <c r="A5028" s="1">
        <v>1997</v>
      </c>
      <c r="B5028">
        <v>2</v>
      </c>
      <c r="C5028">
        <v>18</v>
      </c>
      <c r="D5028">
        <v>15.635</v>
      </c>
    </row>
    <row r="5029" spans="1:4" ht="15.75">
      <c r="A5029" s="1">
        <v>1997</v>
      </c>
      <c r="B5029">
        <v>2</v>
      </c>
      <c r="C5029">
        <v>19</v>
      </c>
      <c r="D5029">
        <v>15.5</v>
      </c>
    </row>
    <row r="5030" spans="1:4" ht="15.75">
      <c r="A5030" s="1">
        <v>1997</v>
      </c>
      <c r="B5030">
        <v>2</v>
      </c>
      <c r="C5030">
        <v>20</v>
      </c>
      <c r="D5030">
        <v>15.481</v>
      </c>
    </row>
    <row r="5031" spans="1:4" ht="15.75">
      <c r="A5031" s="1">
        <v>1997</v>
      </c>
      <c r="B5031">
        <v>2</v>
      </c>
      <c r="C5031">
        <v>21</v>
      </c>
      <c r="D5031">
        <v>15.538</v>
      </c>
    </row>
    <row r="5032" spans="1:4" ht="15.75">
      <c r="A5032" s="1">
        <v>1997</v>
      </c>
      <c r="B5032">
        <v>2</v>
      </c>
      <c r="C5032">
        <v>22</v>
      </c>
      <c r="D5032">
        <v>15.532999999999999</v>
      </c>
    </row>
    <row r="5033" spans="1:4" ht="15.75">
      <c r="A5033" s="1">
        <v>1997</v>
      </c>
      <c r="B5033">
        <v>2</v>
      </c>
      <c r="C5033">
        <v>23</v>
      </c>
      <c r="D5033">
        <v>15.465999999999999</v>
      </c>
    </row>
    <row r="5034" spans="1:4" ht="15.75">
      <c r="A5034" s="1">
        <v>1997</v>
      </c>
      <c r="B5034">
        <v>2</v>
      </c>
      <c r="C5034">
        <v>24</v>
      </c>
      <c r="D5034">
        <v>15.496</v>
      </c>
    </row>
    <row r="5035" spans="1:4" ht="15.75">
      <c r="A5035" s="1">
        <v>1997</v>
      </c>
      <c r="B5035">
        <v>2</v>
      </c>
      <c r="C5035">
        <v>25</v>
      </c>
      <c r="D5035">
        <v>15.446999999999999</v>
      </c>
    </row>
    <row r="5036" spans="1:4" ht="15.75">
      <c r="A5036" s="1">
        <v>1997</v>
      </c>
      <c r="B5036">
        <v>2</v>
      </c>
      <c r="C5036">
        <v>26</v>
      </c>
      <c r="D5036">
        <v>15.41</v>
      </c>
    </row>
    <row r="5037" spans="1:4" ht="15.75">
      <c r="A5037" s="1">
        <v>1997</v>
      </c>
      <c r="B5037">
        <v>2</v>
      </c>
      <c r="C5037">
        <v>27</v>
      </c>
      <c r="D5037">
        <v>15.468999999999999</v>
      </c>
    </row>
    <row r="5038" spans="1:4" ht="15.75">
      <c r="A5038" s="1">
        <v>1997</v>
      </c>
      <c r="B5038">
        <v>2</v>
      </c>
      <c r="C5038">
        <v>28</v>
      </c>
      <c r="D5038">
        <v>15.635</v>
      </c>
    </row>
    <row r="5039" spans="1:4" ht="15.75">
      <c r="A5039" s="1">
        <v>1997</v>
      </c>
      <c r="B5039">
        <v>3</v>
      </c>
      <c r="C5039">
        <v>1</v>
      </c>
      <c r="D5039">
        <v>15.577999999999999</v>
      </c>
    </row>
    <row r="5040" spans="1:4" ht="15.75">
      <c r="A5040" s="1">
        <v>1997</v>
      </c>
      <c r="B5040">
        <v>3</v>
      </c>
      <c r="C5040">
        <v>2</v>
      </c>
      <c r="D5040">
        <v>15.617000000000001</v>
      </c>
    </row>
    <row r="5041" spans="1:4" ht="15.75">
      <c r="A5041" s="1">
        <v>1997</v>
      </c>
      <c r="B5041">
        <v>3</v>
      </c>
      <c r="C5041">
        <v>3</v>
      </c>
      <c r="D5041">
        <v>15.406000000000001</v>
      </c>
    </row>
    <row r="5042" spans="1:4" ht="15.75">
      <c r="A5042" s="1">
        <v>1997</v>
      </c>
      <c r="B5042">
        <v>3</v>
      </c>
      <c r="C5042">
        <v>4</v>
      </c>
      <c r="D5042">
        <v>15.353</v>
      </c>
    </row>
    <row r="5043" spans="1:4" ht="15.75">
      <c r="A5043" s="1">
        <v>1997</v>
      </c>
      <c r="B5043">
        <v>3</v>
      </c>
      <c r="C5043">
        <v>5</v>
      </c>
      <c r="D5043">
        <v>15.333</v>
      </c>
    </row>
    <row r="5044" spans="1:4" ht="15.75">
      <c r="A5044" s="1">
        <v>1997</v>
      </c>
      <c r="B5044">
        <v>3</v>
      </c>
      <c r="C5044">
        <v>6</v>
      </c>
      <c r="D5044">
        <v>15.379</v>
      </c>
    </row>
    <row r="5045" spans="1:4" ht="15.75">
      <c r="A5045" s="1">
        <v>1997</v>
      </c>
      <c r="B5045">
        <v>3</v>
      </c>
      <c r="C5045">
        <v>7</v>
      </c>
      <c r="D5045">
        <v>15.372</v>
      </c>
    </row>
    <row r="5046" spans="1:4" ht="15.75">
      <c r="A5046" s="1">
        <v>1997</v>
      </c>
      <c r="B5046">
        <v>3</v>
      </c>
      <c r="C5046">
        <v>8</v>
      </c>
      <c r="D5046">
        <v>15.361000000000001</v>
      </c>
    </row>
    <row r="5047" spans="1:4" ht="15.75">
      <c r="A5047" s="1">
        <v>1997</v>
      </c>
      <c r="B5047">
        <v>3</v>
      </c>
      <c r="C5047">
        <v>9</v>
      </c>
      <c r="D5047">
        <v>15.323</v>
      </c>
    </row>
    <row r="5048" spans="1:4" ht="15.75">
      <c r="A5048" s="1">
        <v>1997</v>
      </c>
      <c r="B5048">
        <v>3</v>
      </c>
      <c r="C5048">
        <v>10</v>
      </c>
      <c r="D5048">
        <v>15.342000000000001</v>
      </c>
    </row>
    <row r="5049" spans="1:4" ht="15.75">
      <c r="A5049" s="1">
        <v>1997</v>
      </c>
      <c r="B5049">
        <v>3</v>
      </c>
      <c r="C5049">
        <v>11</v>
      </c>
      <c r="D5049">
        <v>15.385999999999999</v>
      </c>
    </row>
    <row r="5050" spans="1:4" ht="15.75">
      <c r="A5050" s="1">
        <v>1997</v>
      </c>
      <c r="B5050">
        <v>3</v>
      </c>
      <c r="C5050">
        <v>12</v>
      </c>
      <c r="D5050">
        <v>15.407999999999999</v>
      </c>
    </row>
    <row r="5051" spans="1:4" ht="15.75">
      <c r="A5051" s="1">
        <v>1997</v>
      </c>
      <c r="B5051">
        <v>3</v>
      </c>
      <c r="C5051">
        <v>13</v>
      </c>
      <c r="D5051">
        <v>15.519</v>
      </c>
    </row>
    <row r="5052" spans="1:4" ht="15.75">
      <c r="A5052" s="1">
        <v>1997</v>
      </c>
      <c r="B5052">
        <v>3</v>
      </c>
      <c r="C5052">
        <v>14</v>
      </c>
      <c r="D5052">
        <v>15.488</v>
      </c>
    </row>
    <row r="5053" spans="1:4" ht="15.75">
      <c r="A5053" s="1">
        <v>1997</v>
      </c>
      <c r="B5053">
        <v>3</v>
      </c>
      <c r="C5053">
        <v>15</v>
      </c>
      <c r="D5053">
        <v>15.505000000000001</v>
      </c>
    </row>
    <row r="5054" spans="1:4" ht="15.75">
      <c r="A5054" s="1">
        <v>1997</v>
      </c>
      <c r="B5054">
        <v>3</v>
      </c>
      <c r="C5054">
        <v>16</v>
      </c>
      <c r="D5054">
        <v>15.504</v>
      </c>
    </row>
    <row r="5055" spans="1:4" ht="15.75">
      <c r="A5055" s="1">
        <v>1997</v>
      </c>
      <c r="B5055">
        <v>3</v>
      </c>
      <c r="C5055">
        <v>17</v>
      </c>
      <c r="D5055">
        <v>15.567</v>
      </c>
    </row>
    <row r="5056" spans="1:4" ht="15.75">
      <c r="A5056" s="1">
        <v>1997</v>
      </c>
      <c r="B5056">
        <v>3</v>
      </c>
      <c r="C5056">
        <v>18</v>
      </c>
      <c r="D5056">
        <v>15.597</v>
      </c>
    </row>
    <row r="5057" spans="1:4" ht="15.75">
      <c r="A5057" s="1">
        <v>1997</v>
      </c>
      <c r="B5057">
        <v>3</v>
      </c>
      <c r="C5057">
        <v>19</v>
      </c>
      <c r="D5057">
        <v>15.6</v>
      </c>
    </row>
    <row r="5058" spans="1:4" ht="15.75">
      <c r="A5058" s="1">
        <v>1997</v>
      </c>
      <c r="B5058">
        <v>3</v>
      </c>
      <c r="C5058">
        <v>20</v>
      </c>
      <c r="D5058">
        <v>15.683999999999999</v>
      </c>
    </row>
    <row r="5059" spans="1:4" ht="15.75">
      <c r="A5059" s="1">
        <v>1997</v>
      </c>
      <c r="B5059">
        <v>3</v>
      </c>
      <c r="C5059">
        <v>21</v>
      </c>
      <c r="D5059">
        <v>15.66</v>
      </c>
    </row>
    <row r="5060" spans="1:4" ht="15.75">
      <c r="A5060" s="1">
        <v>1997</v>
      </c>
      <c r="B5060">
        <v>3</v>
      </c>
      <c r="C5060">
        <v>22</v>
      </c>
      <c r="D5060">
        <v>15.555999999999999</v>
      </c>
    </row>
    <row r="5061" spans="1:4" ht="15.75">
      <c r="A5061" s="1">
        <v>1997</v>
      </c>
      <c r="B5061">
        <v>3</v>
      </c>
      <c r="C5061">
        <v>23</v>
      </c>
      <c r="D5061">
        <v>15.645</v>
      </c>
    </row>
    <row r="5062" spans="1:4" ht="15.75">
      <c r="A5062" s="1">
        <v>1997</v>
      </c>
      <c r="B5062">
        <v>3</v>
      </c>
      <c r="C5062">
        <v>24</v>
      </c>
      <c r="D5062">
        <v>15.622999999999999</v>
      </c>
    </row>
    <row r="5063" spans="1:4" ht="15.75">
      <c r="A5063" s="1">
        <v>1997</v>
      </c>
      <c r="B5063">
        <v>3</v>
      </c>
      <c r="C5063">
        <v>25</v>
      </c>
      <c r="D5063">
        <v>15.63</v>
      </c>
    </row>
    <row r="5064" spans="1:4" ht="15.75">
      <c r="A5064" s="1">
        <v>1997</v>
      </c>
      <c r="B5064">
        <v>3</v>
      </c>
      <c r="C5064">
        <v>26</v>
      </c>
      <c r="D5064">
        <v>15.554</v>
      </c>
    </row>
    <row r="5065" spans="1:4" ht="15.75">
      <c r="A5065" s="1">
        <v>1997</v>
      </c>
      <c r="B5065">
        <v>3</v>
      </c>
      <c r="C5065">
        <v>27</v>
      </c>
      <c r="D5065">
        <v>15.324</v>
      </c>
    </row>
    <row r="5066" spans="1:4" ht="15.75">
      <c r="A5066" s="1">
        <v>1997</v>
      </c>
      <c r="B5066">
        <v>3</v>
      </c>
      <c r="C5066">
        <v>28</v>
      </c>
      <c r="D5066">
        <v>15.24</v>
      </c>
    </row>
    <row r="5067" spans="1:4" ht="15.75">
      <c r="A5067" s="1">
        <v>1997</v>
      </c>
      <c r="B5067">
        <v>3</v>
      </c>
      <c r="C5067">
        <v>29</v>
      </c>
      <c r="D5067">
        <v>15.282</v>
      </c>
    </row>
    <row r="5068" spans="1:4" ht="15.75">
      <c r="A5068" s="1">
        <v>1997</v>
      </c>
      <c r="B5068">
        <v>3</v>
      </c>
      <c r="C5068">
        <v>30</v>
      </c>
      <c r="D5068">
        <v>15.333</v>
      </c>
    </row>
    <row r="5069" spans="1:4" ht="15.75">
      <c r="A5069" s="1">
        <v>1997</v>
      </c>
      <c r="B5069">
        <v>3</v>
      </c>
      <c r="C5069">
        <v>31</v>
      </c>
      <c r="D5069">
        <v>15.324</v>
      </c>
    </row>
    <row r="5070" spans="1:4" ht="15.75">
      <c r="A5070" s="1">
        <v>1997</v>
      </c>
      <c r="B5070">
        <v>4</v>
      </c>
      <c r="C5070">
        <v>1</v>
      </c>
      <c r="D5070">
        <v>15.206</v>
      </c>
    </row>
    <row r="5071" spans="1:4" ht="15.75">
      <c r="A5071" s="1">
        <v>1997</v>
      </c>
      <c r="B5071">
        <v>4</v>
      </c>
      <c r="C5071">
        <v>2</v>
      </c>
      <c r="D5071">
        <v>15.215999999999999</v>
      </c>
    </row>
    <row r="5072" spans="1:4" ht="15.75">
      <c r="A5072" s="1">
        <v>1997</v>
      </c>
      <c r="B5072">
        <v>4</v>
      </c>
      <c r="C5072">
        <v>3</v>
      </c>
      <c r="D5072">
        <v>15.173999999999999</v>
      </c>
    </row>
    <row r="5073" spans="1:4" ht="15.75">
      <c r="A5073" s="1">
        <v>1997</v>
      </c>
      <c r="B5073">
        <v>4</v>
      </c>
      <c r="C5073">
        <v>4</v>
      </c>
      <c r="D5073">
        <v>15.077</v>
      </c>
    </row>
    <row r="5074" spans="1:4" ht="15.75">
      <c r="A5074" s="1">
        <v>1997</v>
      </c>
      <c r="B5074">
        <v>4</v>
      </c>
      <c r="C5074">
        <v>5</v>
      </c>
      <c r="D5074">
        <v>15.061999999999999</v>
      </c>
    </row>
    <row r="5075" spans="1:4" ht="15.75">
      <c r="A5075" s="1">
        <v>1997</v>
      </c>
      <c r="B5075">
        <v>4</v>
      </c>
      <c r="C5075">
        <v>6</v>
      </c>
      <c r="D5075">
        <v>15.093</v>
      </c>
    </row>
    <row r="5076" spans="1:4" ht="15.75">
      <c r="A5076" s="1">
        <v>1997</v>
      </c>
      <c r="B5076">
        <v>4</v>
      </c>
      <c r="C5076">
        <v>7</v>
      </c>
      <c r="D5076">
        <v>15.154</v>
      </c>
    </row>
    <row r="5077" spans="1:4" ht="15.75">
      <c r="A5077" s="1">
        <v>1997</v>
      </c>
      <c r="B5077">
        <v>4</v>
      </c>
      <c r="C5077">
        <v>8</v>
      </c>
      <c r="D5077">
        <v>15.071999999999999</v>
      </c>
    </row>
    <row r="5078" spans="1:4" ht="15.75">
      <c r="A5078" s="1">
        <v>1997</v>
      </c>
      <c r="B5078">
        <v>4</v>
      </c>
      <c r="C5078">
        <v>9</v>
      </c>
      <c r="D5078">
        <v>14.92</v>
      </c>
    </row>
    <row r="5079" spans="1:4" ht="15.75">
      <c r="A5079" s="1">
        <v>1997</v>
      </c>
      <c r="B5079">
        <v>4</v>
      </c>
      <c r="C5079">
        <v>10</v>
      </c>
      <c r="D5079">
        <v>14.786</v>
      </c>
    </row>
    <row r="5080" spans="1:4" ht="15.75">
      <c r="A5080" s="1">
        <v>1997</v>
      </c>
      <c r="B5080">
        <v>4</v>
      </c>
      <c r="C5080">
        <v>11</v>
      </c>
      <c r="D5080">
        <v>14.734</v>
      </c>
    </row>
    <row r="5081" spans="1:4" ht="15.75">
      <c r="A5081" s="1">
        <v>1997</v>
      </c>
      <c r="B5081">
        <v>4</v>
      </c>
      <c r="C5081">
        <v>12</v>
      </c>
      <c r="D5081">
        <v>14.606</v>
      </c>
    </row>
    <row r="5082" spans="1:4" ht="15.75">
      <c r="A5082" s="1">
        <v>1997</v>
      </c>
      <c r="B5082">
        <v>4</v>
      </c>
      <c r="C5082">
        <v>13</v>
      </c>
      <c r="D5082">
        <v>14.617000000000001</v>
      </c>
    </row>
    <row r="5083" spans="1:4" ht="15.75">
      <c r="A5083" s="1">
        <v>1997</v>
      </c>
      <c r="B5083">
        <v>4</v>
      </c>
      <c r="C5083">
        <v>14</v>
      </c>
      <c r="D5083">
        <v>14.526999999999999</v>
      </c>
    </row>
    <row r="5084" spans="1:4" ht="15.75">
      <c r="A5084" s="1">
        <v>1997</v>
      </c>
      <c r="B5084">
        <v>4</v>
      </c>
      <c r="C5084">
        <v>15</v>
      </c>
      <c r="D5084">
        <v>14.5</v>
      </c>
    </row>
    <row r="5085" spans="1:4" ht="15.75">
      <c r="A5085" s="1">
        <v>1997</v>
      </c>
      <c r="B5085">
        <v>4</v>
      </c>
      <c r="C5085">
        <v>16</v>
      </c>
      <c r="D5085">
        <v>14.43</v>
      </c>
    </row>
    <row r="5086" spans="1:4" ht="15.75">
      <c r="A5086" s="1">
        <v>1997</v>
      </c>
      <c r="B5086">
        <v>4</v>
      </c>
      <c r="C5086">
        <v>17</v>
      </c>
      <c r="D5086">
        <v>14.334</v>
      </c>
    </row>
    <row r="5087" spans="1:4" ht="15.75">
      <c r="A5087" s="1">
        <v>1997</v>
      </c>
      <c r="B5087">
        <v>4</v>
      </c>
      <c r="C5087">
        <v>18</v>
      </c>
      <c r="D5087">
        <v>14.301</v>
      </c>
    </row>
    <row r="5088" spans="1:4" ht="15.75">
      <c r="A5088" s="1">
        <v>1997</v>
      </c>
      <c r="B5088">
        <v>4</v>
      </c>
      <c r="C5088">
        <v>19</v>
      </c>
      <c r="D5088">
        <v>14.271000000000001</v>
      </c>
    </row>
    <row r="5089" spans="1:4" ht="15.75">
      <c r="A5089" s="1">
        <v>1997</v>
      </c>
      <c r="B5089">
        <v>4</v>
      </c>
      <c r="C5089">
        <v>20</v>
      </c>
      <c r="D5089">
        <v>14.244999999999999</v>
      </c>
    </row>
    <row r="5090" spans="1:4" ht="15.75">
      <c r="A5090" s="1">
        <v>1997</v>
      </c>
      <c r="B5090">
        <v>4</v>
      </c>
      <c r="C5090">
        <v>21</v>
      </c>
      <c r="D5090">
        <v>14.243</v>
      </c>
    </row>
    <row r="5091" spans="1:4" ht="15.75">
      <c r="A5091" s="1">
        <v>1997</v>
      </c>
      <c r="B5091">
        <v>4</v>
      </c>
      <c r="C5091">
        <v>22</v>
      </c>
      <c r="D5091">
        <v>14.207000000000001</v>
      </c>
    </row>
    <row r="5092" spans="1:4" ht="15.75">
      <c r="A5092" s="1">
        <v>1997</v>
      </c>
      <c r="B5092">
        <v>4</v>
      </c>
      <c r="C5092">
        <v>23</v>
      </c>
      <c r="D5092">
        <v>14.186</v>
      </c>
    </row>
    <row r="5093" spans="1:4" ht="15.75">
      <c r="A5093" s="1">
        <v>1997</v>
      </c>
      <c r="B5093">
        <v>4</v>
      </c>
      <c r="C5093">
        <v>24</v>
      </c>
      <c r="D5093">
        <v>14.145</v>
      </c>
    </row>
    <row r="5094" spans="1:4" ht="15.75">
      <c r="A5094" s="1">
        <v>1997</v>
      </c>
      <c r="B5094">
        <v>4</v>
      </c>
      <c r="C5094">
        <v>25</v>
      </c>
      <c r="D5094">
        <v>14.18</v>
      </c>
    </row>
    <row r="5095" spans="1:4" ht="15.75">
      <c r="A5095" s="1">
        <v>1997</v>
      </c>
      <c r="B5095">
        <v>4</v>
      </c>
      <c r="C5095">
        <v>26</v>
      </c>
      <c r="D5095">
        <v>14.145</v>
      </c>
    </row>
    <row r="5096" spans="1:4" ht="15.75">
      <c r="A5096" s="1">
        <v>1997</v>
      </c>
      <c r="B5096">
        <v>4</v>
      </c>
      <c r="C5096">
        <v>27</v>
      </c>
      <c r="D5096">
        <v>14.157</v>
      </c>
    </row>
    <row r="5097" spans="1:4" ht="15.75">
      <c r="A5097" s="1">
        <v>1997</v>
      </c>
      <c r="B5097">
        <v>4</v>
      </c>
      <c r="C5097">
        <v>28</v>
      </c>
      <c r="D5097">
        <v>14.151999999999999</v>
      </c>
    </row>
    <row r="5098" spans="1:4" ht="15.75">
      <c r="A5098" s="1">
        <v>1997</v>
      </c>
      <c r="B5098">
        <v>4</v>
      </c>
      <c r="C5098">
        <v>29</v>
      </c>
      <c r="D5098">
        <v>14.118</v>
      </c>
    </row>
    <row r="5099" spans="1:4" ht="15.75">
      <c r="A5099" s="1">
        <v>1997</v>
      </c>
      <c r="B5099">
        <v>4</v>
      </c>
      <c r="C5099">
        <v>30</v>
      </c>
      <c r="D5099">
        <v>14.032999999999999</v>
      </c>
    </row>
    <row r="5100" spans="1:4" ht="15.75">
      <c r="A5100" s="1">
        <v>1997</v>
      </c>
      <c r="B5100">
        <v>5</v>
      </c>
      <c r="C5100">
        <v>1</v>
      </c>
      <c r="D5100">
        <v>13.906000000000001</v>
      </c>
    </row>
    <row r="5101" spans="1:4" ht="15.75">
      <c r="A5101" s="1">
        <v>1997</v>
      </c>
      <c r="B5101">
        <v>5</v>
      </c>
      <c r="C5101">
        <v>2</v>
      </c>
      <c r="D5101">
        <v>13.877000000000001</v>
      </c>
    </row>
    <row r="5102" spans="1:4" ht="15.75">
      <c r="A5102" s="1">
        <v>1997</v>
      </c>
      <c r="B5102">
        <v>5</v>
      </c>
      <c r="C5102">
        <v>3</v>
      </c>
      <c r="D5102">
        <v>13.829000000000001</v>
      </c>
    </row>
    <row r="5103" spans="1:4" ht="15.75">
      <c r="A5103" s="1">
        <v>1997</v>
      </c>
      <c r="B5103">
        <v>5</v>
      </c>
      <c r="C5103">
        <v>4</v>
      </c>
      <c r="D5103">
        <v>13.862</v>
      </c>
    </row>
    <row r="5104" spans="1:4" ht="15.75">
      <c r="A5104" s="1">
        <v>1997</v>
      </c>
      <c r="B5104">
        <v>5</v>
      </c>
      <c r="C5104">
        <v>5</v>
      </c>
      <c r="D5104">
        <v>13.791</v>
      </c>
    </row>
    <row r="5105" spans="1:4" ht="15.75">
      <c r="A5105" s="1">
        <v>1997</v>
      </c>
      <c r="B5105">
        <v>5</v>
      </c>
      <c r="C5105">
        <v>6</v>
      </c>
      <c r="D5105">
        <v>13.794</v>
      </c>
    </row>
    <row r="5106" spans="1:4" ht="15.75">
      <c r="A5106" s="1">
        <v>1997</v>
      </c>
      <c r="B5106">
        <v>5</v>
      </c>
      <c r="C5106">
        <v>7</v>
      </c>
      <c r="D5106">
        <v>13.688000000000001</v>
      </c>
    </row>
    <row r="5107" spans="1:4" ht="15.75">
      <c r="A5107" s="1">
        <v>1997</v>
      </c>
      <c r="B5107">
        <v>5</v>
      </c>
      <c r="C5107">
        <v>8</v>
      </c>
      <c r="D5107">
        <v>13.555999999999999</v>
      </c>
    </row>
    <row r="5108" spans="1:4" ht="15.75">
      <c r="A5108" s="1">
        <v>1997</v>
      </c>
      <c r="B5108">
        <v>5</v>
      </c>
      <c r="C5108">
        <v>9</v>
      </c>
      <c r="D5108">
        <v>13.497</v>
      </c>
    </row>
    <row r="5109" spans="1:4" ht="15.75">
      <c r="A5109" s="1">
        <v>1997</v>
      </c>
      <c r="B5109">
        <v>5</v>
      </c>
      <c r="C5109">
        <v>10</v>
      </c>
      <c r="D5109">
        <v>13.522</v>
      </c>
    </row>
    <row r="5110" spans="1:4" ht="15.75">
      <c r="A5110" s="1">
        <v>1997</v>
      </c>
      <c r="B5110">
        <v>5</v>
      </c>
      <c r="C5110">
        <v>11</v>
      </c>
      <c r="D5110">
        <v>13.458</v>
      </c>
    </row>
    <row r="5111" spans="1:4" ht="15.75">
      <c r="A5111" s="1">
        <v>1997</v>
      </c>
      <c r="B5111">
        <v>5</v>
      </c>
      <c r="C5111">
        <v>12</v>
      </c>
      <c r="D5111">
        <v>13.387</v>
      </c>
    </row>
    <row r="5112" spans="1:4" ht="15.75">
      <c r="A5112" s="1">
        <v>1997</v>
      </c>
      <c r="B5112">
        <v>5</v>
      </c>
      <c r="C5112">
        <v>13</v>
      </c>
      <c r="D5112">
        <v>13.315</v>
      </c>
    </row>
    <row r="5113" spans="1:4" ht="15.75">
      <c r="A5113" s="1">
        <v>1997</v>
      </c>
      <c r="B5113">
        <v>5</v>
      </c>
      <c r="C5113">
        <v>14</v>
      </c>
      <c r="D5113">
        <v>13.282</v>
      </c>
    </row>
    <row r="5114" spans="1:4" ht="15.75">
      <c r="A5114" s="1">
        <v>1997</v>
      </c>
      <c r="B5114">
        <v>5</v>
      </c>
      <c r="C5114">
        <v>15</v>
      </c>
      <c r="D5114">
        <v>13.193</v>
      </c>
    </row>
    <row r="5115" spans="1:4" ht="15.75">
      <c r="A5115" s="1">
        <v>1997</v>
      </c>
      <c r="B5115">
        <v>5</v>
      </c>
      <c r="C5115">
        <v>16</v>
      </c>
      <c r="D5115">
        <v>13.154</v>
      </c>
    </row>
    <row r="5116" spans="1:4" ht="15.75">
      <c r="A5116" s="1">
        <v>1997</v>
      </c>
      <c r="B5116">
        <v>5</v>
      </c>
      <c r="C5116">
        <v>17</v>
      </c>
      <c r="D5116">
        <v>13.055</v>
      </c>
    </row>
    <row r="5117" spans="1:4" ht="15.75">
      <c r="A5117" s="1">
        <v>1997</v>
      </c>
      <c r="B5117">
        <v>5</v>
      </c>
      <c r="C5117">
        <v>18</v>
      </c>
      <c r="D5117">
        <v>12.965</v>
      </c>
    </row>
    <row r="5118" spans="1:4" ht="15.75">
      <c r="A5118" s="1">
        <v>1997</v>
      </c>
      <c r="B5118">
        <v>5</v>
      </c>
      <c r="C5118">
        <v>19</v>
      </c>
      <c r="D5118">
        <v>13.022</v>
      </c>
    </row>
    <row r="5119" spans="1:4" ht="15.75">
      <c r="A5119" s="1">
        <v>1997</v>
      </c>
      <c r="B5119">
        <v>5</v>
      </c>
      <c r="C5119">
        <v>20</v>
      </c>
      <c r="D5119">
        <v>12.88</v>
      </c>
    </row>
    <row r="5120" spans="1:4" ht="15.75">
      <c r="A5120" s="1">
        <v>1997</v>
      </c>
      <c r="B5120">
        <v>5</v>
      </c>
      <c r="C5120">
        <v>21</v>
      </c>
      <c r="D5120">
        <v>12.762</v>
      </c>
    </row>
    <row r="5121" spans="1:4" ht="15.75">
      <c r="A5121" s="1">
        <v>1997</v>
      </c>
      <c r="B5121">
        <v>5</v>
      </c>
      <c r="C5121">
        <v>22</v>
      </c>
      <c r="D5121">
        <v>12.772</v>
      </c>
    </row>
    <row r="5122" spans="1:4" ht="15.75">
      <c r="A5122" s="1">
        <v>1997</v>
      </c>
      <c r="B5122">
        <v>5</v>
      </c>
      <c r="C5122">
        <v>23</v>
      </c>
      <c r="D5122">
        <v>12.787000000000001</v>
      </c>
    </row>
    <row r="5123" spans="1:4" ht="15.75">
      <c r="A5123" s="1">
        <v>1997</v>
      </c>
      <c r="B5123">
        <v>5</v>
      </c>
      <c r="C5123">
        <v>24</v>
      </c>
      <c r="D5123">
        <v>12.753</v>
      </c>
    </row>
    <row r="5124" spans="1:4" ht="15.75">
      <c r="A5124" s="1">
        <v>1997</v>
      </c>
      <c r="B5124">
        <v>5</v>
      </c>
      <c r="C5124">
        <v>25</v>
      </c>
      <c r="D5124">
        <v>12.721</v>
      </c>
    </row>
    <row r="5125" spans="1:4" ht="15.75">
      <c r="A5125" s="1">
        <v>1997</v>
      </c>
      <c r="B5125">
        <v>5</v>
      </c>
      <c r="C5125">
        <v>26</v>
      </c>
      <c r="D5125">
        <v>12.711</v>
      </c>
    </row>
    <row r="5126" spans="1:4" ht="15.75">
      <c r="A5126" s="1">
        <v>1997</v>
      </c>
      <c r="B5126">
        <v>5</v>
      </c>
      <c r="C5126">
        <v>27</v>
      </c>
      <c r="D5126">
        <v>12.675000000000001</v>
      </c>
    </row>
    <row r="5127" spans="1:4" ht="15.75">
      <c r="A5127" s="1">
        <v>1997</v>
      </c>
      <c r="B5127">
        <v>5</v>
      </c>
      <c r="C5127">
        <v>28</v>
      </c>
      <c r="D5127">
        <v>12.611000000000001</v>
      </c>
    </row>
    <row r="5128" spans="1:4" ht="15.75">
      <c r="A5128" s="1">
        <v>1997</v>
      </c>
      <c r="B5128">
        <v>5</v>
      </c>
      <c r="C5128">
        <v>29</v>
      </c>
      <c r="D5128">
        <v>12.606999999999999</v>
      </c>
    </row>
    <row r="5129" spans="1:4" ht="15.75">
      <c r="A5129" s="1">
        <v>1997</v>
      </c>
      <c r="B5129">
        <v>5</v>
      </c>
      <c r="C5129">
        <v>30</v>
      </c>
      <c r="D5129">
        <v>12.577999999999999</v>
      </c>
    </row>
    <row r="5130" spans="1:4" ht="15.75">
      <c r="A5130" s="1">
        <v>1997</v>
      </c>
      <c r="B5130">
        <v>5</v>
      </c>
      <c r="C5130">
        <v>31</v>
      </c>
      <c r="D5130">
        <v>12.481999999999999</v>
      </c>
    </row>
    <row r="5131" spans="1:4" ht="15.75">
      <c r="A5131" s="1">
        <v>1997</v>
      </c>
      <c r="B5131">
        <v>6</v>
      </c>
      <c r="C5131">
        <v>1</v>
      </c>
      <c r="D5131">
        <v>12.29</v>
      </c>
    </row>
    <row r="5132" spans="1:4" ht="15.75">
      <c r="A5132" s="1">
        <v>1997</v>
      </c>
      <c r="B5132">
        <v>6</v>
      </c>
      <c r="C5132">
        <v>2</v>
      </c>
      <c r="D5132">
        <v>12.285</v>
      </c>
    </row>
    <row r="5133" spans="1:4" ht="15.75">
      <c r="A5133" s="1">
        <v>1997</v>
      </c>
      <c r="B5133">
        <v>6</v>
      </c>
      <c r="C5133">
        <v>3</v>
      </c>
      <c r="D5133">
        <v>12.282999999999999</v>
      </c>
    </row>
    <row r="5134" spans="1:4" ht="15.75">
      <c r="A5134" s="1">
        <v>1997</v>
      </c>
      <c r="B5134">
        <v>6</v>
      </c>
      <c r="C5134">
        <v>4</v>
      </c>
      <c r="D5134">
        <v>12.218999999999999</v>
      </c>
    </row>
    <row r="5135" spans="1:4" ht="15.75">
      <c r="A5135" s="1">
        <v>1997</v>
      </c>
      <c r="B5135">
        <v>6</v>
      </c>
      <c r="C5135">
        <v>5</v>
      </c>
      <c r="D5135">
        <v>12.23</v>
      </c>
    </row>
    <row r="5136" spans="1:4" ht="15.75">
      <c r="A5136" s="1">
        <v>1997</v>
      </c>
      <c r="B5136">
        <v>6</v>
      </c>
      <c r="C5136">
        <v>6</v>
      </c>
      <c r="D5136">
        <v>12.206</v>
      </c>
    </row>
    <row r="5137" spans="1:4" ht="15.75">
      <c r="A5137" s="1">
        <v>1997</v>
      </c>
      <c r="B5137">
        <v>6</v>
      </c>
      <c r="C5137">
        <v>7</v>
      </c>
      <c r="D5137">
        <v>12.212999999999999</v>
      </c>
    </row>
    <row r="5138" spans="1:4" ht="15.75">
      <c r="A5138" s="1">
        <v>1997</v>
      </c>
      <c r="B5138">
        <v>6</v>
      </c>
      <c r="C5138">
        <v>8</v>
      </c>
      <c r="D5138">
        <v>12.247999999999999</v>
      </c>
    </row>
    <row r="5139" spans="1:4" ht="15.75">
      <c r="A5139" s="1">
        <v>1997</v>
      </c>
      <c r="B5139">
        <v>6</v>
      </c>
      <c r="C5139">
        <v>9</v>
      </c>
      <c r="D5139">
        <v>12.2</v>
      </c>
    </row>
    <row r="5140" spans="1:4" ht="15.75">
      <c r="A5140" s="1">
        <v>1997</v>
      </c>
      <c r="B5140">
        <v>6</v>
      </c>
      <c r="C5140">
        <v>10</v>
      </c>
      <c r="D5140">
        <v>12.167</v>
      </c>
    </row>
    <row r="5141" spans="1:4" ht="15.75">
      <c r="A5141" s="1">
        <v>1997</v>
      </c>
      <c r="B5141">
        <v>6</v>
      </c>
      <c r="C5141">
        <v>11</v>
      </c>
      <c r="D5141">
        <v>12.042</v>
      </c>
    </row>
    <row r="5142" spans="1:4" ht="15.75">
      <c r="A5142" s="1">
        <v>1997</v>
      </c>
      <c r="B5142">
        <v>6</v>
      </c>
      <c r="C5142">
        <v>12</v>
      </c>
      <c r="D5142">
        <v>12.01</v>
      </c>
    </row>
    <row r="5143" spans="1:4" ht="15.75">
      <c r="A5143" s="1">
        <v>1997</v>
      </c>
      <c r="B5143">
        <v>6</v>
      </c>
      <c r="C5143">
        <v>13</v>
      </c>
      <c r="D5143">
        <v>11.974</v>
      </c>
    </row>
    <row r="5144" spans="1:4" ht="15.75">
      <c r="A5144" s="1">
        <v>1997</v>
      </c>
      <c r="B5144">
        <v>6</v>
      </c>
      <c r="C5144">
        <v>14</v>
      </c>
      <c r="D5144">
        <v>11.968</v>
      </c>
    </row>
    <row r="5145" spans="1:4" ht="15.75">
      <c r="A5145" s="1">
        <v>1997</v>
      </c>
      <c r="B5145">
        <v>6</v>
      </c>
      <c r="C5145">
        <v>15</v>
      </c>
      <c r="D5145">
        <v>11.872999999999999</v>
      </c>
    </row>
    <row r="5146" spans="1:4" ht="15.75">
      <c r="A5146" s="1">
        <v>1997</v>
      </c>
      <c r="B5146">
        <v>6</v>
      </c>
      <c r="C5146">
        <v>16</v>
      </c>
      <c r="D5146">
        <v>11.811</v>
      </c>
    </row>
    <row r="5147" spans="1:4" ht="15.75">
      <c r="A5147" s="1">
        <v>1997</v>
      </c>
      <c r="B5147">
        <v>6</v>
      </c>
      <c r="C5147">
        <v>17</v>
      </c>
      <c r="D5147">
        <v>11.691000000000001</v>
      </c>
    </row>
    <row r="5148" spans="1:4" ht="15.75">
      <c r="A5148" s="1">
        <v>1997</v>
      </c>
      <c r="B5148">
        <v>6</v>
      </c>
      <c r="C5148">
        <v>18</v>
      </c>
      <c r="D5148">
        <v>11.664</v>
      </c>
    </row>
    <row r="5149" spans="1:4" ht="15.75">
      <c r="A5149" s="1">
        <v>1997</v>
      </c>
      <c r="B5149">
        <v>6</v>
      </c>
      <c r="C5149">
        <v>19</v>
      </c>
      <c r="D5149">
        <v>11.583</v>
      </c>
    </row>
    <row r="5150" spans="1:4" ht="15.75">
      <c r="A5150" s="1">
        <v>1997</v>
      </c>
      <c r="B5150">
        <v>6</v>
      </c>
      <c r="C5150">
        <v>20</v>
      </c>
      <c r="D5150">
        <v>11.513</v>
      </c>
    </row>
    <row r="5151" spans="1:4" ht="15.75">
      <c r="A5151" s="1">
        <v>1997</v>
      </c>
      <c r="B5151">
        <v>6</v>
      </c>
      <c r="C5151">
        <v>21</v>
      </c>
      <c r="D5151">
        <v>11.459</v>
      </c>
    </row>
    <row r="5152" spans="1:4" ht="15.75">
      <c r="A5152" s="1">
        <v>1997</v>
      </c>
      <c r="B5152">
        <v>6</v>
      </c>
      <c r="C5152">
        <v>22</v>
      </c>
      <c r="D5152">
        <v>11.397</v>
      </c>
    </row>
    <row r="5153" spans="1:4" ht="15.75">
      <c r="A5153" s="1">
        <v>1997</v>
      </c>
      <c r="B5153">
        <v>6</v>
      </c>
      <c r="C5153">
        <v>23</v>
      </c>
      <c r="D5153">
        <v>11.352</v>
      </c>
    </row>
    <row r="5154" spans="1:4" ht="15.75">
      <c r="A5154" s="1">
        <v>1997</v>
      </c>
      <c r="B5154">
        <v>6</v>
      </c>
      <c r="C5154">
        <v>24</v>
      </c>
      <c r="D5154">
        <v>11.34</v>
      </c>
    </row>
    <row r="5155" spans="1:4" ht="15.75">
      <c r="A5155" s="1">
        <v>1997</v>
      </c>
      <c r="B5155">
        <v>6</v>
      </c>
      <c r="C5155">
        <v>25</v>
      </c>
      <c r="D5155">
        <v>11.276</v>
      </c>
    </row>
    <row r="5156" spans="1:4" ht="15.75">
      <c r="A5156" s="1">
        <v>1997</v>
      </c>
      <c r="B5156">
        <v>6</v>
      </c>
      <c r="C5156">
        <v>26</v>
      </c>
      <c r="D5156">
        <v>11.148</v>
      </c>
    </row>
    <row r="5157" spans="1:4" ht="15.75">
      <c r="A5157" s="1">
        <v>1997</v>
      </c>
      <c r="B5157">
        <v>6</v>
      </c>
      <c r="C5157">
        <v>27</v>
      </c>
      <c r="D5157">
        <v>11.054</v>
      </c>
    </row>
    <row r="5158" spans="1:4" ht="15.75">
      <c r="A5158" s="1">
        <v>1997</v>
      </c>
      <c r="B5158">
        <v>6</v>
      </c>
      <c r="C5158">
        <v>28</v>
      </c>
      <c r="D5158">
        <v>10.968</v>
      </c>
    </row>
    <row r="5159" spans="1:4" ht="15.75">
      <c r="A5159" s="1">
        <v>1997</v>
      </c>
      <c r="B5159">
        <v>6</v>
      </c>
      <c r="C5159">
        <v>29</v>
      </c>
      <c r="D5159">
        <v>10.878</v>
      </c>
    </row>
    <row r="5160" spans="1:4" ht="15.75">
      <c r="A5160" s="1">
        <v>1997</v>
      </c>
      <c r="B5160">
        <v>6</v>
      </c>
      <c r="C5160">
        <v>30</v>
      </c>
      <c r="D5160">
        <v>10.808999999999999</v>
      </c>
    </row>
    <row r="5161" spans="1:4" ht="15.75">
      <c r="A5161" s="1">
        <v>1997</v>
      </c>
      <c r="B5161">
        <v>7</v>
      </c>
      <c r="C5161">
        <v>1</v>
      </c>
      <c r="D5161">
        <v>10.667</v>
      </c>
    </row>
    <row r="5162" spans="1:4" ht="15.75">
      <c r="A5162" s="1">
        <v>1997</v>
      </c>
      <c r="B5162">
        <v>7</v>
      </c>
      <c r="C5162">
        <v>2</v>
      </c>
      <c r="D5162">
        <v>10.577</v>
      </c>
    </row>
    <row r="5163" spans="1:4" ht="15.75">
      <c r="A5163" s="1">
        <v>1997</v>
      </c>
      <c r="B5163">
        <v>7</v>
      </c>
      <c r="C5163">
        <v>3</v>
      </c>
      <c r="D5163">
        <v>10.544</v>
      </c>
    </row>
    <row r="5164" spans="1:4" ht="15.75">
      <c r="A5164" s="1">
        <v>1997</v>
      </c>
      <c r="B5164">
        <v>7</v>
      </c>
      <c r="C5164">
        <v>4</v>
      </c>
      <c r="D5164">
        <v>10.484</v>
      </c>
    </row>
    <row r="5165" spans="1:4" ht="15.75">
      <c r="A5165" s="1">
        <v>1997</v>
      </c>
      <c r="B5165">
        <v>7</v>
      </c>
      <c r="C5165">
        <v>5</v>
      </c>
      <c r="D5165">
        <v>10.382999999999999</v>
      </c>
    </row>
    <row r="5166" spans="1:4" ht="15.75">
      <c r="A5166" s="1">
        <v>1997</v>
      </c>
      <c r="B5166">
        <v>7</v>
      </c>
      <c r="C5166">
        <v>6</v>
      </c>
      <c r="D5166">
        <v>10.321999999999999</v>
      </c>
    </row>
    <row r="5167" spans="1:4" ht="15.75">
      <c r="A5167" s="1">
        <v>1997</v>
      </c>
      <c r="B5167">
        <v>7</v>
      </c>
      <c r="C5167">
        <v>7</v>
      </c>
      <c r="D5167">
        <v>10.221</v>
      </c>
    </row>
    <row r="5168" spans="1:4" ht="15.75">
      <c r="A5168" s="1">
        <v>1997</v>
      </c>
      <c r="B5168">
        <v>7</v>
      </c>
      <c r="C5168">
        <v>8</v>
      </c>
      <c r="D5168">
        <v>10.132</v>
      </c>
    </row>
    <row r="5169" spans="1:4" ht="15.75">
      <c r="A5169" s="1">
        <v>1997</v>
      </c>
      <c r="B5169">
        <v>7</v>
      </c>
      <c r="C5169">
        <v>9</v>
      </c>
      <c r="D5169">
        <v>10.081</v>
      </c>
    </row>
    <row r="5170" spans="1:4" ht="15.75">
      <c r="A5170" s="1">
        <v>1997</v>
      </c>
      <c r="B5170">
        <v>7</v>
      </c>
      <c r="C5170">
        <v>10</v>
      </c>
      <c r="D5170">
        <v>9.9480000000000004</v>
      </c>
    </row>
    <row r="5171" spans="1:4" ht="15.75">
      <c r="A5171" s="1">
        <v>1997</v>
      </c>
      <c r="B5171">
        <v>7</v>
      </c>
      <c r="C5171">
        <v>11</v>
      </c>
      <c r="D5171">
        <v>9.7219999999999995</v>
      </c>
    </row>
    <row r="5172" spans="1:4" ht="15.75">
      <c r="A5172" s="1">
        <v>1997</v>
      </c>
      <c r="B5172">
        <v>7</v>
      </c>
      <c r="C5172">
        <v>12</v>
      </c>
      <c r="D5172">
        <v>9.7349999999999994</v>
      </c>
    </row>
    <row r="5173" spans="1:4" ht="15.75">
      <c r="A5173" s="1">
        <v>1997</v>
      </c>
      <c r="B5173">
        <v>7</v>
      </c>
      <c r="C5173">
        <v>13</v>
      </c>
      <c r="D5173">
        <v>9.6519999999999992</v>
      </c>
    </row>
    <row r="5174" spans="1:4" ht="15.75">
      <c r="A5174" s="1">
        <v>1997</v>
      </c>
      <c r="B5174">
        <v>7</v>
      </c>
      <c r="C5174">
        <v>14</v>
      </c>
      <c r="D5174">
        <v>9.5120000000000005</v>
      </c>
    </row>
    <row r="5175" spans="1:4" ht="15.75">
      <c r="A5175" s="1">
        <v>1997</v>
      </c>
      <c r="B5175">
        <v>7</v>
      </c>
      <c r="C5175">
        <v>15</v>
      </c>
      <c r="D5175">
        <v>9.3699999999999992</v>
      </c>
    </row>
    <row r="5176" spans="1:4" ht="15.75">
      <c r="A5176" s="1">
        <v>1997</v>
      </c>
      <c r="B5176">
        <v>7</v>
      </c>
      <c r="C5176">
        <v>16</v>
      </c>
      <c r="D5176">
        <v>9.3219999999999992</v>
      </c>
    </row>
    <row r="5177" spans="1:4" ht="15.75">
      <c r="A5177" s="1">
        <v>1997</v>
      </c>
      <c r="B5177">
        <v>7</v>
      </c>
      <c r="C5177">
        <v>17</v>
      </c>
      <c r="D5177">
        <v>9.3190000000000008</v>
      </c>
    </row>
    <row r="5178" spans="1:4" ht="15.75">
      <c r="A5178" s="1">
        <v>1997</v>
      </c>
      <c r="B5178">
        <v>7</v>
      </c>
      <c r="C5178">
        <v>18</v>
      </c>
      <c r="D5178">
        <v>9.2330000000000005</v>
      </c>
    </row>
    <row r="5179" spans="1:4" ht="15.75">
      <c r="A5179" s="1">
        <v>1997</v>
      </c>
      <c r="B5179">
        <v>7</v>
      </c>
      <c r="C5179">
        <v>19</v>
      </c>
      <c r="D5179">
        <v>9.1010000000000009</v>
      </c>
    </row>
    <row r="5180" spans="1:4" ht="15.75">
      <c r="A5180" s="1">
        <v>1997</v>
      </c>
      <c r="B5180">
        <v>7</v>
      </c>
      <c r="C5180">
        <v>20</v>
      </c>
      <c r="D5180">
        <v>9.0879999999999992</v>
      </c>
    </row>
    <row r="5181" spans="1:4" ht="15.75">
      <c r="A5181" s="1">
        <v>1997</v>
      </c>
      <c r="B5181">
        <v>7</v>
      </c>
      <c r="C5181">
        <v>21</v>
      </c>
      <c r="D5181">
        <v>9.0370000000000008</v>
      </c>
    </row>
    <row r="5182" spans="1:4" ht="15.75">
      <c r="A5182" s="1">
        <v>1997</v>
      </c>
      <c r="B5182">
        <v>7</v>
      </c>
      <c r="C5182">
        <v>22</v>
      </c>
      <c r="D5182">
        <v>8.9489999999999998</v>
      </c>
    </row>
    <row r="5183" spans="1:4" ht="15.75">
      <c r="A5183" s="1">
        <v>1997</v>
      </c>
      <c r="B5183">
        <v>7</v>
      </c>
      <c r="C5183">
        <v>23</v>
      </c>
      <c r="D5183">
        <v>8.7509999999999994</v>
      </c>
    </row>
    <row r="5184" spans="1:4" ht="15.75">
      <c r="A5184" s="1">
        <v>1997</v>
      </c>
      <c r="B5184">
        <v>7</v>
      </c>
      <c r="C5184">
        <v>24</v>
      </c>
      <c r="D5184">
        <v>8.6959999999999997</v>
      </c>
    </row>
    <row r="5185" spans="1:4" ht="15.75">
      <c r="A5185" s="1">
        <v>1997</v>
      </c>
      <c r="B5185">
        <v>7</v>
      </c>
      <c r="C5185">
        <v>25</v>
      </c>
      <c r="D5185">
        <v>8.5530000000000008</v>
      </c>
    </row>
    <row r="5186" spans="1:4" ht="15.75">
      <c r="A5186" s="1">
        <v>1997</v>
      </c>
      <c r="B5186">
        <v>7</v>
      </c>
      <c r="C5186">
        <v>26</v>
      </c>
      <c r="D5186">
        <v>8.5419999999999998</v>
      </c>
    </row>
    <row r="5187" spans="1:4" ht="15.75">
      <c r="A5187" s="1">
        <v>1997</v>
      </c>
      <c r="B5187">
        <v>7</v>
      </c>
      <c r="C5187">
        <v>27</v>
      </c>
      <c r="D5187">
        <v>8.5299999999999994</v>
      </c>
    </row>
    <row r="5188" spans="1:4" ht="15.75">
      <c r="A5188" s="1">
        <v>1997</v>
      </c>
      <c r="B5188">
        <v>7</v>
      </c>
      <c r="C5188">
        <v>28</v>
      </c>
      <c r="D5188">
        <v>8.5429999999999993</v>
      </c>
    </row>
    <row r="5189" spans="1:4" ht="15.75">
      <c r="A5189" s="1">
        <v>1997</v>
      </c>
      <c r="B5189">
        <v>7</v>
      </c>
      <c r="C5189">
        <v>29</v>
      </c>
      <c r="D5189">
        <v>8.39</v>
      </c>
    </row>
    <row r="5190" spans="1:4" ht="15.75">
      <c r="A5190" s="1">
        <v>1997</v>
      </c>
      <c r="B5190">
        <v>7</v>
      </c>
      <c r="C5190">
        <v>30</v>
      </c>
      <c r="D5190">
        <v>8.2520000000000007</v>
      </c>
    </row>
    <row r="5191" spans="1:4" ht="15.75">
      <c r="A5191" s="1">
        <v>1997</v>
      </c>
      <c r="B5191">
        <v>7</v>
      </c>
      <c r="C5191">
        <v>31</v>
      </c>
      <c r="D5191">
        <v>8.08</v>
      </c>
    </row>
    <row r="5192" spans="1:4" ht="15.75">
      <c r="A5192" s="1">
        <v>1997</v>
      </c>
      <c r="B5192">
        <v>8</v>
      </c>
      <c r="C5192">
        <v>1</v>
      </c>
      <c r="D5192">
        <v>7.9790000000000001</v>
      </c>
    </row>
    <row r="5193" spans="1:4" ht="15.75">
      <c r="A5193" s="1">
        <v>1997</v>
      </c>
      <c r="B5193">
        <v>8</v>
      </c>
      <c r="C5193">
        <v>2</v>
      </c>
      <c r="D5193">
        <v>7.9130000000000003</v>
      </c>
    </row>
    <row r="5194" spans="1:4" ht="15.75">
      <c r="A5194" s="1">
        <v>1997</v>
      </c>
      <c r="B5194">
        <v>8</v>
      </c>
      <c r="C5194">
        <v>3</v>
      </c>
      <c r="D5194">
        <v>7.8630000000000004</v>
      </c>
    </row>
    <row r="5195" spans="1:4" ht="15.75">
      <c r="A5195" s="1">
        <v>1997</v>
      </c>
      <c r="B5195">
        <v>8</v>
      </c>
      <c r="C5195">
        <v>4</v>
      </c>
      <c r="D5195">
        <v>7.7549999999999999</v>
      </c>
    </row>
    <row r="5196" spans="1:4" ht="15.75">
      <c r="A5196" s="1">
        <v>1997</v>
      </c>
      <c r="B5196">
        <v>8</v>
      </c>
      <c r="C5196">
        <v>5</v>
      </c>
      <c r="D5196">
        <v>7.78</v>
      </c>
    </row>
    <row r="5197" spans="1:4" ht="15.75">
      <c r="A5197" s="1">
        <v>1997</v>
      </c>
      <c r="B5197">
        <v>8</v>
      </c>
      <c r="C5197">
        <v>6</v>
      </c>
      <c r="D5197">
        <v>7.7009999999999996</v>
      </c>
    </row>
    <row r="5198" spans="1:4" ht="15.75">
      <c r="A5198" s="1">
        <v>1997</v>
      </c>
      <c r="B5198">
        <v>8</v>
      </c>
      <c r="C5198">
        <v>7</v>
      </c>
      <c r="D5198">
        <v>7.577</v>
      </c>
    </row>
    <row r="5199" spans="1:4" ht="15.75">
      <c r="A5199" s="1">
        <v>1997</v>
      </c>
      <c r="B5199">
        <v>8</v>
      </c>
      <c r="C5199">
        <v>8</v>
      </c>
      <c r="D5199">
        <v>7.5330000000000004</v>
      </c>
    </row>
    <row r="5200" spans="1:4" ht="15.75">
      <c r="A5200" s="1">
        <v>1997</v>
      </c>
      <c r="B5200">
        <v>8</v>
      </c>
      <c r="C5200">
        <v>9</v>
      </c>
      <c r="D5200">
        <v>7.4859999999999998</v>
      </c>
    </row>
    <row r="5201" spans="1:4" ht="15.75">
      <c r="A5201" s="1">
        <v>1997</v>
      </c>
      <c r="B5201">
        <v>8</v>
      </c>
      <c r="C5201">
        <v>10</v>
      </c>
      <c r="D5201">
        <v>7.367</v>
      </c>
    </row>
    <row r="5202" spans="1:4" ht="15.75">
      <c r="A5202" s="1">
        <v>1997</v>
      </c>
      <c r="B5202">
        <v>8</v>
      </c>
      <c r="C5202">
        <v>11</v>
      </c>
      <c r="D5202">
        <v>7.399</v>
      </c>
    </row>
    <row r="5203" spans="1:4" ht="15.75">
      <c r="A5203" s="1">
        <v>1997</v>
      </c>
      <c r="B5203">
        <v>8</v>
      </c>
      <c r="C5203">
        <v>12</v>
      </c>
      <c r="D5203">
        <v>7.3449999999999998</v>
      </c>
    </row>
    <row r="5204" spans="1:4" ht="15.75">
      <c r="A5204" s="1">
        <v>1997</v>
      </c>
      <c r="B5204">
        <v>8</v>
      </c>
      <c r="C5204">
        <v>13</v>
      </c>
      <c r="D5204">
        <v>7.2960000000000003</v>
      </c>
    </row>
    <row r="5205" spans="1:4" ht="15.75">
      <c r="A5205" s="1">
        <v>1997</v>
      </c>
      <c r="B5205">
        <v>8</v>
      </c>
      <c r="C5205">
        <v>14</v>
      </c>
      <c r="D5205">
        <v>7.343</v>
      </c>
    </row>
    <row r="5206" spans="1:4" ht="15.75">
      <c r="A5206" s="1">
        <v>1997</v>
      </c>
      <c r="B5206">
        <v>8</v>
      </c>
      <c r="C5206">
        <v>15</v>
      </c>
      <c r="D5206">
        <v>7.3150000000000004</v>
      </c>
    </row>
    <row r="5207" spans="1:4" ht="15.75">
      <c r="A5207" s="1">
        <v>1997</v>
      </c>
      <c r="B5207">
        <v>8</v>
      </c>
      <c r="C5207">
        <v>16</v>
      </c>
      <c r="D5207">
        <v>7.2750000000000004</v>
      </c>
    </row>
    <row r="5208" spans="1:4" ht="15.75">
      <c r="A5208" s="1">
        <v>1997</v>
      </c>
      <c r="B5208">
        <v>8</v>
      </c>
      <c r="C5208">
        <v>17</v>
      </c>
      <c r="D5208">
        <v>7.2389999999999999</v>
      </c>
    </row>
    <row r="5209" spans="1:4" ht="15.75">
      <c r="A5209" s="1">
        <v>1997</v>
      </c>
      <c r="B5209">
        <v>8</v>
      </c>
      <c r="C5209">
        <v>18</v>
      </c>
      <c r="D5209">
        <v>7.2039999999999997</v>
      </c>
    </row>
    <row r="5210" spans="1:4" ht="15.75">
      <c r="A5210" s="1">
        <v>1997</v>
      </c>
      <c r="B5210">
        <v>8</v>
      </c>
      <c r="C5210">
        <v>19</v>
      </c>
      <c r="D5210">
        <v>7.242</v>
      </c>
    </row>
    <row r="5211" spans="1:4" ht="15.75">
      <c r="A5211" s="1">
        <v>1997</v>
      </c>
      <c r="B5211">
        <v>8</v>
      </c>
      <c r="C5211">
        <v>20</v>
      </c>
      <c r="D5211">
        <v>7.1470000000000002</v>
      </c>
    </row>
    <row r="5212" spans="1:4" ht="15.75">
      <c r="A5212" s="1">
        <v>1997</v>
      </c>
      <c r="B5212">
        <v>8</v>
      </c>
      <c r="C5212">
        <v>21</v>
      </c>
      <c r="D5212">
        <v>7.1849999999999996</v>
      </c>
    </row>
    <row r="5213" spans="1:4" ht="15.75">
      <c r="A5213" s="1">
        <v>1997</v>
      </c>
      <c r="B5213">
        <v>8</v>
      </c>
      <c r="C5213">
        <v>22</v>
      </c>
      <c r="D5213">
        <v>7.2240000000000002</v>
      </c>
    </row>
    <row r="5214" spans="1:4" ht="15.75">
      <c r="A5214" s="1">
        <v>1997</v>
      </c>
      <c r="B5214">
        <v>8</v>
      </c>
      <c r="C5214">
        <v>23</v>
      </c>
      <c r="D5214">
        <v>7.1509999999999998</v>
      </c>
    </row>
    <row r="5215" spans="1:4" ht="15.75">
      <c r="A5215" s="1">
        <v>1997</v>
      </c>
      <c r="B5215">
        <v>8</v>
      </c>
      <c r="C5215">
        <v>24</v>
      </c>
      <c r="D5215">
        <v>7.0119999999999996</v>
      </c>
    </row>
    <row r="5216" spans="1:4" ht="15.75">
      <c r="A5216" s="1">
        <v>1997</v>
      </c>
      <c r="B5216">
        <v>8</v>
      </c>
      <c r="C5216">
        <v>25</v>
      </c>
      <c r="D5216">
        <v>6.9059999999999997</v>
      </c>
    </row>
    <row r="5217" spans="1:4" ht="15.75">
      <c r="A5217" s="1">
        <v>1997</v>
      </c>
      <c r="B5217">
        <v>8</v>
      </c>
      <c r="C5217">
        <v>26</v>
      </c>
      <c r="D5217">
        <v>6.8220000000000001</v>
      </c>
    </row>
    <row r="5218" spans="1:4" ht="15.75">
      <c r="A5218" s="1">
        <v>1997</v>
      </c>
      <c r="B5218">
        <v>8</v>
      </c>
      <c r="C5218">
        <v>27</v>
      </c>
      <c r="D5218">
        <v>6.806</v>
      </c>
    </row>
    <row r="5219" spans="1:4" ht="15.75">
      <c r="A5219" s="1">
        <v>1997</v>
      </c>
      <c r="B5219">
        <v>8</v>
      </c>
      <c r="C5219">
        <v>28</v>
      </c>
      <c r="D5219">
        <v>6.774</v>
      </c>
    </row>
    <row r="5220" spans="1:4" ht="15.75">
      <c r="A5220" s="1">
        <v>1997</v>
      </c>
      <c r="B5220">
        <v>8</v>
      </c>
      <c r="C5220">
        <v>29</v>
      </c>
      <c r="D5220">
        <v>6.7409999999999997</v>
      </c>
    </row>
    <row r="5221" spans="1:4" ht="15.75">
      <c r="A5221" s="1">
        <v>1997</v>
      </c>
      <c r="B5221">
        <v>8</v>
      </c>
      <c r="C5221">
        <v>30</v>
      </c>
      <c r="D5221">
        <v>6.7220000000000004</v>
      </c>
    </row>
    <row r="5222" spans="1:4" ht="15.75">
      <c r="A5222" s="1">
        <v>1997</v>
      </c>
      <c r="B5222">
        <v>8</v>
      </c>
      <c r="C5222">
        <v>31</v>
      </c>
      <c r="D5222">
        <v>6.734</v>
      </c>
    </row>
    <row r="5223" spans="1:4" ht="15.75">
      <c r="A5223" s="1">
        <v>1997</v>
      </c>
      <c r="B5223">
        <v>9</v>
      </c>
      <c r="C5223">
        <v>1</v>
      </c>
      <c r="D5223">
        <v>6.6710000000000003</v>
      </c>
    </row>
    <row r="5224" spans="1:4" ht="15.75">
      <c r="A5224" s="1">
        <v>1997</v>
      </c>
      <c r="B5224">
        <v>9</v>
      </c>
      <c r="C5224">
        <v>2</v>
      </c>
      <c r="D5224">
        <v>6.6280000000000001</v>
      </c>
    </row>
    <row r="5225" spans="1:4" ht="15.75">
      <c r="A5225" s="1">
        <v>1997</v>
      </c>
      <c r="B5225">
        <v>9</v>
      </c>
      <c r="C5225">
        <v>3</v>
      </c>
      <c r="D5225">
        <v>6.6020000000000003</v>
      </c>
    </row>
    <row r="5226" spans="1:4" ht="15.75">
      <c r="A5226" s="1">
        <v>1997</v>
      </c>
      <c r="B5226">
        <v>9</v>
      </c>
      <c r="C5226">
        <v>4</v>
      </c>
      <c r="D5226">
        <v>6.6319999999999997</v>
      </c>
    </row>
    <row r="5227" spans="1:4" ht="15.75">
      <c r="A5227" s="1">
        <v>1997</v>
      </c>
      <c r="B5227">
        <v>9</v>
      </c>
      <c r="C5227">
        <v>5</v>
      </c>
      <c r="D5227">
        <v>6.6840000000000002</v>
      </c>
    </row>
    <row r="5228" spans="1:4" ht="15.75">
      <c r="A5228" s="1">
        <v>1997</v>
      </c>
      <c r="B5228">
        <v>9</v>
      </c>
      <c r="C5228">
        <v>6</v>
      </c>
      <c r="D5228">
        <v>6.6609999999999996</v>
      </c>
    </row>
    <row r="5229" spans="1:4" ht="15.75">
      <c r="A5229" s="1">
        <v>1997</v>
      </c>
      <c r="B5229">
        <v>9</v>
      </c>
      <c r="C5229">
        <v>7</v>
      </c>
      <c r="D5229">
        <v>6.7069999999999999</v>
      </c>
    </row>
    <row r="5230" spans="1:4" ht="15.75">
      <c r="A5230" s="1">
        <v>1997</v>
      </c>
      <c r="B5230">
        <v>9</v>
      </c>
      <c r="C5230">
        <v>8</v>
      </c>
      <c r="D5230">
        <v>6.69</v>
      </c>
    </row>
    <row r="5231" spans="1:4" ht="15.75">
      <c r="A5231" s="1">
        <v>1997</v>
      </c>
      <c r="B5231">
        <v>9</v>
      </c>
      <c r="C5231">
        <v>9</v>
      </c>
      <c r="D5231">
        <v>6.6630000000000003</v>
      </c>
    </row>
    <row r="5232" spans="1:4" ht="15.75">
      <c r="A5232" s="1">
        <v>1997</v>
      </c>
      <c r="B5232">
        <v>9</v>
      </c>
      <c r="C5232">
        <v>10</v>
      </c>
      <c r="D5232">
        <v>6.7009999999999996</v>
      </c>
    </row>
    <row r="5233" spans="1:4" ht="15.75">
      <c r="A5233" s="1">
        <v>1997</v>
      </c>
      <c r="B5233">
        <v>9</v>
      </c>
      <c r="C5233">
        <v>11</v>
      </c>
      <c r="D5233">
        <v>6.702</v>
      </c>
    </row>
    <row r="5234" spans="1:4" ht="15.75">
      <c r="A5234" s="1">
        <v>1997</v>
      </c>
      <c r="B5234">
        <v>9</v>
      </c>
      <c r="C5234">
        <v>12</v>
      </c>
      <c r="D5234">
        <v>6.6580000000000004</v>
      </c>
    </row>
    <row r="5235" spans="1:4" ht="15.75">
      <c r="A5235" s="1">
        <v>1997</v>
      </c>
      <c r="B5235">
        <v>9</v>
      </c>
      <c r="C5235">
        <v>13</v>
      </c>
      <c r="D5235">
        <v>6.6859999999999999</v>
      </c>
    </row>
    <row r="5236" spans="1:4" ht="15.75">
      <c r="A5236" s="1">
        <v>1997</v>
      </c>
      <c r="B5236">
        <v>9</v>
      </c>
      <c r="C5236">
        <v>14</v>
      </c>
      <c r="D5236">
        <v>6.6859999999999999</v>
      </c>
    </row>
    <row r="5237" spans="1:4" ht="15.75">
      <c r="A5237" s="1">
        <v>1997</v>
      </c>
      <c r="B5237">
        <v>9</v>
      </c>
      <c r="C5237">
        <v>15</v>
      </c>
      <c r="D5237">
        <v>6.6779999999999999</v>
      </c>
    </row>
    <row r="5238" spans="1:4" ht="15.75">
      <c r="A5238" s="1">
        <v>1997</v>
      </c>
      <c r="B5238">
        <v>9</v>
      </c>
      <c r="C5238">
        <v>16</v>
      </c>
      <c r="D5238">
        <v>6.6539999999999999</v>
      </c>
    </row>
    <row r="5239" spans="1:4" ht="15.75">
      <c r="A5239" s="1">
        <v>1997</v>
      </c>
      <c r="B5239">
        <v>9</v>
      </c>
      <c r="C5239">
        <v>17</v>
      </c>
      <c r="D5239">
        <v>6.6440000000000001</v>
      </c>
    </row>
    <row r="5240" spans="1:4" ht="15.75">
      <c r="A5240" s="1">
        <v>1997</v>
      </c>
      <c r="B5240">
        <v>9</v>
      </c>
      <c r="C5240">
        <v>18</v>
      </c>
      <c r="D5240">
        <v>6.6449999999999996</v>
      </c>
    </row>
    <row r="5241" spans="1:4" ht="15.75">
      <c r="A5241" s="1">
        <v>1997</v>
      </c>
      <c r="B5241">
        <v>9</v>
      </c>
      <c r="C5241">
        <v>19</v>
      </c>
      <c r="D5241">
        <v>6.6230000000000002</v>
      </c>
    </row>
    <row r="5242" spans="1:4" ht="15.75">
      <c r="A5242" s="1">
        <v>1997</v>
      </c>
      <c r="B5242">
        <v>9</v>
      </c>
      <c r="C5242">
        <v>20</v>
      </c>
      <c r="D5242">
        <v>6.6120000000000001</v>
      </c>
    </row>
    <row r="5243" spans="1:4" ht="15.75">
      <c r="A5243" s="1">
        <v>1997</v>
      </c>
      <c r="B5243">
        <v>9</v>
      </c>
      <c r="C5243">
        <v>21</v>
      </c>
      <c r="D5243">
        <v>6.6609999999999996</v>
      </c>
    </row>
    <row r="5244" spans="1:4" ht="15.75">
      <c r="A5244" s="1">
        <v>1997</v>
      </c>
      <c r="B5244">
        <v>9</v>
      </c>
      <c r="C5244">
        <v>22</v>
      </c>
      <c r="D5244">
        <v>6.617</v>
      </c>
    </row>
    <row r="5245" spans="1:4" ht="15.75">
      <c r="A5245" s="1">
        <v>1997</v>
      </c>
      <c r="B5245">
        <v>9</v>
      </c>
      <c r="C5245">
        <v>23</v>
      </c>
      <c r="D5245">
        <v>6.6239999999999997</v>
      </c>
    </row>
    <row r="5246" spans="1:4" ht="15.75">
      <c r="A5246" s="1">
        <v>1997</v>
      </c>
      <c r="B5246">
        <v>9</v>
      </c>
      <c r="C5246">
        <v>24</v>
      </c>
      <c r="D5246">
        <v>6.6710000000000003</v>
      </c>
    </row>
    <row r="5247" spans="1:4" ht="15.75">
      <c r="A5247" s="1">
        <v>1997</v>
      </c>
      <c r="B5247">
        <v>9</v>
      </c>
      <c r="C5247">
        <v>25</v>
      </c>
      <c r="D5247">
        <v>6.7370000000000001</v>
      </c>
    </row>
    <row r="5248" spans="1:4" ht="15.75">
      <c r="A5248" s="1">
        <v>1997</v>
      </c>
      <c r="B5248">
        <v>9</v>
      </c>
      <c r="C5248">
        <v>26</v>
      </c>
      <c r="D5248">
        <v>6.72</v>
      </c>
    </row>
    <row r="5249" spans="1:4" ht="15.75">
      <c r="A5249" s="1">
        <v>1997</v>
      </c>
      <c r="B5249">
        <v>9</v>
      </c>
      <c r="C5249">
        <v>27</v>
      </c>
      <c r="D5249">
        <v>6.7590000000000003</v>
      </c>
    </row>
    <row r="5250" spans="1:4" ht="15.75">
      <c r="A5250" s="1">
        <v>1997</v>
      </c>
      <c r="B5250">
        <v>9</v>
      </c>
      <c r="C5250">
        <v>28</v>
      </c>
      <c r="D5250">
        <v>6.7969999999999997</v>
      </c>
    </row>
    <row r="5251" spans="1:4" ht="15.75">
      <c r="A5251" s="1">
        <v>1997</v>
      </c>
      <c r="B5251">
        <v>9</v>
      </c>
      <c r="C5251">
        <v>29</v>
      </c>
      <c r="D5251">
        <v>6.8940000000000001</v>
      </c>
    </row>
    <row r="5252" spans="1:4" ht="15.75">
      <c r="A5252" s="1">
        <v>1997</v>
      </c>
      <c r="B5252">
        <v>9</v>
      </c>
      <c r="C5252">
        <v>30</v>
      </c>
      <c r="D5252">
        <v>6.883</v>
      </c>
    </row>
    <row r="5253" spans="1:4" ht="15.75">
      <c r="A5253" s="1">
        <v>1997</v>
      </c>
      <c r="B5253">
        <v>10</v>
      </c>
      <c r="C5253">
        <v>1</v>
      </c>
      <c r="D5253">
        <v>7.0659999999999998</v>
      </c>
    </row>
    <row r="5254" spans="1:4" ht="15.75">
      <c r="A5254" s="1">
        <v>1997</v>
      </c>
      <c r="B5254">
        <v>10</v>
      </c>
      <c r="C5254">
        <v>2</v>
      </c>
      <c r="D5254">
        <v>7.1079999999999997</v>
      </c>
    </row>
    <row r="5255" spans="1:4" ht="15.75">
      <c r="A5255" s="1">
        <v>1997</v>
      </c>
      <c r="B5255">
        <v>10</v>
      </c>
      <c r="C5255">
        <v>3</v>
      </c>
      <c r="D5255">
        <v>7.2229999999999999</v>
      </c>
    </row>
    <row r="5256" spans="1:4" ht="15.75">
      <c r="A5256" s="1">
        <v>1997</v>
      </c>
      <c r="B5256">
        <v>10</v>
      </c>
      <c r="C5256">
        <v>4</v>
      </c>
      <c r="D5256">
        <v>7.3390000000000004</v>
      </c>
    </row>
    <row r="5257" spans="1:4" ht="15.75">
      <c r="A5257" s="1">
        <v>1997</v>
      </c>
      <c r="B5257">
        <v>10</v>
      </c>
      <c r="C5257">
        <v>5</v>
      </c>
      <c r="D5257">
        <v>7.4249999999999998</v>
      </c>
    </row>
    <row r="5258" spans="1:4" ht="15.75">
      <c r="A5258" s="1">
        <v>1997</v>
      </c>
      <c r="B5258">
        <v>10</v>
      </c>
      <c r="C5258">
        <v>6</v>
      </c>
      <c r="D5258">
        <v>7.367</v>
      </c>
    </row>
    <row r="5259" spans="1:4" ht="15.75">
      <c r="A5259" s="1">
        <v>1997</v>
      </c>
      <c r="B5259">
        <v>10</v>
      </c>
      <c r="C5259">
        <v>7</v>
      </c>
      <c r="D5259">
        <v>7.4219999999999997</v>
      </c>
    </row>
    <row r="5260" spans="1:4" ht="15.75">
      <c r="A5260" s="1">
        <v>1997</v>
      </c>
      <c r="B5260">
        <v>10</v>
      </c>
      <c r="C5260">
        <v>8</v>
      </c>
      <c r="D5260">
        <v>7.5309999999999997</v>
      </c>
    </row>
    <row r="5261" spans="1:4" ht="15.75">
      <c r="A5261" s="1">
        <v>1997</v>
      </c>
      <c r="B5261">
        <v>10</v>
      </c>
      <c r="C5261">
        <v>9</v>
      </c>
      <c r="D5261">
        <v>7.7389999999999999</v>
      </c>
    </row>
    <row r="5262" spans="1:4" ht="15.75">
      <c r="A5262" s="1">
        <v>1997</v>
      </c>
      <c r="B5262">
        <v>10</v>
      </c>
      <c r="C5262">
        <v>10</v>
      </c>
      <c r="D5262">
        <v>7.8140000000000001</v>
      </c>
    </row>
    <row r="5263" spans="1:4" ht="15.75">
      <c r="A5263" s="1">
        <v>1997</v>
      </c>
      <c r="B5263">
        <v>10</v>
      </c>
      <c r="C5263">
        <v>11</v>
      </c>
      <c r="D5263">
        <v>7.8049999999999997</v>
      </c>
    </row>
    <row r="5264" spans="1:4" ht="15.75">
      <c r="A5264" s="1">
        <v>1997</v>
      </c>
      <c r="B5264">
        <v>10</v>
      </c>
      <c r="C5264">
        <v>12</v>
      </c>
      <c r="D5264">
        <v>7.95</v>
      </c>
    </row>
    <row r="5265" spans="1:4" ht="15.75">
      <c r="A5265" s="1">
        <v>1997</v>
      </c>
      <c r="B5265">
        <v>10</v>
      </c>
      <c r="C5265">
        <v>13</v>
      </c>
      <c r="D5265">
        <v>8.109</v>
      </c>
    </row>
    <row r="5266" spans="1:4" ht="15.75">
      <c r="A5266" s="1">
        <v>1997</v>
      </c>
      <c r="B5266">
        <v>10</v>
      </c>
      <c r="C5266">
        <v>14</v>
      </c>
      <c r="D5266">
        <v>8.3219999999999992</v>
      </c>
    </row>
    <row r="5267" spans="1:4" ht="15.75">
      <c r="A5267" s="1">
        <v>1997</v>
      </c>
      <c r="B5267">
        <v>10</v>
      </c>
      <c r="C5267">
        <v>15</v>
      </c>
      <c r="D5267">
        <v>8.2629999999999999</v>
      </c>
    </row>
    <row r="5268" spans="1:4" ht="15.75">
      <c r="A5268" s="1">
        <v>1997</v>
      </c>
      <c r="B5268">
        <v>10</v>
      </c>
      <c r="C5268">
        <v>16</v>
      </c>
      <c r="D5268">
        <v>8.3119999999999994</v>
      </c>
    </row>
    <row r="5269" spans="1:4" ht="15.75">
      <c r="A5269" s="1">
        <v>1997</v>
      </c>
      <c r="B5269">
        <v>10</v>
      </c>
      <c r="C5269">
        <v>17</v>
      </c>
      <c r="D5269">
        <v>8.4329999999999998</v>
      </c>
    </row>
    <row r="5270" spans="1:4" ht="15.75">
      <c r="A5270" s="1">
        <v>1997</v>
      </c>
      <c r="B5270">
        <v>10</v>
      </c>
      <c r="C5270">
        <v>18</v>
      </c>
      <c r="D5270">
        <v>8.516</v>
      </c>
    </row>
    <row r="5271" spans="1:4" ht="15.75">
      <c r="A5271" s="1">
        <v>1997</v>
      </c>
      <c r="B5271">
        <v>10</v>
      </c>
      <c r="C5271">
        <v>19</v>
      </c>
      <c r="D5271">
        <v>8.5619999999999994</v>
      </c>
    </row>
    <row r="5272" spans="1:4" ht="15.75">
      <c r="A5272" s="1">
        <v>1997</v>
      </c>
      <c r="B5272">
        <v>10</v>
      </c>
      <c r="C5272">
        <v>20</v>
      </c>
      <c r="D5272">
        <v>8.6479999999999997</v>
      </c>
    </row>
    <row r="5273" spans="1:4" ht="15.75">
      <c r="A5273" s="1">
        <v>1997</v>
      </c>
      <c r="B5273">
        <v>10</v>
      </c>
      <c r="C5273">
        <v>21</v>
      </c>
      <c r="D5273">
        <v>8.7880000000000003</v>
      </c>
    </row>
    <row r="5274" spans="1:4" ht="15.75">
      <c r="A5274" s="1">
        <v>1997</v>
      </c>
      <c r="B5274">
        <v>10</v>
      </c>
      <c r="C5274">
        <v>22</v>
      </c>
      <c r="D5274">
        <v>8.9209999999999994</v>
      </c>
    </row>
    <row r="5275" spans="1:4" ht="15.75">
      <c r="A5275" s="1">
        <v>1997</v>
      </c>
      <c r="B5275">
        <v>10</v>
      </c>
      <c r="C5275">
        <v>23</v>
      </c>
      <c r="D5275">
        <v>8.891</v>
      </c>
    </row>
    <row r="5276" spans="1:4" ht="15.75">
      <c r="A5276" s="1">
        <v>1997</v>
      </c>
      <c r="B5276">
        <v>10</v>
      </c>
      <c r="C5276">
        <v>24</v>
      </c>
      <c r="D5276">
        <v>9.048</v>
      </c>
    </row>
    <row r="5277" spans="1:4" ht="15.75">
      <c r="A5277" s="1">
        <v>1997</v>
      </c>
      <c r="B5277">
        <v>10</v>
      </c>
      <c r="C5277">
        <v>25</v>
      </c>
      <c r="D5277">
        <v>9.1259999999999994</v>
      </c>
    </row>
    <row r="5278" spans="1:4" ht="15.75">
      <c r="A5278" s="1">
        <v>1997</v>
      </c>
      <c r="B5278">
        <v>10</v>
      </c>
      <c r="C5278">
        <v>26</v>
      </c>
      <c r="D5278">
        <v>9.2439999999999998</v>
      </c>
    </row>
    <row r="5279" spans="1:4" ht="15.75">
      <c r="A5279" s="1">
        <v>1997</v>
      </c>
      <c r="B5279">
        <v>10</v>
      </c>
      <c r="C5279">
        <v>27</v>
      </c>
      <c r="D5279">
        <v>9.3339999999999996</v>
      </c>
    </row>
    <row r="5280" spans="1:4" ht="15.75">
      <c r="A5280" s="1">
        <v>1997</v>
      </c>
      <c r="B5280">
        <v>10</v>
      </c>
      <c r="C5280">
        <v>28</v>
      </c>
      <c r="D5280">
        <v>9.407</v>
      </c>
    </row>
    <row r="5281" spans="1:4" ht="15.75">
      <c r="A5281" s="1">
        <v>1997</v>
      </c>
      <c r="B5281">
        <v>10</v>
      </c>
      <c r="C5281">
        <v>29</v>
      </c>
      <c r="D5281">
        <v>9.4719999999999995</v>
      </c>
    </row>
    <row r="5282" spans="1:4" ht="15.75">
      <c r="A5282" s="1">
        <v>1997</v>
      </c>
      <c r="B5282">
        <v>10</v>
      </c>
      <c r="C5282">
        <v>30</v>
      </c>
      <c r="D5282">
        <v>9.57</v>
      </c>
    </row>
    <row r="5283" spans="1:4" ht="15.75">
      <c r="A5283" s="1">
        <v>1997</v>
      </c>
      <c r="B5283">
        <v>10</v>
      </c>
      <c r="C5283">
        <v>31</v>
      </c>
      <c r="D5283">
        <v>9.6780000000000008</v>
      </c>
    </row>
    <row r="5284" spans="1:4" ht="15.75">
      <c r="A5284" s="1">
        <v>1997</v>
      </c>
      <c r="B5284">
        <v>11</v>
      </c>
      <c r="C5284">
        <v>1</v>
      </c>
      <c r="D5284">
        <v>9.7880000000000003</v>
      </c>
    </row>
    <row r="5285" spans="1:4" ht="15.75">
      <c r="A5285" s="1">
        <v>1997</v>
      </c>
      <c r="B5285">
        <v>11</v>
      </c>
      <c r="C5285">
        <v>2</v>
      </c>
      <c r="D5285">
        <v>9.7970000000000006</v>
      </c>
    </row>
    <row r="5286" spans="1:4" ht="15.75">
      <c r="A5286" s="1">
        <v>1997</v>
      </c>
      <c r="B5286">
        <v>11</v>
      </c>
      <c r="C5286">
        <v>3</v>
      </c>
      <c r="D5286">
        <v>9.907</v>
      </c>
    </row>
    <row r="5287" spans="1:4" ht="15.75">
      <c r="A5287" s="1">
        <v>1997</v>
      </c>
      <c r="B5287">
        <v>11</v>
      </c>
      <c r="C5287">
        <v>4</v>
      </c>
      <c r="D5287">
        <v>9.9359999999999999</v>
      </c>
    </row>
    <row r="5288" spans="1:4" ht="15.75">
      <c r="A5288" s="1">
        <v>1997</v>
      </c>
      <c r="B5288">
        <v>11</v>
      </c>
      <c r="C5288">
        <v>5</v>
      </c>
      <c r="D5288">
        <v>10.013</v>
      </c>
    </row>
    <row r="5289" spans="1:4" ht="15.75">
      <c r="A5289" s="1">
        <v>1997</v>
      </c>
      <c r="B5289">
        <v>11</v>
      </c>
      <c r="C5289">
        <v>6</v>
      </c>
      <c r="D5289">
        <v>10.130000000000001</v>
      </c>
    </row>
    <row r="5290" spans="1:4" ht="15.75">
      <c r="A5290" s="1">
        <v>1997</v>
      </c>
      <c r="B5290">
        <v>11</v>
      </c>
      <c r="C5290">
        <v>7</v>
      </c>
      <c r="D5290">
        <v>10.108000000000001</v>
      </c>
    </row>
    <row r="5291" spans="1:4" ht="15.75">
      <c r="A5291" s="1">
        <v>1997</v>
      </c>
      <c r="B5291">
        <v>11</v>
      </c>
      <c r="C5291">
        <v>8</v>
      </c>
      <c r="D5291">
        <v>10.157999999999999</v>
      </c>
    </row>
    <row r="5292" spans="1:4" ht="15.75">
      <c r="A5292" s="1">
        <v>1997</v>
      </c>
      <c r="B5292">
        <v>11</v>
      </c>
      <c r="C5292">
        <v>9</v>
      </c>
      <c r="D5292">
        <v>10.292</v>
      </c>
    </row>
    <row r="5293" spans="1:4" ht="15.75">
      <c r="A5293" s="1">
        <v>1997</v>
      </c>
      <c r="B5293">
        <v>11</v>
      </c>
      <c r="C5293">
        <v>10</v>
      </c>
      <c r="D5293">
        <v>10.358000000000001</v>
      </c>
    </row>
    <row r="5294" spans="1:4" ht="15.75">
      <c r="A5294" s="1">
        <v>1997</v>
      </c>
      <c r="B5294">
        <v>11</v>
      </c>
      <c r="C5294">
        <v>11</v>
      </c>
      <c r="D5294">
        <v>10.425000000000001</v>
      </c>
    </row>
    <row r="5295" spans="1:4" ht="15.75">
      <c r="A5295" s="1">
        <v>1997</v>
      </c>
      <c r="B5295">
        <v>11</v>
      </c>
      <c r="C5295">
        <v>12</v>
      </c>
      <c r="D5295">
        <v>10.455</v>
      </c>
    </row>
    <row r="5296" spans="1:4" ht="15.75">
      <c r="A5296" s="1">
        <v>1997</v>
      </c>
      <c r="B5296">
        <v>11</v>
      </c>
      <c r="C5296">
        <v>13</v>
      </c>
      <c r="D5296">
        <v>10.504</v>
      </c>
    </row>
    <row r="5297" spans="1:4" ht="15.75">
      <c r="A5297" s="1">
        <v>1997</v>
      </c>
      <c r="B5297">
        <v>11</v>
      </c>
      <c r="C5297">
        <v>14</v>
      </c>
      <c r="D5297">
        <v>10.686999999999999</v>
      </c>
    </row>
    <row r="5298" spans="1:4" ht="15.75">
      <c r="A5298" s="1">
        <v>1997</v>
      </c>
      <c r="B5298">
        <v>11</v>
      </c>
      <c r="C5298">
        <v>15</v>
      </c>
      <c r="D5298">
        <v>10.576000000000001</v>
      </c>
    </row>
    <row r="5299" spans="1:4" ht="15.75">
      <c r="A5299" s="1">
        <v>1997</v>
      </c>
      <c r="B5299">
        <v>11</v>
      </c>
      <c r="C5299">
        <v>16</v>
      </c>
      <c r="D5299">
        <v>10.577999999999999</v>
      </c>
    </row>
    <row r="5300" spans="1:4" ht="15.75">
      <c r="A5300" s="1">
        <v>1997</v>
      </c>
      <c r="B5300">
        <v>11</v>
      </c>
      <c r="C5300">
        <v>17</v>
      </c>
      <c r="D5300">
        <v>10.571999999999999</v>
      </c>
    </row>
    <row r="5301" spans="1:4" ht="15.75">
      <c r="A5301" s="1">
        <v>1997</v>
      </c>
      <c r="B5301">
        <v>11</v>
      </c>
      <c r="C5301">
        <v>18</v>
      </c>
      <c r="D5301">
        <v>10.712999999999999</v>
      </c>
    </row>
    <row r="5302" spans="1:4" ht="15.75">
      <c r="A5302" s="1">
        <v>1997</v>
      </c>
      <c r="B5302">
        <v>11</v>
      </c>
      <c r="C5302">
        <v>19</v>
      </c>
      <c r="D5302">
        <v>10.77</v>
      </c>
    </row>
    <row r="5303" spans="1:4" ht="15.75">
      <c r="A5303" s="1">
        <v>1997</v>
      </c>
      <c r="B5303">
        <v>11</v>
      </c>
      <c r="C5303">
        <v>20</v>
      </c>
      <c r="D5303">
        <v>10.824</v>
      </c>
    </row>
    <row r="5304" spans="1:4" ht="15.75">
      <c r="A5304" s="1">
        <v>1997</v>
      </c>
      <c r="B5304">
        <v>11</v>
      </c>
      <c r="C5304">
        <v>21</v>
      </c>
      <c r="D5304">
        <v>10.89</v>
      </c>
    </row>
    <row r="5305" spans="1:4" ht="15.75">
      <c r="A5305" s="1">
        <v>1997</v>
      </c>
      <c r="B5305">
        <v>11</v>
      </c>
      <c r="C5305">
        <v>22</v>
      </c>
      <c r="D5305">
        <v>10.977</v>
      </c>
    </row>
    <row r="5306" spans="1:4" ht="15.75">
      <c r="A5306" s="1">
        <v>1997</v>
      </c>
      <c r="B5306">
        <v>11</v>
      </c>
      <c r="C5306">
        <v>23</v>
      </c>
      <c r="D5306">
        <v>11.015000000000001</v>
      </c>
    </row>
    <row r="5307" spans="1:4" ht="15.75">
      <c r="A5307" s="1">
        <v>1997</v>
      </c>
      <c r="B5307">
        <v>11</v>
      </c>
      <c r="C5307">
        <v>24</v>
      </c>
      <c r="D5307">
        <v>11.154999999999999</v>
      </c>
    </row>
    <row r="5308" spans="1:4" ht="15.75">
      <c r="A5308" s="1">
        <v>1997</v>
      </c>
      <c r="B5308">
        <v>11</v>
      </c>
      <c r="C5308">
        <v>25</v>
      </c>
      <c r="D5308">
        <v>11.288</v>
      </c>
    </row>
    <row r="5309" spans="1:4" ht="15.75">
      <c r="A5309" s="1">
        <v>1997</v>
      </c>
      <c r="B5309">
        <v>11</v>
      </c>
      <c r="C5309">
        <v>26</v>
      </c>
      <c r="D5309">
        <v>11.473000000000001</v>
      </c>
    </row>
    <row r="5310" spans="1:4" ht="15.75">
      <c r="A5310" s="1">
        <v>1997</v>
      </c>
      <c r="B5310">
        <v>11</v>
      </c>
      <c r="C5310">
        <v>27</v>
      </c>
      <c r="D5310">
        <v>11.618</v>
      </c>
    </row>
    <row r="5311" spans="1:4" ht="15.75">
      <c r="A5311" s="1">
        <v>1997</v>
      </c>
      <c r="B5311">
        <v>11</v>
      </c>
      <c r="C5311">
        <v>28</v>
      </c>
      <c r="D5311">
        <v>11.747</v>
      </c>
    </row>
    <row r="5312" spans="1:4" ht="15.75">
      <c r="A5312" s="1">
        <v>1997</v>
      </c>
      <c r="B5312">
        <v>11</v>
      </c>
      <c r="C5312">
        <v>29</v>
      </c>
      <c r="D5312">
        <v>11.827</v>
      </c>
    </row>
    <row r="5313" spans="1:4" ht="15.75">
      <c r="A5313" s="1">
        <v>1997</v>
      </c>
      <c r="B5313">
        <v>11</v>
      </c>
      <c r="C5313">
        <v>30</v>
      </c>
      <c r="D5313">
        <v>11.944000000000001</v>
      </c>
    </row>
    <row r="5314" spans="1:4" ht="15.75">
      <c r="A5314" s="1">
        <v>1997</v>
      </c>
      <c r="B5314">
        <v>12</v>
      </c>
      <c r="C5314">
        <v>1</v>
      </c>
      <c r="D5314">
        <v>12.249000000000001</v>
      </c>
    </row>
    <row r="5315" spans="1:4" ht="15.75">
      <c r="A5315" s="1">
        <v>1997</v>
      </c>
      <c r="B5315">
        <v>12</v>
      </c>
      <c r="C5315">
        <v>2</v>
      </c>
      <c r="D5315">
        <v>12.34</v>
      </c>
    </row>
    <row r="5316" spans="1:4" ht="15.75">
      <c r="A5316" s="1">
        <v>1997</v>
      </c>
      <c r="B5316">
        <v>12</v>
      </c>
      <c r="C5316">
        <v>3</v>
      </c>
      <c r="D5316">
        <v>12.287000000000001</v>
      </c>
    </row>
    <row r="5317" spans="1:4" ht="15.75">
      <c r="A5317" s="1">
        <v>1997</v>
      </c>
      <c r="B5317">
        <v>12</v>
      </c>
      <c r="C5317">
        <v>4</v>
      </c>
      <c r="D5317">
        <v>12.343</v>
      </c>
    </row>
    <row r="5318" spans="1:4" ht="15.75">
      <c r="A5318" s="1">
        <v>1997</v>
      </c>
      <c r="B5318">
        <v>12</v>
      </c>
      <c r="C5318">
        <v>5</v>
      </c>
      <c r="D5318">
        <v>12.44</v>
      </c>
    </row>
    <row r="5319" spans="1:4" ht="15.75">
      <c r="A5319" s="1">
        <v>1997</v>
      </c>
      <c r="B5319">
        <v>12</v>
      </c>
      <c r="C5319">
        <v>6</v>
      </c>
      <c r="D5319">
        <v>12.515000000000001</v>
      </c>
    </row>
    <row r="5320" spans="1:4" ht="15.75">
      <c r="A5320" s="1">
        <v>1997</v>
      </c>
      <c r="B5320">
        <v>12</v>
      </c>
      <c r="C5320">
        <v>7</v>
      </c>
      <c r="D5320">
        <v>12.526</v>
      </c>
    </row>
    <row r="5321" spans="1:4" ht="15.75">
      <c r="A5321" s="1">
        <v>1997</v>
      </c>
      <c r="B5321">
        <v>12</v>
      </c>
      <c r="C5321">
        <v>8</v>
      </c>
      <c r="D5321">
        <v>12.728</v>
      </c>
    </row>
    <row r="5322" spans="1:4" ht="15.75">
      <c r="A5322" s="1">
        <v>1997</v>
      </c>
      <c r="B5322">
        <v>12</v>
      </c>
      <c r="C5322">
        <v>9</v>
      </c>
      <c r="D5322">
        <v>12.744999999999999</v>
      </c>
    </row>
    <row r="5323" spans="1:4" ht="15.75">
      <c r="A5323" s="1">
        <v>1997</v>
      </c>
      <c r="B5323">
        <v>12</v>
      </c>
      <c r="C5323">
        <v>10</v>
      </c>
      <c r="D5323">
        <v>12.72</v>
      </c>
    </row>
    <row r="5324" spans="1:4" ht="15.75">
      <c r="A5324" s="1">
        <v>1997</v>
      </c>
      <c r="B5324">
        <v>12</v>
      </c>
      <c r="C5324">
        <v>11</v>
      </c>
      <c r="D5324">
        <v>12.786</v>
      </c>
    </row>
    <row r="5325" spans="1:4" ht="15.75">
      <c r="A5325" s="1">
        <v>1997</v>
      </c>
      <c r="B5325">
        <v>12</v>
      </c>
      <c r="C5325">
        <v>12</v>
      </c>
      <c r="D5325">
        <v>12.712</v>
      </c>
    </row>
    <row r="5326" spans="1:4" ht="15.75">
      <c r="A5326" s="1">
        <v>1997</v>
      </c>
      <c r="B5326">
        <v>12</v>
      </c>
      <c r="C5326">
        <v>13</v>
      </c>
      <c r="D5326">
        <v>12.786</v>
      </c>
    </row>
    <row r="5327" spans="1:4" ht="15.75">
      <c r="A5327" s="1">
        <v>1997</v>
      </c>
      <c r="B5327">
        <v>12</v>
      </c>
      <c r="C5327">
        <v>14</v>
      </c>
      <c r="D5327">
        <v>12.898999999999999</v>
      </c>
    </row>
    <row r="5328" spans="1:4" ht="15.75">
      <c r="A5328" s="1">
        <v>1997</v>
      </c>
      <c r="B5328">
        <v>12</v>
      </c>
      <c r="C5328">
        <v>15</v>
      </c>
      <c r="D5328">
        <v>12.978999999999999</v>
      </c>
    </row>
    <row r="5329" spans="1:4" ht="15.75">
      <c r="A5329" s="1">
        <v>1997</v>
      </c>
      <c r="B5329">
        <v>12</v>
      </c>
      <c r="C5329">
        <v>16</v>
      </c>
      <c r="D5329">
        <v>13.035</v>
      </c>
    </row>
    <row r="5330" spans="1:4" ht="15.75">
      <c r="A5330" s="1">
        <v>1997</v>
      </c>
      <c r="B5330">
        <v>12</v>
      </c>
      <c r="C5330">
        <v>17</v>
      </c>
      <c r="D5330">
        <v>13.097</v>
      </c>
    </row>
    <row r="5331" spans="1:4" ht="15.75">
      <c r="A5331" s="1">
        <v>1997</v>
      </c>
      <c r="B5331">
        <v>12</v>
      </c>
      <c r="C5331">
        <v>18</v>
      </c>
      <c r="D5331">
        <v>13.167999999999999</v>
      </c>
    </row>
    <row r="5332" spans="1:4" ht="15.75">
      <c r="A5332" s="1">
        <v>1997</v>
      </c>
      <c r="B5332">
        <v>12</v>
      </c>
      <c r="C5332">
        <v>19</v>
      </c>
      <c r="D5332">
        <v>13.25</v>
      </c>
    </row>
    <row r="5333" spans="1:4" ht="15.75">
      <c r="A5333" s="1">
        <v>1997</v>
      </c>
      <c r="B5333">
        <v>12</v>
      </c>
      <c r="C5333">
        <v>20</v>
      </c>
      <c r="D5333">
        <v>13.343</v>
      </c>
    </row>
    <row r="5334" spans="1:4" ht="15.75">
      <c r="A5334" s="1">
        <v>1997</v>
      </c>
      <c r="B5334">
        <v>12</v>
      </c>
      <c r="C5334">
        <v>21</v>
      </c>
      <c r="D5334">
        <v>13.327999999999999</v>
      </c>
    </row>
    <row r="5335" spans="1:4" ht="15.75">
      <c r="A5335" s="1">
        <v>1997</v>
      </c>
      <c r="B5335">
        <v>12</v>
      </c>
      <c r="C5335">
        <v>22</v>
      </c>
      <c r="D5335">
        <v>13.4</v>
      </c>
    </row>
    <row r="5336" spans="1:4" ht="15.75">
      <c r="A5336" s="1">
        <v>1997</v>
      </c>
      <c r="B5336">
        <v>12</v>
      </c>
      <c r="C5336">
        <v>23</v>
      </c>
      <c r="D5336">
        <v>13.443</v>
      </c>
    </row>
    <row r="5337" spans="1:4" ht="15.75">
      <c r="A5337" s="1">
        <v>1997</v>
      </c>
      <c r="B5337">
        <v>12</v>
      </c>
      <c r="C5337">
        <v>24</v>
      </c>
      <c r="D5337">
        <v>13.579000000000001</v>
      </c>
    </row>
    <row r="5338" spans="1:4" ht="15.75">
      <c r="A5338" s="1">
        <v>1997</v>
      </c>
      <c r="B5338">
        <v>12</v>
      </c>
      <c r="C5338">
        <v>25</v>
      </c>
      <c r="D5338">
        <v>13.659000000000001</v>
      </c>
    </row>
    <row r="5339" spans="1:4" ht="15.75">
      <c r="A5339" s="1">
        <v>1997</v>
      </c>
      <c r="B5339">
        <v>12</v>
      </c>
      <c r="C5339">
        <v>26</v>
      </c>
      <c r="D5339">
        <v>13.695</v>
      </c>
    </row>
    <row r="5340" spans="1:4" ht="15.75">
      <c r="A5340" s="1">
        <v>1997</v>
      </c>
      <c r="B5340">
        <v>12</v>
      </c>
      <c r="C5340">
        <v>27</v>
      </c>
      <c r="D5340">
        <v>13.723000000000001</v>
      </c>
    </row>
    <row r="5341" spans="1:4" ht="15.75">
      <c r="A5341" s="1">
        <v>1997</v>
      </c>
      <c r="B5341">
        <v>12</v>
      </c>
      <c r="C5341">
        <v>28</v>
      </c>
      <c r="D5341">
        <v>13.811999999999999</v>
      </c>
    </row>
    <row r="5342" spans="1:4" ht="15.75">
      <c r="A5342" s="1">
        <v>1997</v>
      </c>
      <c r="B5342">
        <v>12</v>
      </c>
      <c r="C5342">
        <v>29</v>
      </c>
      <c r="D5342">
        <v>13.83</v>
      </c>
    </row>
    <row r="5343" spans="1:4" ht="15.75">
      <c r="A5343" s="1">
        <v>1997</v>
      </c>
      <c r="B5343">
        <v>12</v>
      </c>
      <c r="C5343">
        <v>30</v>
      </c>
      <c r="D5343">
        <v>14.002000000000001</v>
      </c>
    </row>
    <row r="5344" spans="1:4" ht="15.75">
      <c r="A5344" s="1">
        <v>1997</v>
      </c>
      <c r="B5344">
        <v>12</v>
      </c>
      <c r="C5344">
        <v>31</v>
      </c>
      <c r="D5344">
        <v>13.943</v>
      </c>
    </row>
    <row r="5345" spans="1:4" ht="15.75">
      <c r="A5345" s="1">
        <v>1998</v>
      </c>
      <c r="B5345">
        <v>1</v>
      </c>
      <c r="C5345">
        <v>1</v>
      </c>
      <c r="D5345">
        <v>14.025</v>
      </c>
    </row>
    <row r="5346" spans="1:4" ht="15.75">
      <c r="A5346" s="1">
        <v>1998</v>
      </c>
      <c r="B5346">
        <v>1</v>
      </c>
      <c r="C5346">
        <v>2</v>
      </c>
      <c r="D5346">
        <v>14.097</v>
      </c>
    </row>
    <row r="5347" spans="1:4" ht="15.75">
      <c r="A5347" s="1">
        <v>1998</v>
      </c>
      <c r="B5347">
        <v>1</v>
      </c>
      <c r="C5347">
        <v>3</v>
      </c>
      <c r="D5347">
        <v>14.262</v>
      </c>
    </row>
    <row r="5348" spans="1:4" ht="15.75">
      <c r="A5348" s="1">
        <v>1998</v>
      </c>
      <c r="B5348">
        <v>1</v>
      </c>
      <c r="C5348">
        <v>4</v>
      </c>
      <c r="D5348">
        <v>14.276999999999999</v>
      </c>
    </row>
    <row r="5349" spans="1:4" ht="15.75">
      <c r="A5349" s="1">
        <v>1998</v>
      </c>
      <c r="B5349">
        <v>1</v>
      </c>
      <c r="C5349">
        <v>5</v>
      </c>
      <c r="D5349">
        <v>14.217000000000001</v>
      </c>
    </row>
    <row r="5350" spans="1:4" ht="15.75">
      <c r="A5350" s="1">
        <v>1998</v>
      </c>
      <c r="B5350">
        <v>1</v>
      </c>
      <c r="C5350">
        <v>6</v>
      </c>
      <c r="D5350">
        <v>14.263</v>
      </c>
    </row>
    <row r="5351" spans="1:4" ht="15.75">
      <c r="A5351" s="1">
        <v>1998</v>
      </c>
      <c r="B5351">
        <v>1</v>
      </c>
      <c r="C5351">
        <v>7</v>
      </c>
      <c r="D5351">
        <v>14.304</v>
      </c>
    </row>
    <row r="5352" spans="1:4" ht="15.75">
      <c r="A5352" s="1">
        <v>1998</v>
      </c>
      <c r="B5352">
        <v>1</v>
      </c>
      <c r="C5352">
        <v>8</v>
      </c>
      <c r="D5352">
        <v>14.321</v>
      </c>
    </row>
    <row r="5353" spans="1:4" ht="15.75">
      <c r="A5353" s="1">
        <v>1998</v>
      </c>
      <c r="B5353">
        <v>1</v>
      </c>
      <c r="C5353">
        <v>9</v>
      </c>
      <c r="D5353">
        <v>14.46</v>
      </c>
    </row>
    <row r="5354" spans="1:4" ht="15.75">
      <c r="A5354" s="1">
        <v>1998</v>
      </c>
      <c r="B5354">
        <v>1</v>
      </c>
      <c r="C5354">
        <v>10</v>
      </c>
      <c r="D5354">
        <v>14.465</v>
      </c>
    </row>
    <row r="5355" spans="1:4" ht="15.75">
      <c r="A5355" s="1">
        <v>1998</v>
      </c>
      <c r="B5355">
        <v>1</v>
      </c>
      <c r="C5355">
        <v>11</v>
      </c>
      <c r="D5355">
        <v>14.467000000000001</v>
      </c>
    </row>
    <row r="5356" spans="1:4" ht="15.75">
      <c r="A5356" s="1">
        <v>1998</v>
      </c>
      <c r="B5356">
        <v>1</v>
      </c>
      <c r="C5356">
        <v>12</v>
      </c>
      <c r="D5356">
        <v>14.483000000000001</v>
      </c>
    </row>
    <row r="5357" spans="1:4" ht="15.75">
      <c r="A5357" s="1">
        <v>1998</v>
      </c>
      <c r="B5357">
        <v>1</v>
      </c>
      <c r="C5357">
        <v>13</v>
      </c>
      <c r="D5357">
        <v>14.568</v>
      </c>
    </row>
    <row r="5358" spans="1:4" ht="15.75">
      <c r="A5358" s="1">
        <v>1998</v>
      </c>
      <c r="B5358">
        <v>1</v>
      </c>
      <c r="C5358">
        <v>14</v>
      </c>
      <c r="D5358">
        <v>14.672000000000001</v>
      </c>
    </row>
    <row r="5359" spans="1:4" ht="15.75">
      <c r="A5359" s="1">
        <v>1998</v>
      </c>
      <c r="B5359">
        <v>1</v>
      </c>
      <c r="C5359">
        <v>15</v>
      </c>
      <c r="D5359">
        <v>14.709</v>
      </c>
    </row>
    <row r="5360" spans="1:4" ht="15.75">
      <c r="A5360" s="1">
        <v>1998</v>
      </c>
      <c r="B5360">
        <v>1</v>
      </c>
      <c r="C5360">
        <v>16</v>
      </c>
      <c r="D5360">
        <v>14.688000000000001</v>
      </c>
    </row>
    <row r="5361" spans="1:4" ht="15.75">
      <c r="A5361" s="1">
        <v>1998</v>
      </c>
      <c r="B5361">
        <v>1</v>
      </c>
      <c r="C5361">
        <v>17</v>
      </c>
      <c r="D5361">
        <v>14.731999999999999</v>
      </c>
    </row>
    <row r="5362" spans="1:4" ht="15.75">
      <c r="A5362" s="1">
        <v>1998</v>
      </c>
      <c r="B5362">
        <v>1</v>
      </c>
      <c r="C5362">
        <v>18</v>
      </c>
      <c r="D5362">
        <v>14.801</v>
      </c>
    </row>
    <row r="5363" spans="1:4" ht="15.75">
      <c r="A5363" s="1">
        <v>1998</v>
      </c>
      <c r="B5363">
        <v>1</v>
      </c>
      <c r="C5363">
        <v>19</v>
      </c>
      <c r="D5363">
        <v>14.811999999999999</v>
      </c>
    </row>
    <row r="5364" spans="1:4" ht="15.75">
      <c r="A5364" s="1">
        <v>1998</v>
      </c>
      <c r="B5364">
        <v>1</v>
      </c>
      <c r="C5364">
        <v>20</v>
      </c>
      <c r="D5364">
        <v>14.93</v>
      </c>
    </row>
    <row r="5365" spans="1:4" ht="15.75">
      <c r="A5365" s="1">
        <v>1998</v>
      </c>
      <c r="B5365">
        <v>1</v>
      </c>
      <c r="C5365">
        <v>21</v>
      </c>
      <c r="D5365">
        <v>14.897</v>
      </c>
    </row>
    <row r="5366" spans="1:4" ht="15.75">
      <c r="A5366" s="1">
        <v>1998</v>
      </c>
      <c r="B5366">
        <v>1</v>
      </c>
      <c r="C5366">
        <v>22</v>
      </c>
      <c r="D5366">
        <v>14.936</v>
      </c>
    </row>
    <row r="5367" spans="1:4" ht="15.75">
      <c r="A5367" s="1">
        <v>1998</v>
      </c>
      <c r="B5367">
        <v>1</v>
      </c>
      <c r="C5367">
        <v>23</v>
      </c>
      <c r="D5367">
        <v>14.96</v>
      </c>
    </row>
    <row r="5368" spans="1:4" ht="15.75">
      <c r="A5368" s="1">
        <v>1998</v>
      </c>
      <c r="B5368">
        <v>1</v>
      </c>
      <c r="C5368">
        <v>24</v>
      </c>
      <c r="D5368">
        <v>14.987</v>
      </c>
    </row>
    <row r="5369" spans="1:4" ht="15.75">
      <c r="A5369" s="1">
        <v>1998</v>
      </c>
      <c r="B5369">
        <v>1</v>
      </c>
      <c r="C5369">
        <v>25</v>
      </c>
      <c r="D5369">
        <v>15.106999999999999</v>
      </c>
    </row>
    <row r="5370" spans="1:4" ht="15.75">
      <c r="A5370" s="1">
        <v>1998</v>
      </c>
      <c r="B5370">
        <v>1</v>
      </c>
      <c r="C5370">
        <v>26</v>
      </c>
      <c r="D5370">
        <v>15.185</v>
      </c>
    </row>
    <row r="5371" spans="1:4" ht="15.75">
      <c r="A5371" s="1">
        <v>1998</v>
      </c>
      <c r="B5371">
        <v>1</v>
      </c>
      <c r="C5371">
        <v>27</v>
      </c>
      <c r="D5371">
        <v>15.183</v>
      </c>
    </row>
    <row r="5372" spans="1:4" ht="15.75">
      <c r="A5372" s="1">
        <v>1998</v>
      </c>
      <c r="B5372">
        <v>1</v>
      </c>
      <c r="C5372">
        <v>28</v>
      </c>
      <c r="D5372">
        <v>15.250999999999999</v>
      </c>
    </row>
    <row r="5373" spans="1:4" ht="15.75">
      <c r="A5373" s="1">
        <v>1998</v>
      </c>
      <c r="B5373">
        <v>1</v>
      </c>
      <c r="C5373">
        <v>29</v>
      </c>
      <c r="D5373">
        <v>15.375</v>
      </c>
    </row>
    <row r="5374" spans="1:4" ht="15.75">
      <c r="A5374" s="1">
        <v>1998</v>
      </c>
      <c r="B5374">
        <v>1</v>
      </c>
      <c r="C5374">
        <v>30</v>
      </c>
      <c r="D5374">
        <v>15.425000000000001</v>
      </c>
    </row>
    <row r="5375" spans="1:4" ht="15.75">
      <c r="A5375" s="1">
        <v>1998</v>
      </c>
      <c r="B5375">
        <v>1</v>
      </c>
      <c r="C5375">
        <v>31</v>
      </c>
      <c r="D5375">
        <v>15.478999999999999</v>
      </c>
    </row>
    <row r="5376" spans="1:4" ht="15.75">
      <c r="A5376" s="1">
        <v>1998</v>
      </c>
      <c r="B5376">
        <v>2</v>
      </c>
      <c r="C5376">
        <v>1</v>
      </c>
      <c r="D5376">
        <v>15.512</v>
      </c>
    </row>
    <row r="5377" spans="1:4" ht="15.75">
      <c r="A5377" s="1">
        <v>1998</v>
      </c>
      <c r="B5377">
        <v>2</v>
      </c>
      <c r="C5377">
        <v>2</v>
      </c>
      <c r="D5377">
        <v>15.58</v>
      </c>
    </row>
    <row r="5378" spans="1:4" ht="15.75">
      <c r="A5378" s="1">
        <v>1998</v>
      </c>
      <c r="B5378">
        <v>2</v>
      </c>
      <c r="C5378">
        <v>3</v>
      </c>
      <c r="D5378">
        <v>15.664</v>
      </c>
    </row>
    <row r="5379" spans="1:4" ht="15.75">
      <c r="A5379" s="1">
        <v>1998</v>
      </c>
      <c r="B5379">
        <v>2</v>
      </c>
      <c r="C5379">
        <v>4</v>
      </c>
      <c r="D5379">
        <v>15.663</v>
      </c>
    </row>
    <row r="5380" spans="1:4" ht="15.75">
      <c r="A5380" s="1">
        <v>1998</v>
      </c>
      <c r="B5380">
        <v>2</v>
      </c>
      <c r="C5380">
        <v>5</v>
      </c>
      <c r="D5380">
        <v>15.657999999999999</v>
      </c>
    </row>
    <row r="5381" spans="1:4" ht="15.75">
      <c r="A5381" s="1">
        <v>1998</v>
      </c>
      <c r="B5381">
        <v>2</v>
      </c>
      <c r="C5381">
        <v>6</v>
      </c>
      <c r="D5381">
        <v>15.661</v>
      </c>
    </row>
    <row r="5382" spans="1:4" ht="15.75">
      <c r="A5382" s="1">
        <v>1998</v>
      </c>
      <c r="B5382">
        <v>2</v>
      </c>
      <c r="C5382">
        <v>7</v>
      </c>
      <c r="D5382">
        <v>15.641999999999999</v>
      </c>
    </row>
    <row r="5383" spans="1:4" ht="15.75">
      <c r="A5383" s="1">
        <v>1998</v>
      </c>
      <c r="B5383">
        <v>2</v>
      </c>
      <c r="C5383">
        <v>8</v>
      </c>
      <c r="D5383">
        <v>15.62</v>
      </c>
    </row>
    <row r="5384" spans="1:4" ht="15.75">
      <c r="A5384" s="1">
        <v>1998</v>
      </c>
      <c r="B5384">
        <v>2</v>
      </c>
      <c r="C5384">
        <v>9</v>
      </c>
      <c r="D5384">
        <v>15.571999999999999</v>
      </c>
    </row>
    <row r="5385" spans="1:4" ht="15.75">
      <c r="A5385" s="1">
        <v>1998</v>
      </c>
      <c r="B5385">
        <v>2</v>
      </c>
      <c r="C5385">
        <v>10</v>
      </c>
      <c r="D5385">
        <v>15.581</v>
      </c>
    </row>
    <row r="5386" spans="1:4" ht="15.75">
      <c r="A5386" s="1">
        <v>1998</v>
      </c>
      <c r="B5386">
        <v>2</v>
      </c>
      <c r="C5386">
        <v>11</v>
      </c>
      <c r="D5386">
        <v>15.57</v>
      </c>
    </row>
    <row r="5387" spans="1:4" ht="15.75">
      <c r="A5387" s="1">
        <v>1998</v>
      </c>
      <c r="B5387">
        <v>2</v>
      </c>
      <c r="C5387">
        <v>12</v>
      </c>
      <c r="D5387">
        <v>15.592000000000001</v>
      </c>
    </row>
    <row r="5388" spans="1:4" ht="15.75">
      <c r="A5388" s="1">
        <v>1998</v>
      </c>
      <c r="B5388">
        <v>2</v>
      </c>
      <c r="C5388">
        <v>13</v>
      </c>
      <c r="D5388">
        <v>15.676</v>
      </c>
    </row>
    <row r="5389" spans="1:4" ht="15.75">
      <c r="A5389" s="1">
        <v>1998</v>
      </c>
      <c r="B5389">
        <v>2</v>
      </c>
      <c r="C5389">
        <v>14</v>
      </c>
      <c r="D5389">
        <v>15.696999999999999</v>
      </c>
    </row>
    <row r="5390" spans="1:4" ht="15.75">
      <c r="A5390" s="1">
        <v>1998</v>
      </c>
      <c r="B5390">
        <v>2</v>
      </c>
      <c r="C5390">
        <v>15</v>
      </c>
      <c r="D5390">
        <v>15.629</v>
      </c>
    </row>
    <row r="5391" spans="1:4" ht="15.75">
      <c r="A5391" s="1">
        <v>1998</v>
      </c>
      <c r="B5391">
        <v>2</v>
      </c>
      <c r="C5391">
        <v>16</v>
      </c>
      <c r="D5391">
        <v>15.648</v>
      </c>
    </row>
    <row r="5392" spans="1:4" ht="15.75">
      <c r="A5392" s="1">
        <v>1998</v>
      </c>
      <c r="B5392">
        <v>2</v>
      </c>
      <c r="C5392">
        <v>17</v>
      </c>
      <c r="D5392">
        <v>15.704000000000001</v>
      </c>
    </row>
    <row r="5393" spans="1:4" ht="15.75">
      <c r="A5393" s="1">
        <v>1998</v>
      </c>
      <c r="B5393">
        <v>2</v>
      </c>
      <c r="C5393">
        <v>18</v>
      </c>
      <c r="D5393">
        <v>15.846</v>
      </c>
    </row>
    <row r="5394" spans="1:4" ht="15.75">
      <c r="A5394" s="1">
        <v>1998</v>
      </c>
      <c r="B5394">
        <v>2</v>
      </c>
      <c r="C5394">
        <v>19</v>
      </c>
      <c r="D5394">
        <v>15.840999999999999</v>
      </c>
    </row>
    <row r="5395" spans="1:4" ht="15.75">
      <c r="A5395" s="1">
        <v>1998</v>
      </c>
      <c r="B5395">
        <v>2</v>
      </c>
      <c r="C5395">
        <v>20</v>
      </c>
      <c r="D5395">
        <v>15.904</v>
      </c>
    </row>
    <row r="5396" spans="1:4" ht="15.75">
      <c r="A5396" s="1">
        <v>1998</v>
      </c>
      <c r="B5396">
        <v>2</v>
      </c>
      <c r="C5396">
        <v>21</v>
      </c>
      <c r="D5396">
        <v>15.94</v>
      </c>
    </row>
    <row r="5397" spans="1:4" ht="15.75">
      <c r="A5397" s="1">
        <v>1998</v>
      </c>
      <c r="B5397">
        <v>2</v>
      </c>
      <c r="C5397">
        <v>22</v>
      </c>
      <c r="D5397">
        <v>15.925000000000001</v>
      </c>
    </row>
    <row r="5398" spans="1:4" ht="15.75">
      <c r="A5398" s="1">
        <v>1998</v>
      </c>
      <c r="B5398">
        <v>2</v>
      </c>
      <c r="C5398">
        <v>23</v>
      </c>
      <c r="D5398">
        <v>15.984999999999999</v>
      </c>
    </row>
    <row r="5399" spans="1:4" ht="15.75">
      <c r="A5399" s="1">
        <v>1998</v>
      </c>
      <c r="B5399">
        <v>2</v>
      </c>
      <c r="C5399">
        <v>24</v>
      </c>
      <c r="D5399">
        <v>15.981999999999999</v>
      </c>
    </row>
    <row r="5400" spans="1:4" ht="15.75">
      <c r="A5400" s="1">
        <v>1998</v>
      </c>
      <c r="B5400">
        <v>2</v>
      </c>
      <c r="C5400">
        <v>25</v>
      </c>
      <c r="D5400">
        <v>16.07</v>
      </c>
    </row>
    <row r="5401" spans="1:4" ht="15.75">
      <c r="A5401" s="1">
        <v>1998</v>
      </c>
      <c r="B5401">
        <v>2</v>
      </c>
      <c r="C5401">
        <v>26</v>
      </c>
      <c r="D5401">
        <v>16.032</v>
      </c>
    </row>
    <row r="5402" spans="1:4" ht="15.75">
      <c r="A5402" s="1">
        <v>1998</v>
      </c>
      <c r="B5402">
        <v>2</v>
      </c>
      <c r="C5402">
        <v>27</v>
      </c>
      <c r="D5402">
        <v>15.904</v>
      </c>
    </row>
    <row r="5403" spans="1:4" ht="15.75">
      <c r="A5403" s="1">
        <v>1998</v>
      </c>
      <c r="B5403">
        <v>2</v>
      </c>
      <c r="C5403">
        <v>28</v>
      </c>
      <c r="D5403">
        <v>15.785</v>
      </c>
    </row>
    <row r="5404" spans="1:4" ht="15.75">
      <c r="A5404" s="1">
        <v>1998</v>
      </c>
      <c r="B5404">
        <v>3</v>
      </c>
      <c r="C5404">
        <v>1</v>
      </c>
      <c r="D5404">
        <v>15.786</v>
      </c>
    </row>
    <row r="5405" spans="1:4" ht="15.75">
      <c r="A5405" s="1">
        <v>1998</v>
      </c>
      <c r="B5405">
        <v>3</v>
      </c>
      <c r="C5405">
        <v>2</v>
      </c>
      <c r="D5405">
        <v>15.738</v>
      </c>
    </row>
    <row r="5406" spans="1:4" ht="15.75">
      <c r="A5406" s="1">
        <v>1998</v>
      </c>
      <c r="B5406">
        <v>3</v>
      </c>
      <c r="C5406">
        <v>3</v>
      </c>
      <c r="D5406">
        <v>15.741</v>
      </c>
    </row>
    <row r="5407" spans="1:4" ht="15.75">
      <c r="A5407" s="1">
        <v>1998</v>
      </c>
      <c r="B5407">
        <v>3</v>
      </c>
      <c r="C5407">
        <v>4</v>
      </c>
      <c r="D5407">
        <v>15.711</v>
      </c>
    </row>
    <row r="5408" spans="1:4" ht="15.75">
      <c r="A5408" s="1">
        <v>1998</v>
      </c>
      <c r="B5408">
        <v>3</v>
      </c>
      <c r="C5408">
        <v>5</v>
      </c>
      <c r="D5408">
        <v>15.702</v>
      </c>
    </row>
    <row r="5409" spans="1:4" ht="15.75">
      <c r="A5409" s="1">
        <v>1998</v>
      </c>
      <c r="B5409">
        <v>3</v>
      </c>
      <c r="C5409">
        <v>6</v>
      </c>
      <c r="D5409">
        <v>15.74</v>
      </c>
    </row>
    <row r="5410" spans="1:4" ht="15.75">
      <c r="A5410" s="1">
        <v>1998</v>
      </c>
      <c r="B5410">
        <v>3</v>
      </c>
      <c r="C5410">
        <v>7</v>
      </c>
      <c r="D5410">
        <v>15.753</v>
      </c>
    </row>
    <row r="5411" spans="1:4" ht="15.75">
      <c r="A5411" s="1">
        <v>1998</v>
      </c>
      <c r="B5411">
        <v>3</v>
      </c>
      <c r="C5411">
        <v>8</v>
      </c>
      <c r="D5411">
        <v>15.785</v>
      </c>
    </row>
    <row r="5412" spans="1:4" ht="15.75">
      <c r="A5412" s="1">
        <v>1998</v>
      </c>
      <c r="B5412">
        <v>3</v>
      </c>
      <c r="C5412">
        <v>9</v>
      </c>
      <c r="D5412">
        <v>15.835000000000001</v>
      </c>
    </row>
    <row r="5413" spans="1:4" ht="15.75">
      <c r="A5413" s="1">
        <v>1998</v>
      </c>
      <c r="B5413">
        <v>3</v>
      </c>
      <c r="C5413">
        <v>10</v>
      </c>
      <c r="D5413">
        <v>15.791</v>
      </c>
    </row>
    <row r="5414" spans="1:4" ht="15.75">
      <c r="A5414" s="1">
        <v>1998</v>
      </c>
      <c r="B5414">
        <v>3</v>
      </c>
      <c r="C5414">
        <v>11</v>
      </c>
      <c r="D5414">
        <v>15.755000000000001</v>
      </c>
    </row>
    <row r="5415" spans="1:4" ht="15.75">
      <c r="A5415" s="1">
        <v>1998</v>
      </c>
      <c r="B5415">
        <v>3</v>
      </c>
      <c r="C5415">
        <v>12</v>
      </c>
      <c r="D5415">
        <v>15.704000000000001</v>
      </c>
    </row>
    <row r="5416" spans="1:4" ht="15.75">
      <c r="A5416" s="1">
        <v>1998</v>
      </c>
      <c r="B5416">
        <v>3</v>
      </c>
      <c r="C5416">
        <v>13</v>
      </c>
      <c r="D5416">
        <v>15.680999999999999</v>
      </c>
    </row>
    <row r="5417" spans="1:4" ht="15.75">
      <c r="A5417" s="1">
        <v>1998</v>
      </c>
      <c r="B5417">
        <v>3</v>
      </c>
      <c r="C5417">
        <v>14</v>
      </c>
      <c r="D5417">
        <v>15.638999999999999</v>
      </c>
    </row>
    <row r="5418" spans="1:4" ht="15.75">
      <c r="A5418" s="1">
        <v>1998</v>
      </c>
      <c r="B5418">
        <v>3</v>
      </c>
      <c r="C5418">
        <v>15</v>
      </c>
      <c r="D5418">
        <v>15.680999999999999</v>
      </c>
    </row>
    <row r="5419" spans="1:4" ht="15.75">
      <c r="A5419" s="1">
        <v>1998</v>
      </c>
      <c r="B5419">
        <v>3</v>
      </c>
      <c r="C5419">
        <v>16</v>
      </c>
      <c r="D5419">
        <v>15.565</v>
      </c>
    </row>
    <row r="5420" spans="1:4" ht="15.75">
      <c r="A5420" s="1">
        <v>1998</v>
      </c>
      <c r="B5420">
        <v>3</v>
      </c>
      <c r="C5420">
        <v>17</v>
      </c>
      <c r="D5420">
        <v>15.561999999999999</v>
      </c>
    </row>
    <row r="5421" spans="1:4" ht="15.75">
      <c r="A5421" s="1">
        <v>1998</v>
      </c>
      <c r="B5421">
        <v>3</v>
      </c>
      <c r="C5421">
        <v>18</v>
      </c>
      <c r="D5421">
        <v>15.602</v>
      </c>
    </row>
    <row r="5422" spans="1:4" ht="15.75">
      <c r="A5422" s="1">
        <v>1998</v>
      </c>
      <c r="B5422">
        <v>3</v>
      </c>
      <c r="C5422">
        <v>19</v>
      </c>
      <c r="D5422">
        <v>15.577</v>
      </c>
    </row>
    <row r="5423" spans="1:4" ht="15.75">
      <c r="A5423" s="1">
        <v>1998</v>
      </c>
      <c r="B5423">
        <v>3</v>
      </c>
      <c r="C5423">
        <v>20</v>
      </c>
      <c r="D5423">
        <v>15.621</v>
      </c>
    </row>
    <row r="5424" spans="1:4" ht="15.75">
      <c r="A5424" s="1">
        <v>1998</v>
      </c>
      <c r="B5424">
        <v>3</v>
      </c>
      <c r="C5424">
        <v>21</v>
      </c>
      <c r="D5424">
        <v>15.438000000000001</v>
      </c>
    </row>
    <row r="5425" spans="1:4" ht="15.75">
      <c r="A5425" s="1">
        <v>1998</v>
      </c>
      <c r="B5425">
        <v>3</v>
      </c>
      <c r="C5425">
        <v>22</v>
      </c>
      <c r="D5425">
        <v>15.404999999999999</v>
      </c>
    </row>
    <row r="5426" spans="1:4" ht="15.75">
      <c r="A5426" s="1">
        <v>1998</v>
      </c>
      <c r="B5426">
        <v>3</v>
      </c>
      <c r="C5426">
        <v>23</v>
      </c>
      <c r="D5426">
        <v>15.355</v>
      </c>
    </row>
    <row r="5427" spans="1:4" ht="15.75">
      <c r="A5427" s="1">
        <v>1998</v>
      </c>
      <c r="B5427">
        <v>3</v>
      </c>
      <c r="C5427">
        <v>24</v>
      </c>
      <c r="D5427">
        <v>15.363</v>
      </c>
    </row>
    <row r="5428" spans="1:4" ht="15.75">
      <c r="A5428" s="1">
        <v>1998</v>
      </c>
      <c r="B5428">
        <v>3</v>
      </c>
      <c r="C5428">
        <v>25</v>
      </c>
      <c r="D5428">
        <v>15.356</v>
      </c>
    </row>
    <row r="5429" spans="1:4" ht="15.75">
      <c r="A5429" s="1">
        <v>1998</v>
      </c>
      <c r="B5429">
        <v>3</v>
      </c>
      <c r="C5429">
        <v>26</v>
      </c>
      <c r="D5429">
        <v>15.423</v>
      </c>
    </row>
    <row r="5430" spans="1:4" ht="15.75">
      <c r="A5430" s="1">
        <v>1998</v>
      </c>
      <c r="B5430">
        <v>3</v>
      </c>
      <c r="C5430">
        <v>27</v>
      </c>
      <c r="D5430">
        <v>15.45</v>
      </c>
    </row>
    <row r="5431" spans="1:4" ht="15.75">
      <c r="A5431" s="1">
        <v>1998</v>
      </c>
      <c r="B5431">
        <v>3</v>
      </c>
      <c r="C5431">
        <v>28</v>
      </c>
      <c r="D5431">
        <v>15.445</v>
      </c>
    </row>
    <row r="5432" spans="1:4" ht="15.75">
      <c r="A5432" s="1">
        <v>1998</v>
      </c>
      <c r="B5432">
        <v>3</v>
      </c>
      <c r="C5432">
        <v>29</v>
      </c>
      <c r="D5432">
        <v>15.506</v>
      </c>
    </row>
    <row r="5433" spans="1:4" ht="15.75">
      <c r="A5433" s="1">
        <v>1998</v>
      </c>
      <c r="B5433">
        <v>3</v>
      </c>
      <c r="C5433">
        <v>30</v>
      </c>
      <c r="D5433">
        <v>15.381</v>
      </c>
    </row>
    <row r="5434" spans="1:4" ht="15.75">
      <c r="A5434" s="1">
        <v>1998</v>
      </c>
      <c r="B5434">
        <v>3</v>
      </c>
      <c r="C5434">
        <v>31</v>
      </c>
      <c r="D5434">
        <v>15.45</v>
      </c>
    </row>
    <row r="5435" spans="1:4" ht="15.75">
      <c r="A5435" s="1">
        <v>1998</v>
      </c>
      <c r="B5435">
        <v>4</v>
      </c>
      <c r="C5435">
        <v>1</v>
      </c>
      <c r="D5435">
        <v>15.37</v>
      </c>
    </row>
    <row r="5436" spans="1:4" ht="15.75">
      <c r="A5436" s="1">
        <v>1998</v>
      </c>
      <c r="B5436">
        <v>4</v>
      </c>
      <c r="C5436">
        <v>2</v>
      </c>
      <c r="D5436">
        <v>15.433999999999999</v>
      </c>
    </row>
    <row r="5437" spans="1:4" ht="15.75">
      <c r="A5437" s="1">
        <v>1998</v>
      </c>
      <c r="B5437">
        <v>4</v>
      </c>
      <c r="C5437">
        <v>3</v>
      </c>
      <c r="D5437">
        <v>15.436</v>
      </c>
    </row>
    <row r="5438" spans="1:4" ht="15.75">
      <c r="A5438" s="1">
        <v>1998</v>
      </c>
      <c r="B5438">
        <v>4</v>
      </c>
      <c r="C5438">
        <v>4</v>
      </c>
      <c r="D5438">
        <v>15.465</v>
      </c>
    </row>
    <row r="5439" spans="1:4" ht="15.75">
      <c r="A5439" s="1">
        <v>1998</v>
      </c>
      <c r="B5439">
        <v>4</v>
      </c>
      <c r="C5439">
        <v>5</v>
      </c>
      <c r="D5439">
        <v>15.375999999999999</v>
      </c>
    </row>
    <row r="5440" spans="1:4" ht="15.75">
      <c r="A5440" s="1">
        <v>1998</v>
      </c>
      <c r="B5440">
        <v>4</v>
      </c>
      <c r="C5440">
        <v>6</v>
      </c>
      <c r="D5440">
        <v>15.34</v>
      </c>
    </row>
    <row r="5441" spans="1:4" ht="15.75">
      <c r="A5441" s="1">
        <v>1998</v>
      </c>
      <c r="B5441">
        <v>4</v>
      </c>
      <c r="C5441">
        <v>7</v>
      </c>
      <c r="D5441">
        <v>15.268000000000001</v>
      </c>
    </row>
    <row r="5442" spans="1:4" ht="15.75">
      <c r="A5442" s="1">
        <v>1998</v>
      </c>
      <c r="B5442">
        <v>4</v>
      </c>
      <c r="C5442">
        <v>8</v>
      </c>
      <c r="D5442">
        <v>15.269</v>
      </c>
    </row>
    <row r="5443" spans="1:4" ht="15.75">
      <c r="A5443" s="1">
        <v>1998</v>
      </c>
      <c r="B5443">
        <v>4</v>
      </c>
      <c r="C5443">
        <v>9</v>
      </c>
      <c r="D5443">
        <v>15.29</v>
      </c>
    </row>
    <row r="5444" spans="1:4" ht="15.75">
      <c r="A5444" s="1">
        <v>1998</v>
      </c>
      <c r="B5444">
        <v>4</v>
      </c>
      <c r="C5444">
        <v>10</v>
      </c>
      <c r="D5444">
        <v>15.175000000000001</v>
      </c>
    </row>
    <row r="5445" spans="1:4" ht="15.75">
      <c r="A5445" s="1">
        <v>1998</v>
      </c>
      <c r="B5445">
        <v>4</v>
      </c>
      <c r="C5445">
        <v>11</v>
      </c>
      <c r="D5445">
        <v>15.029</v>
      </c>
    </row>
    <row r="5446" spans="1:4" ht="15.75">
      <c r="A5446" s="1">
        <v>1998</v>
      </c>
      <c r="B5446">
        <v>4</v>
      </c>
      <c r="C5446">
        <v>12</v>
      </c>
      <c r="D5446">
        <v>14.978999999999999</v>
      </c>
    </row>
    <row r="5447" spans="1:4" ht="15.75">
      <c r="A5447" s="1">
        <v>1998</v>
      </c>
      <c r="B5447">
        <v>4</v>
      </c>
      <c r="C5447">
        <v>13</v>
      </c>
      <c r="D5447">
        <v>14.962</v>
      </c>
    </row>
    <row r="5448" spans="1:4" ht="15.75">
      <c r="A5448" s="1">
        <v>1998</v>
      </c>
      <c r="B5448">
        <v>4</v>
      </c>
      <c r="C5448">
        <v>14</v>
      </c>
      <c r="D5448">
        <v>14.942</v>
      </c>
    </row>
    <row r="5449" spans="1:4" ht="15.75">
      <c r="A5449" s="1">
        <v>1998</v>
      </c>
      <c r="B5449">
        <v>4</v>
      </c>
      <c r="C5449">
        <v>15</v>
      </c>
      <c r="D5449">
        <v>14.869</v>
      </c>
    </row>
    <row r="5450" spans="1:4" ht="15.75">
      <c r="A5450" s="1">
        <v>1998</v>
      </c>
      <c r="B5450">
        <v>4</v>
      </c>
      <c r="C5450">
        <v>16</v>
      </c>
      <c r="D5450">
        <v>14.824</v>
      </c>
    </row>
    <row r="5451" spans="1:4" ht="15.75">
      <c r="A5451" s="1">
        <v>1998</v>
      </c>
      <c r="B5451">
        <v>4</v>
      </c>
      <c r="C5451">
        <v>17</v>
      </c>
      <c r="D5451">
        <v>14.862</v>
      </c>
    </row>
    <row r="5452" spans="1:4" ht="15.75">
      <c r="A5452" s="1">
        <v>1998</v>
      </c>
      <c r="B5452">
        <v>4</v>
      </c>
      <c r="C5452">
        <v>18</v>
      </c>
      <c r="D5452">
        <v>14.826000000000001</v>
      </c>
    </row>
    <row r="5453" spans="1:4" ht="15.75">
      <c r="A5453" s="1">
        <v>1998</v>
      </c>
      <c r="B5453">
        <v>4</v>
      </c>
      <c r="C5453">
        <v>19</v>
      </c>
      <c r="D5453">
        <v>14.746</v>
      </c>
    </row>
    <row r="5454" spans="1:4" ht="15.75">
      <c r="A5454" s="1">
        <v>1998</v>
      </c>
      <c r="B5454">
        <v>4</v>
      </c>
      <c r="C5454">
        <v>20</v>
      </c>
      <c r="D5454">
        <v>14.685</v>
      </c>
    </row>
    <row r="5455" spans="1:4" ht="15.75">
      <c r="A5455" s="1">
        <v>1998</v>
      </c>
      <c r="B5455">
        <v>4</v>
      </c>
      <c r="C5455">
        <v>21</v>
      </c>
      <c r="D5455">
        <v>14.619</v>
      </c>
    </row>
    <row r="5456" spans="1:4" ht="15.75">
      <c r="A5456" s="1">
        <v>1998</v>
      </c>
      <c r="B5456">
        <v>4</v>
      </c>
      <c r="C5456">
        <v>22</v>
      </c>
      <c r="D5456">
        <v>14.593999999999999</v>
      </c>
    </row>
    <row r="5457" spans="1:4" ht="15.75">
      <c r="A5457" s="1">
        <v>1998</v>
      </c>
      <c r="B5457">
        <v>4</v>
      </c>
      <c r="C5457">
        <v>23</v>
      </c>
      <c r="D5457">
        <v>14.535</v>
      </c>
    </row>
    <row r="5458" spans="1:4" ht="15.75">
      <c r="A5458" s="1">
        <v>1998</v>
      </c>
      <c r="B5458">
        <v>4</v>
      </c>
      <c r="C5458">
        <v>24</v>
      </c>
      <c r="D5458">
        <v>14.477</v>
      </c>
    </row>
    <row r="5459" spans="1:4" ht="15.75">
      <c r="A5459" s="1">
        <v>1998</v>
      </c>
      <c r="B5459">
        <v>4</v>
      </c>
      <c r="C5459">
        <v>25</v>
      </c>
      <c r="D5459">
        <v>14.477</v>
      </c>
    </row>
    <row r="5460" spans="1:4" ht="15.75">
      <c r="A5460" s="1">
        <v>1998</v>
      </c>
      <c r="B5460">
        <v>4</v>
      </c>
      <c r="C5460">
        <v>26</v>
      </c>
      <c r="D5460">
        <v>14.416</v>
      </c>
    </row>
    <row r="5461" spans="1:4" ht="15.75">
      <c r="A5461" s="1">
        <v>1998</v>
      </c>
      <c r="B5461">
        <v>4</v>
      </c>
      <c r="C5461">
        <v>27</v>
      </c>
      <c r="D5461">
        <v>14.414999999999999</v>
      </c>
    </row>
    <row r="5462" spans="1:4" ht="15.75">
      <c r="A5462" s="1">
        <v>1998</v>
      </c>
      <c r="B5462">
        <v>4</v>
      </c>
      <c r="C5462">
        <v>28</v>
      </c>
      <c r="D5462">
        <v>14.395</v>
      </c>
    </row>
    <row r="5463" spans="1:4" ht="15.75">
      <c r="A5463" s="1">
        <v>1998</v>
      </c>
      <c r="B5463">
        <v>4</v>
      </c>
      <c r="C5463">
        <v>29</v>
      </c>
      <c r="D5463">
        <v>14.381</v>
      </c>
    </row>
    <row r="5464" spans="1:4" ht="15.75">
      <c r="A5464" s="1">
        <v>1998</v>
      </c>
      <c r="B5464">
        <v>4</v>
      </c>
      <c r="C5464">
        <v>30</v>
      </c>
      <c r="D5464">
        <v>14.302</v>
      </c>
    </row>
    <row r="5465" spans="1:4" ht="15.75">
      <c r="A5465" s="1">
        <v>1998</v>
      </c>
      <c r="B5465">
        <v>5</v>
      </c>
      <c r="C5465">
        <v>1</v>
      </c>
      <c r="D5465">
        <v>14.157</v>
      </c>
    </row>
    <row r="5466" spans="1:4" ht="15.75">
      <c r="A5466" s="1">
        <v>1998</v>
      </c>
      <c r="B5466">
        <v>5</v>
      </c>
      <c r="C5466">
        <v>2</v>
      </c>
      <c r="D5466">
        <v>14.167999999999999</v>
      </c>
    </row>
    <row r="5467" spans="1:4" ht="15.75">
      <c r="A5467" s="1">
        <v>1998</v>
      </c>
      <c r="B5467">
        <v>5</v>
      </c>
      <c r="C5467">
        <v>3</v>
      </c>
      <c r="D5467">
        <v>14.183999999999999</v>
      </c>
    </row>
    <row r="5468" spans="1:4" ht="15.75">
      <c r="A5468" s="1">
        <v>1998</v>
      </c>
      <c r="B5468">
        <v>5</v>
      </c>
      <c r="C5468">
        <v>4</v>
      </c>
      <c r="D5468">
        <v>14.141999999999999</v>
      </c>
    </row>
    <row r="5469" spans="1:4" ht="15.75">
      <c r="A5469" s="1">
        <v>1998</v>
      </c>
      <c r="B5469">
        <v>5</v>
      </c>
      <c r="C5469">
        <v>5</v>
      </c>
      <c r="D5469">
        <v>14.090999999999999</v>
      </c>
    </row>
    <row r="5470" spans="1:4" ht="15.75">
      <c r="A5470" s="1">
        <v>1998</v>
      </c>
      <c r="B5470">
        <v>5</v>
      </c>
      <c r="C5470">
        <v>6</v>
      </c>
      <c r="D5470">
        <v>14.064</v>
      </c>
    </row>
    <row r="5471" spans="1:4" ht="15.75">
      <c r="A5471" s="1">
        <v>1998</v>
      </c>
      <c r="B5471">
        <v>5</v>
      </c>
      <c r="C5471">
        <v>7</v>
      </c>
      <c r="D5471">
        <v>14.051</v>
      </c>
    </row>
    <row r="5472" spans="1:4" ht="15.75">
      <c r="A5472" s="1">
        <v>1998</v>
      </c>
      <c r="B5472">
        <v>5</v>
      </c>
      <c r="C5472">
        <v>8</v>
      </c>
      <c r="D5472">
        <v>14.096</v>
      </c>
    </row>
    <row r="5473" spans="1:4" ht="15.75">
      <c r="A5473" s="1">
        <v>1998</v>
      </c>
      <c r="B5473">
        <v>5</v>
      </c>
      <c r="C5473">
        <v>9</v>
      </c>
      <c r="D5473">
        <v>14.01</v>
      </c>
    </row>
    <row r="5474" spans="1:4" ht="15.75">
      <c r="A5474" s="1">
        <v>1998</v>
      </c>
      <c r="B5474">
        <v>5</v>
      </c>
      <c r="C5474">
        <v>10</v>
      </c>
      <c r="D5474">
        <v>13.991</v>
      </c>
    </row>
    <row r="5475" spans="1:4" ht="15.75">
      <c r="A5475" s="1">
        <v>1998</v>
      </c>
      <c r="B5475">
        <v>5</v>
      </c>
      <c r="C5475">
        <v>11</v>
      </c>
      <c r="D5475">
        <v>13.967000000000001</v>
      </c>
    </row>
    <row r="5476" spans="1:4" ht="15.75">
      <c r="A5476" s="1">
        <v>1998</v>
      </c>
      <c r="B5476">
        <v>5</v>
      </c>
      <c r="C5476">
        <v>12</v>
      </c>
      <c r="D5476">
        <v>13.901999999999999</v>
      </c>
    </row>
    <row r="5477" spans="1:4" ht="15.75">
      <c r="A5477" s="1">
        <v>1998</v>
      </c>
      <c r="B5477">
        <v>5</v>
      </c>
      <c r="C5477">
        <v>13</v>
      </c>
      <c r="D5477">
        <v>13.853</v>
      </c>
    </row>
    <row r="5478" spans="1:4" ht="15.75">
      <c r="A5478" s="1">
        <v>1998</v>
      </c>
      <c r="B5478">
        <v>5</v>
      </c>
      <c r="C5478">
        <v>14</v>
      </c>
      <c r="D5478">
        <v>13.795</v>
      </c>
    </row>
    <row r="5479" spans="1:4" ht="15.75">
      <c r="A5479" s="1">
        <v>1998</v>
      </c>
      <c r="B5479">
        <v>5</v>
      </c>
      <c r="C5479">
        <v>15</v>
      </c>
      <c r="D5479">
        <v>13.753</v>
      </c>
    </row>
    <row r="5480" spans="1:4" ht="15.75">
      <c r="A5480" s="1">
        <v>1998</v>
      </c>
      <c r="B5480">
        <v>5</v>
      </c>
      <c r="C5480">
        <v>16</v>
      </c>
      <c r="D5480">
        <v>13.582000000000001</v>
      </c>
    </row>
    <row r="5481" spans="1:4" ht="15.75">
      <c r="A5481" s="1">
        <v>1998</v>
      </c>
      <c r="B5481">
        <v>5</v>
      </c>
      <c r="C5481">
        <v>17</v>
      </c>
      <c r="D5481">
        <v>13.509</v>
      </c>
    </row>
    <row r="5482" spans="1:4" ht="15.75">
      <c r="A5482" s="1">
        <v>1998</v>
      </c>
      <c r="B5482">
        <v>5</v>
      </c>
      <c r="C5482">
        <v>18</v>
      </c>
      <c r="D5482">
        <v>13.454000000000001</v>
      </c>
    </row>
    <row r="5483" spans="1:4" ht="15.75">
      <c r="A5483" s="1">
        <v>1998</v>
      </c>
      <c r="B5483">
        <v>5</v>
      </c>
      <c r="C5483">
        <v>19</v>
      </c>
      <c r="D5483">
        <v>13.361000000000001</v>
      </c>
    </row>
    <row r="5484" spans="1:4" ht="15.75">
      <c r="A5484" s="1">
        <v>1998</v>
      </c>
      <c r="B5484">
        <v>5</v>
      </c>
      <c r="C5484">
        <v>20</v>
      </c>
      <c r="D5484">
        <v>13.369</v>
      </c>
    </row>
    <row r="5485" spans="1:4" ht="15.75">
      <c r="A5485" s="1">
        <v>1998</v>
      </c>
      <c r="B5485">
        <v>5</v>
      </c>
      <c r="C5485">
        <v>21</v>
      </c>
      <c r="D5485">
        <v>13.298999999999999</v>
      </c>
    </row>
    <row r="5486" spans="1:4" ht="15.75">
      <c r="A5486" s="1">
        <v>1998</v>
      </c>
      <c r="B5486">
        <v>5</v>
      </c>
      <c r="C5486">
        <v>22</v>
      </c>
      <c r="D5486">
        <v>13.284000000000001</v>
      </c>
    </row>
    <row r="5487" spans="1:4" ht="15.75">
      <c r="A5487" s="1">
        <v>1998</v>
      </c>
      <c r="B5487">
        <v>5</v>
      </c>
      <c r="C5487">
        <v>23</v>
      </c>
      <c r="D5487">
        <v>13.271000000000001</v>
      </c>
    </row>
    <row r="5488" spans="1:4" ht="15.75">
      <c r="A5488" s="1">
        <v>1998</v>
      </c>
      <c r="B5488">
        <v>5</v>
      </c>
      <c r="C5488">
        <v>24</v>
      </c>
      <c r="D5488">
        <v>13.186</v>
      </c>
    </row>
    <row r="5489" spans="1:4" ht="15.75">
      <c r="A5489" s="1">
        <v>1998</v>
      </c>
      <c r="B5489">
        <v>5</v>
      </c>
      <c r="C5489">
        <v>25</v>
      </c>
      <c r="D5489">
        <v>13.132999999999999</v>
      </c>
    </row>
    <row r="5490" spans="1:4" ht="15.75">
      <c r="A5490" s="1">
        <v>1998</v>
      </c>
      <c r="B5490">
        <v>5</v>
      </c>
      <c r="C5490">
        <v>26</v>
      </c>
      <c r="D5490">
        <v>13.058</v>
      </c>
    </row>
    <row r="5491" spans="1:4" ht="15.75">
      <c r="A5491" s="1">
        <v>1998</v>
      </c>
      <c r="B5491">
        <v>5</v>
      </c>
      <c r="C5491">
        <v>27</v>
      </c>
      <c r="D5491">
        <v>13.003</v>
      </c>
    </row>
    <row r="5492" spans="1:4" ht="15.75">
      <c r="A5492" s="1">
        <v>1998</v>
      </c>
      <c r="B5492">
        <v>5</v>
      </c>
      <c r="C5492">
        <v>28</v>
      </c>
      <c r="D5492">
        <v>12.943</v>
      </c>
    </row>
    <row r="5493" spans="1:4" ht="15.75">
      <c r="A5493" s="1">
        <v>1998</v>
      </c>
      <c r="B5493">
        <v>5</v>
      </c>
      <c r="C5493">
        <v>29</v>
      </c>
      <c r="D5493">
        <v>12.903</v>
      </c>
    </row>
    <row r="5494" spans="1:4" ht="15.75">
      <c r="A5494" s="1">
        <v>1998</v>
      </c>
      <c r="B5494">
        <v>5</v>
      </c>
      <c r="C5494">
        <v>30</v>
      </c>
      <c r="D5494">
        <v>12.881</v>
      </c>
    </row>
    <row r="5495" spans="1:4" ht="15.75">
      <c r="A5495" s="1">
        <v>1998</v>
      </c>
      <c r="B5495">
        <v>5</v>
      </c>
      <c r="C5495">
        <v>31</v>
      </c>
      <c r="D5495">
        <v>12.824999999999999</v>
      </c>
    </row>
    <row r="5496" spans="1:4" ht="15.75">
      <c r="A5496" s="1">
        <v>1998</v>
      </c>
      <c r="B5496">
        <v>6</v>
      </c>
      <c r="C5496">
        <v>1</v>
      </c>
      <c r="D5496">
        <v>12.638</v>
      </c>
    </row>
    <row r="5497" spans="1:4" ht="15.75">
      <c r="A5497" s="1">
        <v>1998</v>
      </c>
      <c r="B5497">
        <v>6</v>
      </c>
      <c r="C5497">
        <v>2</v>
      </c>
      <c r="D5497">
        <v>12.603</v>
      </c>
    </row>
    <row r="5498" spans="1:4" ht="15.75">
      <c r="A5498" s="1">
        <v>1998</v>
      </c>
      <c r="B5498">
        <v>6</v>
      </c>
      <c r="C5498">
        <v>3</v>
      </c>
      <c r="D5498">
        <v>12.535</v>
      </c>
    </row>
    <row r="5499" spans="1:4" ht="15.75">
      <c r="A5499" s="1">
        <v>1998</v>
      </c>
      <c r="B5499">
        <v>6</v>
      </c>
      <c r="C5499">
        <v>4</v>
      </c>
      <c r="D5499">
        <v>12.462999999999999</v>
      </c>
    </row>
    <row r="5500" spans="1:4" ht="15.75">
      <c r="A5500" s="1">
        <v>1998</v>
      </c>
      <c r="B5500">
        <v>6</v>
      </c>
      <c r="C5500">
        <v>5</v>
      </c>
      <c r="D5500">
        <v>12.443</v>
      </c>
    </row>
    <row r="5501" spans="1:4" ht="15.75">
      <c r="A5501" s="1">
        <v>1998</v>
      </c>
      <c r="B5501">
        <v>6</v>
      </c>
      <c r="C5501">
        <v>6</v>
      </c>
      <c r="D5501">
        <v>12.347</v>
      </c>
    </row>
    <row r="5502" spans="1:4" ht="15.75">
      <c r="A5502" s="1">
        <v>1998</v>
      </c>
      <c r="B5502">
        <v>6</v>
      </c>
      <c r="C5502">
        <v>7</v>
      </c>
      <c r="D5502">
        <v>12.257</v>
      </c>
    </row>
    <row r="5503" spans="1:4" ht="15.75">
      <c r="A5503" s="1">
        <v>1998</v>
      </c>
      <c r="B5503">
        <v>6</v>
      </c>
      <c r="C5503">
        <v>8</v>
      </c>
      <c r="D5503">
        <v>12.195</v>
      </c>
    </row>
    <row r="5504" spans="1:4" ht="15.75">
      <c r="A5504" s="1">
        <v>1998</v>
      </c>
      <c r="B5504">
        <v>6</v>
      </c>
      <c r="C5504">
        <v>9</v>
      </c>
      <c r="D5504">
        <v>12.231999999999999</v>
      </c>
    </row>
    <row r="5505" spans="1:4" ht="15.75">
      <c r="A5505" s="1">
        <v>1998</v>
      </c>
      <c r="B5505">
        <v>6</v>
      </c>
      <c r="C5505">
        <v>10</v>
      </c>
      <c r="D5505">
        <v>12.138</v>
      </c>
    </row>
    <row r="5506" spans="1:4" ht="15.75">
      <c r="A5506" s="1">
        <v>1998</v>
      </c>
      <c r="B5506">
        <v>6</v>
      </c>
      <c r="C5506">
        <v>11</v>
      </c>
      <c r="D5506">
        <v>12.081</v>
      </c>
    </row>
    <row r="5507" spans="1:4" ht="15.75">
      <c r="A5507" s="1">
        <v>1998</v>
      </c>
      <c r="B5507">
        <v>6</v>
      </c>
      <c r="C5507">
        <v>12</v>
      </c>
      <c r="D5507">
        <v>12.037000000000001</v>
      </c>
    </row>
    <row r="5508" spans="1:4" ht="15.75">
      <c r="A5508" s="1">
        <v>1998</v>
      </c>
      <c r="B5508">
        <v>6</v>
      </c>
      <c r="C5508">
        <v>13</v>
      </c>
      <c r="D5508">
        <v>11.935</v>
      </c>
    </row>
    <row r="5509" spans="1:4" ht="15.75">
      <c r="A5509" s="1">
        <v>1998</v>
      </c>
      <c r="B5509">
        <v>6</v>
      </c>
      <c r="C5509">
        <v>14</v>
      </c>
      <c r="D5509">
        <v>11.877000000000001</v>
      </c>
    </row>
    <row r="5510" spans="1:4" ht="15.75">
      <c r="A5510" s="1">
        <v>1998</v>
      </c>
      <c r="B5510">
        <v>6</v>
      </c>
      <c r="C5510">
        <v>15</v>
      </c>
      <c r="D5510">
        <v>11.803000000000001</v>
      </c>
    </row>
    <row r="5511" spans="1:4" ht="15.75">
      <c r="A5511" s="1">
        <v>1998</v>
      </c>
      <c r="B5511">
        <v>6</v>
      </c>
      <c r="C5511">
        <v>16</v>
      </c>
      <c r="D5511">
        <v>11.752000000000001</v>
      </c>
    </row>
    <row r="5512" spans="1:4" ht="15.75">
      <c r="A5512" s="1">
        <v>1998</v>
      </c>
      <c r="B5512">
        <v>6</v>
      </c>
      <c r="C5512">
        <v>17</v>
      </c>
      <c r="D5512">
        <v>11.661</v>
      </c>
    </row>
    <row r="5513" spans="1:4" ht="15.75">
      <c r="A5513" s="1">
        <v>1998</v>
      </c>
      <c r="B5513">
        <v>6</v>
      </c>
      <c r="C5513">
        <v>18</v>
      </c>
      <c r="D5513">
        <v>11.59</v>
      </c>
    </row>
    <row r="5514" spans="1:4" ht="15.75">
      <c r="A5514" s="1">
        <v>1998</v>
      </c>
      <c r="B5514">
        <v>6</v>
      </c>
      <c r="C5514">
        <v>19</v>
      </c>
      <c r="D5514">
        <v>11.545</v>
      </c>
    </row>
    <row r="5515" spans="1:4" ht="15.75">
      <c r="A5515" s="1">
        <v>1998</v>
      </c>
      <c r="B5515">
        <v>6</v>
      </c>
      <c r="C5515">
        <v>20</v>
      </c>
      <c r="D5515">
        <v>11.436999999999999</v>
      </c>
    </row>
    <row r="5516" spans="1:4" ht="15.75">
      <c r="A5516" s="1">
        <v>1998</v>
      </c>
      <c r="B5516">
        <v>6</v>
      </c>
      <c r="C5516">
        <v>21</v>
      </c>
      <c r="D5516">
        <v>11.346</v>
      </c>
    </row>
    <row r="5517" spans="1:4" ht="15.75">
      <c r="A5517" s="1">
        <v>1998</v>
      </c>
      <c r="B5517">
        <v>6</v>
      </c>
      <c r="C5517">
        <v>22</v>
      </c>
      <c r="D5517">
        <v>11.271000000000001</v>
      </c>
    </row>
    <row r="5518" spans="1:4" ht="15.75">
      <c r="A5518" s="1">
        <v>1998</v>
      </c>
      <c r="B5518">
        <v>6</v>
      </c>
      <c r="C5518">
        <v>23</v>
      </c>
      <c r="D5518">
        <v>11.153</v>
      </c>
    </row>
    <row r="5519" spans="1:4" ht="15.75">
      <c r="A5519" s="1">
        <v>1998</v>
      </c>
      <c r="B5519">
        <v>6</v>
      </c>
      <c r="C5519">
        <v>24</v>
      </c>
      <c r="D5519">
        <v>11.066000000000001</v>
      </c>
    </row>
    <row r="5520" spans="1:4" ht="15.75">
      <c r="A5520" s="1">
        <v>1998</v>
      </c>
      <c r="B5520">
        <v>6</v>
      </c>
      <c r="C5520">
        <v>25</v>
      </c>
      <c r="D5520">
        <v>10.994</v>
      </c>
    </row>
    <row r="5521" spans="1:4" ht="15.75">
      <c r="A5521" s="1">
        <v>1998</v>
      </c>
      <c r="B5521">
        <v>6</v>
      </c>
      <c r="C5521">
        <v>26</v>
      </c>
      <c r="D5521">
        <v>10.945</v>
      </c>
    </row>
    <row r="5522" spans="1:4" ht="15.75">
      <c r="A5522" s="1">
        <v>1998</v>
      </c>
      <c r="B5522">
        <v>6</v>
      </c>
      <c r="C5522">
        <v>27</v>
      </c>
      <c r="D5522">
        <v>10.848000000000001</v>
      </c>
    </row>
    <row r="5523" spans="1:4" ht="15.75">
      <c r="A5523" s="1">
        <v>1998</v>
      </c>
      <c r="B5523">
        <v>6</v>
      </c>
      <c r="C5523">
        <v>28</v>
      </c>
      <c r="D5523">
        <v>10.73</v>
      </c>
    </row>
    <row r="5524" spans="1:4" ht="15.75">
      <c r="A5524" s="1">
        <v>1998</v>
      </c>
      <c r="B5524">
        <v>6</v>
      </c>
      <c r="C5524">
        <v>29</v>
      </c>
      <c r="D5524">
        <v>10.662000000000001</v>
      </c>
    </row>
    <row r="5525" spans="1:4" ht="15.75">
      <c r="A5525" s="1">
        <v>1998</v>
      </c>
      <c r="B5525">
        <v>6</v>
      </c>
      <c r="C5525">
        <v>30</v>
      </c>
      <c r="D5525">
        <v>10.587</v>
      </c>
    </row>
    <row r="5526" spans="1:4" ht="15.75">
      <c r="A5526" s="1">
        <v>1998</v>
      </c>
      <c r="B5526">
        <v>7</v>
      </c>
      <c r="C5526">
        <v>1</v>
      </c>
      <c r="D5526">
        <v>10.365</v>
      </c>
    </row>
    <row r="5527" spans="1:4" ht="15.75">
      <c r="A5527" s="1">
        <v>1998</v>
      </c>
      <c r="B5527">
        <v>7</v>
      </c>
      <c r="C5527">
        <v>2</v>
      </c>
      <c r="D5527">
        <v>10.36</v>
      </c>
    </row>
    <row r="5528" spans="1:4" ht="15.75">
      <c r="A5528" s="1">
        <v>1998</v>
      </c>
      <c r="B5528">
        <v>7</v>
      </c>
      <c r="C5528">
        <v>3</v>
      </c>
      <c r="D5528">
        <v>10.292999999999999</v>
      </c>
    </row>
    <row r="5529" spans="1:4" ht="15.75">
      <c r="A5529" s="1">
        <v>1998</v>
      </c>
      <c r="B5529">
        <v>7</v>
      </c>
      <c r="C5529">
        <v>4</v>
      </c>
      <c r="D5529">
        <v>10.25</v>
      </c>
    </row>
    <row r="5530" spans="1:4" ht="15.75">
      <c r="A5530" s="1">
        <v>1998</v>
      </c>
      <c r="B5530">
        <v>7</v>
      </c>
      <c r="C5530">
        <v>5</v>
      </c>
      <c r="D5530">
        <v>10.188000000000001</v>
      </c>
    </row>
    <row r="5531" spans="1:4" ht="15.75">
      <c r="A5531" s="1">
        <v>1998</v>
      </c>
      <c r="B5531">
        <v>7</v>
      </c>
      <c r="C5531">
        <v>6</v>
      </c>
      <c r="D5531">
        <v>10.101000000000001</v>
      </c>
    </row>
    <row r="5532" spans="1:4" ht="15.75">
      <c r="A5532" s="1">
        <v>1998</v>
      </c>
      <c r="B5532">
        <v>7</v>
      </c>
      <c r="C5532">
        <v>7</v>
      </c>
      <c r="D5532">
        <v>10.041</v>
      </c>
    </row>
    <row r="5533" spans="1:4" ht="15.75">
      <c r="A5533" s="1">
        <v>1998</v>
      </c>
      <c r="B5533">
        <v>7</v>
      </c>
      <c r="C5533">
        <v>8</v>
      </c>
      <c r="D5533">
        <v>9.99</v>
      </c>
    </row>
    <row r="5534" spans="1:4" ht="15.75">
      <c r="A5534" s="1">
        <v>1998</v>
      </c>
      <c r="B5534">
        <v>7</v>
      </c>
      <c r="C5534">
        <v>9</v>
      </c>
      <c r="D5534">
        <v>9.9290000000000003</v>
      </c>
    </row>
    <row r="5535" spans="1:4" ht="15.75">
      <c r="A5535" s="1">
        <v>1998</v>
      </c>
      <c r="B5535">
        <v>7</v>
      </c>
      <c r="C5535">
        <v>10</v>
      </c>
      <c r="D5535">
        <v>9.82</v>
      </c>
    </row>
    <row r="5536" spans="1:4" ht="15.75">
      <c r="A5536" s="1">
        <v>1998</v>
      </c>
      <c r="B5536">
        <v>7</v>
      </c>
      <c r="C5536">
        <v>11</v>
      </c>
      <c r="D5536">
        <v>9.6989999999999998</v>
      </c>
    </row>
    <row r="5537" spans="1:4" ht="15.75">
      <c r="A5537" s="1">
        <v>1998</v>
      </c>
      <c r="B5537">
        <v>7</v>
      </c>
      <c r="C5537">
        <v>12</v>
      </c>
      <c r="D5537">
        <v>9.6880000000000006</v>
      </c>
    </row>
    <row r="5538" spans="1:4" ht="15.75">
      <c r="A5538" s="1">
        <v>1998</v>
      </c>
      <c r="B5538">
        <v>7</v>
      </c>
      <c r="C5538">
        <v>13</v>
      </c>
      <c r="D5538">
        <v>9.6549999999999994</v>
      </c>
    </row>
    <row r="5539" spans="1:4" ht="15.75">
      <c r="A5539" s="1">
        <v>1998</v>
      </c>
      <c r="B5539">
        <v>7</v>
      </c>
      <c r="C5539">
        <v>14</v>
      </c>
      <c r="D5539">
        <v>9.6340000000000003</v>
      </c>
    </row>
    <row r="5540" spans="1:4" ht="15.75">
      <c r="A5540" s="1">
        <v>1998</v>
      </c>
      <c r="B5540">
        <v>7</v>
      </c>
      <c r="C5540">
        <v>15</v>
      </c>
      <c r="D5540">
        <v>9.5229999999999997</v>
      </c>
    </row>
    <row r="5541" spans="1:4" ht="15.75">
      <c r="A5541" s="1">
        <v>1998</v>
      </c>
      <c r="B5541">
        <v>7</v>
      </c>
      <c r="C5541">
        <v>16</v>
      </c>
      <c r="D5541">
        <v>9.4139999999999997</v>
      </c>
    </row>
    <row r="5542" spans="1:4" ht="15.75">
      <c r="A5542" s="1">
        <v>1998</v>
      </c>
      <c r="B5542">
        <v>7</v>
      </c>
      <c r="C5542">
        <v>17</v>
      </c>
      <c r="D5542">
        <v>9.3179999999999996</v>
      </c>
    </row>
    <row r="5543" spans="1:4" ht="15.75">
      <c r="A5543" s="1">
        <v>1998</v>
      </c>
      <c r="B5543">
        <v>7</v>
      </c>
      <c r="C5543">
        <v>18</v>
      </c>
      <c r="D5543">
        <v>9.2750000000000004</v>
      </c>
    </row>
    <row r="5544" spans="1:4" ht="15.75">
      <c r="A5544" s="1">
        <v>1998</v>
      </c>
      <c r="B5544">
        <v>7</v>
      </c>
      <c r="C5544">
        <v>19</v>
      </c>
      <c r="D5544">
        <v>9.2149999999999999</v>
      </c>
    </row>
    <row r="5545" spans="1:4" ht="15.75">
      <c r="A5545" s="1">
        <v>1998</v>
      </c>
      <c r="B5545">
        <v>7</v>
      </c>
      <c r="C5545">
        <v>20</v>
      </c>
      <c r="D5545">
        <v>9.1440000000000001</v>
      </c>
    </row>
    <row r="5546" spans="1:4" ht="15.75">
      <c r="A5546" s="1">
        <v>1998</v>
      </c>
      <c r="B5546">
        <v>7</v>
      </c>
      <c r="C5546">
        <v>21</v>
      </c>
      <c r="D5546">
        <v>9.0370000000000008</v>
      </c>
    </row>
    <row r="5547" spans="1:4" ht="15.75">
      <c r="A5547" s="1">
        <v>1998</v>
      </c>
      <c r="B5547">
        <v>7</v>
      </c>
      <c r="C5547">
        <v>22</v>
      </c>
      <c r="D5547">
        <v>8.9719999999999995</v>
      </c>
    </row>
    <row r="5548" spans="1:4" ht="15.75">
      <c r="A5548" s="1">
        <v>1998</v>
      </c>
      <c r="B5548">
        <v>7</v>
      </c>
      <c r="C5548">
        <v>23</v>
      </c>
      <c r="D5548">
        <v>8.8889999999999993</v>
      </c>
    </row>
    <row r="5549" spans="1:4" ht="15.75">
      <c r="A5549" s="1">
        <v>1998</v>
      </c>
      <c r="B5549">
        <v>7</v>
      </c>
      <c r="C5549">
        <v>24</v>
      </c>
      <c r="D5549">
        <v>8.8119999999999994</v>
      </c>
    </row>
    <row r="5550" spans="1:4" ht="15.75">
      <c r="A5550" s="1">
        <v>1998</v>
      </c>
      <c r="B5550">
        <v>7</v>
      </c>
      <c r="C5550">
        <v>25</v>
      </c>
      <c r="D5550">
        <v>8.7270000000000003</v>
      </c>
    </row>
    <row r="5551" spans="1:4" ht="15.75">
      <c r="A5551" s="1">
        <v>1998</v>
      </c>
      <c r="B5551">
        <v>7</v>
      </c>
      <c r="C5551">
        <v>26</v>
      </c>
      <c r="D5551">
        <v>8.7200000000000006</v>
      </c>
    </row>
    <row r="5552" spans="1:4" ht="15.75">
      <c r="A5552" s="1">
        <v>1998</v>
      </c>
      <c r="B5552">
        <v>7</v>
      </c>
      <c r="C5552">
        <v>27</v>
      </c>
      <c r="D5552">
        <v>8.7100000000000009</v>
      </c>
    </row>
    <row r="5553" spans="1:4" ht="15.75">
      <c r="A5553" s="1">
        <v>1998</v>
      </c>
      <c r="B5553">
        <v>7</v>
      </c>
      <c r="C5553">
        <v>28</v>
      </c>
      <c r="D5553">
        <v>8.6210000000000004</v>
      </c>
    </row>
    <row r="5554" spans="1:4" ht="15.75">
      <c r="A5554" s="1">
        <v>1998</v>
      </c>
      <c r="B5554">
        <v>7</v>
      </c>
      <c r="C5554">
        <v>29</v>
      </c>
      <c r="D5554">
        <v>8.577</v>
      </c>
    </row>
    <row r="5555" spans="1:4" ht="15.75">
      <c r="A5555" s="1">
        <v>1998</v>
      </c>
      <c r="B5555">
        <v>7</v>
      </c>
      <c r="C5555">
        <v>30</v>
      </c>
      <c r="D5555">
        <v>8.4930000000000003</v>
      </c>
    </row>
    <row r="5556" spans="1:4" ht="15.75">
      <c r="A5556" s="1">
        <v>1998</v>
      </c>
      <c r="B5556">
        <v>7</v>
      </c>
      <c r="C5556">
        <v>31</v>
      </c>
      <c r="D5556">
        <v>8.41</v>
      </c>
    </row>
    <row r="5557" spans="1:4" ht="15.75">
      <c r="A5557" s="1">
        <v>1998</v>
      </c>
      <c r="B5557">
        <v>8</v>
      </c>
      <c r="C5557">
        <v>1</v>
      </c>
      <c r="D5557">
        <v>8.3089999999999993</v>
      </c>
    </row>
    <row r="5558" spans="1:4" ht="15.75">
      <c r="A5558" s="1">
        <v>1998</v>
      </c>
      <c r="B5558">
        <v>8</v>
      </c>
      <c r="C5558">
        <v>2</v>
      </c>
      <c r="D5558">
        <v>8.2010000000000005</v>
      </c>
    </row>
    <row r="5559" spans="1:4" ht="15.75">
      <c r="A5559" s="1">
        <v>1998</v>
      </c>
      <c r="B5559">
        <v>8</v>
      </c>
      <c r="C5559">
        <v>3</v>
      </c>
      <c r="D5559">
        <v>8.2430000000000003</v>
      </c>
    </row>
    <row r="5560" spans="1:4" ht="15.75">
      <c r="A5560" s="1">
        <v>1998</v>
      </c>
      <c r="B5560">
        <v>8</v>
      </c>
      <c r="C5560">
        <v>4</v>
      </c>
      <c r="D5560">
        <v>8.1980000000000004</v>
      </c>
    </row>
    <row r="5561" spans="1:4" ht="15.75">
      <c r="A5561" s="1">
        <v>1998</v>
      </c>
      <c r="B5561">
        <v>8</v>
      </c>
      <c r="C5561">
        <v>5</v>
      </c>
      <c r="D5561">
        <v>8.1460000000000008</v>
      </c>
    </row>
    <row r="5562" spans="1:4" ht="15.75">
      <c r="A5562" s="1">
        <v>1998</v>
      </c>
      <c r="B5562">
        <v>8</v>
      </c>
      <c r="C5562">
        <v>6</v>
      </c>
      <c r="D5562">
        <v>8.0559999999999992</v>
      </c>
    </row>
    <row r="5563" spans="1:4" ht="15.75">
      <c r="A5563" s="1">
        <v>1998</v>
      </c>
      <c r="B5563">
        <v>8</v>
      </c>
      <c r="C5563">
        <v>7</v>
      </c>
      <c r="D5563">
        <v>8.0020000000000007</v>
      </c>
    </row>
    <row r="5564" spans="1:4" ht="15.75">
      <c r="A5564" s="1">
        <v>1998</v>
      </c>
      <c r="B5564">
        <v>8</v>
      </c>
      <c r="C5564">
        <v>8</v>
      </c>
      <c r="D5564">
        <v>7.94</v>
      </c>
    </row>
    <row r="5565" spans="1:4" ht="15.75">
      <c r="A5565" s="1">
        <v>1998</v>
      </c>
      <c r="B5565">
        <v>8</v>
      </c>
      <c r="C5565">
        <v>9</v>
      </c>
      <c r="D5565">
        <v>7.8689999999999998</v>
      </c>
    </row>
    <row r="5566" spans="1:4" ht="15.75">
      <c r="A5566" s="1">
        <v>1998</v>
      </c>
      <c r="B5566">
        <v>8</v>
      </c>
      <c r="C5566">
        <v>10</v>
      </c>
      <c r="D5566">
        <v>7.7930000000000001</v>
      </c>
    </row>
    <row r="5567" spans="1:4" ht="15.75">
      <c r="A5567" s="1">
        <v>1998</v>
      </c>
      <c r="B5567">
        <v>8</v>
      </c>
      <c r="C5567">
        <v>11</v>
      </c>
      <c r="D5567">
        <v>7.7439999999999998</v>
      </c>
    </row>
    <row r="5568" spans="1:4" ht="15.75">
      <c r="A5568" s="1">
        <v>1998</v>
      </c>
      <c r="B5568">
        <v>8</v>
      </c>
      <c r="C5568">
        <v>12</v>
      </c>
      <c r="D5568">
        <v>7.76</v>
      </c>
    </row>
    <row r="5569" spans="1:4" ht="15.75">
      <c r="A5569" s="1">
        <v>1998</v>
      </c>
      <c r="B5569">
        <v>8</v>
      </c>
      <c r="C5569">
        <v>13</v>
      </c>
      <c r="D5569">
        <v>7.68</v>
      </c>
    </row>
    <row r="5570" spans="1:4" ht="15.75">
      <c r="A5570" s="1">
        <v>1998</v>
      </c>
      <c r="B5570">
        <v>8</v>
      </c>
      <c r="C5570">
        <v>14</v>
      </c>
      <c r="D5570">
        <v>7.5709999999999997</v>
      </c>
    </row>
    <row r="5571" spans="1:4" ht="15.75">
      <c r="A5571" s="1">
        <v>1998</v>
      </c>
      <c r="B5571">
        <v>8</v>
      </c>
      <c r="C5571">
        <v>15</v>
      </c>
      <c r="D5571">
        <v>7.4269999999999996</v>
      </c>
    </row>
    <row r="5572" spans="1:4" ht="15.75">
      <c r="A5572" s="1">
        <v>1998</v>
      </c>
      <c r="B5572">
        <v>8</v>
      </c>
      <c r="C5572">
        <v>16</v>
      </c>
      <c r="D5572">
        <v>7.4690000000000003</v>
      </c>
    </row>
    <row r="5573" spans="1:4" ht="15.75">
      <c r="A5573" s="1">
        <v>1998</v>
      </c>
      <c r="B5573">
        <v>8</v>
      </c>
      <c r="C5573">
        <v>17</v>
      </c>
      <c r="D5573">
        <v>7.4669999999999996</v>
      </c>
    </row>
    <row r="5574" spans="1:4" ht="15.75">
      <c r="A5574" s="1">
        <v>1998</v>
      </c>
      <c r="B5574">
        <v>8</v>
      </c>
      <c r="C5574">
        <v>18</v>
      </c>
      <c r="D5574">
        <v>7.3769999999999998</v>
      </c>
    </row>
    <row r="5575" spans="1:4" ht="15.75">
      <c r="A5575" s="1">
        <v>1998</v>
      </c>
      <c r="B5575">
        <v>8</v>
      </c>
      <c r="C5575">
        <v>19</v>
      </c>
      <c r="D5575">
        <v>7.3179999999999996</v>
      </c>
    </row>
    <row r="5576" spans="1:4" ht="15.75">
      <c r="A5576" s="1">
        <v>1998</v>
      </c>
      <c r="B5576">
        <v>8</v>
      </c>
      <c r="C5576">
        <v>20</v>
      </c>
      <c r="D5576">
        <v>7.2919999999999998</v>
      </c>
    </row>
    <row r="5577" spans="1:4" ht="15.75">
      <c r="A5577" s="1">
        <v>1998</v>
      </c>
      <c r="B5577">
        <v>8</v>
      </c>
      <c r="C5577">
        <v>21</v>
      </c>
      <c r="D5577">
        <v>7.1859999999999999</v>
      </c>
    </row>
    <row r="5578" spans="1:4" ht="15.75">
      <c r="A5578" s="1">
        <v>1998</v>
      </c>
      <c r="B5578">
        <v>8</v>
      </c>
      <c r="C5578">
        <v>22</v>
      </c>
      <c r="D5578">
        <v>7.16</v>
      </c>
    </row>
    <row r="5579" spans="1:4" ht="15.75">
      <c r="A5579" s="1">
        <v>1998</v>
      </c>
      <c r="B5579">
        <v>8</v>
      </c>
      <c r="C5579">
        <v>23</v>
      </c>
      <c r="D5579">
        <v>7.1879999999999997</v>
      </c>
    </row>
    <row r="5580" spans="1:4" ht="15.75">
      <c r="A5580" s="1">
        <v>1998</v>
      </c>
      <c r="B5580">
        <v>8</v>
      </c>
      <c r="C5580">
        <v>24</v>
      </c>
      <c r="D5580">
        <v>7.1029999999999998</v>
      </c>
    </row>
    <row r="5581" spans="1:4" ht="15.75">
      <c r="A5581" s="1">
        <v>1998</v>
      </c>
      <c r="B5581">
        <v>8</v>
      </c>
      <c r="C5581">
        <v>25</v>
      </c>
      <c r="D5581">
        <v>7.0640000000000001</v>
      </c>
    </row>
    <row r="5582" spans="1:4" ht="15.75">
      <c r="A5582" s="1">
        <v>1998</v>
      </c>
      <c r="B5582">
        <v>8</v>
      </c>
      <c r="C5582">
        <v>26</v>
      </c>
      <c r="D5582">
        <v>7.0309999999999997</v>
      </c>
    </row>
    <row r="5583" spans="1:4" ht="15.75">
      <c r="A5583" s="1">
        <v>1998</v>
      </c>
      <c r="B5583">
        <v>8</v>
      </c>
      <c r="C5583">
        <v>27</v>
      </c>
      <c r="D5583">
        <v>6.9560000000000004</v>
      </c>
    </row>
    <row r="5584" spans="1:4" ht="15.75">
      <c r="A5584" s="1">
        <v>1998</v>
      </c>
      <c r="B5584">
        <v>8</v>
      </c>
      <c r="C5584">
        <v>28</v>
      </c>
      <c r="D5584">
        <v>6.8559999999999999</v>
      </c>
    </row>
    <row r="5585" spans="1:4" ht="15.75">
      <c r="A5585" s="1">
        <v>1998</v>
      </c>
      <c r="B5585">
        <v>8</v>
      </c>
      <c r="C5585">
        <v>29</v>
      </c>
      <c r="D5585">
        <v>6.7960000000000003</v>
      </c>
    </row>
    <row r="5586" spans="1:4" ht="15.75">
      <c r="A5586" s="1">
        <v>1998</v>
      </c>
      <c r="B5586">
        <v>8</v>
      </c>
      <c r="C5586">
        <v>30</v>
      </c>
      <c r="D5586">
        <v>6.7960000000000003</v>
      </c>
    </row>
    <row r="5587" spans="1:4" ht="15.75">
      <c r="A5587" s="1">
        <v>1998</v>
      </c>
      <c r="B5587">
        <v>8</v>
      </c>
      <c r="C5587">
        <v>31</v>
      </c>
      <c r="D5587">
        <v>6.7770000000000001</v>
      </c>
    </row>
    <row r="5588" spans="1:4" ht="15.75">
      <c r="A5588" s="1">
        <v>1998</v>
      </c>
      <c r="B5588">
        <v>9</v>
      </c>
      <c r="C5588">
        <v>1</v>
      </c>
      <c r="D5588">
        <v>6.7050000000000001</v>
      </c>
    </row>
    <row r="5589" spans="1:4" ht="15.75">
      <c r="A5589" s="1">
        <v>1998</v>
      </c>
      <c r="B5589">
        <v>9</v>
      </c>
      <c r="C5589">
        <v>2</v>
      </c>
      <c r="D5589">
        <v>6.7050000000000001</v>
      </c>
    </row>
    <row r="5590" spans="1:4" ht="15.75">
      <c r="A5590" s="1">
        <v>1998</v>
      </c>
      <c r="B5590">
        <v>9</v>
      </c>
      <c r="C5590">
        <v>3</v>
      </c>
      <c r="D5590">
        <v>6.6390000000000002</v>
      </c>
    </row>
    <row r="5591" spans="1:4" ht="15.75">
      <c r="A5591" s="1">
        <v>1998</v>
      </c>
      <c r="B5591">
        <v>9</v>
      </c>
      <c r="C5591">
        <v>4</v>
      </c>
      <c r="D5591">
        <v>6.6340000000000003</v>
      </c>
    </row>
    <row r="5592" spans="1:4" ht="15.75">
      <c r="A5592" s="1">
        <v>1998</v>
      </c>
      <c r="B5592">
        <v>9</v>
      </c>
      <c r="C5592">
        <v>5</v>
      </c>
      <c r="D5592">
        <v>6.58</v>
      </c>
    </row>
    <row r="5593" spans="1:4" ht="15.75">
      <c r="A5593" s="1">
        <v>1998</v>
      </c>
      <c r="B5593">
        <v>9</v>
      </c>
      <c r="C5593">
        <v>6</v>
      </c>
      <c r="D5593">
        <v>6.5140000000000002</v>
      </c>
    </row>
    <row r="5594" spans="1:4" ht="15.75">
      <c r="A5594" s="1">
        <v>1998</v>
      </c>
      <c r="B5594">
        <v>9</v>
      </c>
      <c r="C5594">
        <v>7</v>
      </c>
      <c r="D5594">
        <v>6.4960000000000004</v>
      </c>
    </row>
    <row r="5595" spans="1:4" ht="15.75">
      <c r="A5595" s="1">
        <v>1998</v>
      </c>
      <c r="B5595">
        <v>9</v>
      </c>
      <c r="C5595">
        <v>8</v>
      </c>
      <c r="D5595">
        <v>6.4820000000000002</v>
      </c>
    </row>
    <row r="5596" spans="1:4" ht="15.75">
      <c r="A5596" s="1">
        <v>1998</v>
      </c>
      <c r="B5596">
        <v>9</v>
      </c>
      <c r="C5596">
        <v>9</v>
      </c>
      <c r="D5596">
        <v>6.4690000000000003</v>
      </c>
    </row>
    <row r="5597" spans="1:4" ht="15.75">
      <c r="A5597" s="1">
        <v>1998</v>
      </c>
      <c r="B5597">
        <v>9</v>
      </c>
      <c r="C5597">
        <v>10</v>
      </c>
      <c r="D5597">
        <v>6.4820000000000002</v>
      </c>
    </row>
    <row r="5598" spans="1:4" ht="15.75">
      <c r="A5598" s="1">
        <v>1998</v>
      </c>
      <c r="B5598">
        <v>9</v>
      </c>
      <c r="C5598">
        <v>11</v>
      </c>
      <c r="D5598">
        <v>6.4029999999999996</v>
      </c>
    </row>
    <row r="5599" spans="1:4" ht="15.75">
      <c r="A5599" s="1">
        <v>1998</v>
      </c>
      <c r="B5599">
        <v>9</v>
      </c>
      <c r="C5599">
        <v>12</v>
      </c>
      <c r="D5599">
        <v>6.4390000000000001</v>
      </c>
    </row>
    <row r="5600" spans="1:4" ht="15.75">
      <c r="A5600" s="1">
        <v>1998</v>
      </c>
      <c r="B5600">
        <v>9</v>
      </c>
      <c r="C5600">
        <v>13</v>
      </c>
      <c r="D5600">
        <v>6.4690000000000003</v>
      </c>
    </row>
    <row r="5601" spans="1:4" ht="15.75">
      <c r="A5601" s="1">
        <v>1998</v>
      </c>
      <c r="B5601">
        <v>9</v>
      </c>
      <c r="C5601">
        <v>14</v>
      </c>
      <c r="D5601">
        <v>6.4290000000000003</v>
      </c>
    </row>
    <row r="5602" spans="1:4" ht="15.75">
      <c r="A5602" s="1">
        <v>1998</v>
      </c>
      <c r="B5602">
        <v>9</v>
      </c>
      <c r="C5602">
        <v>15</v>
      </c>
      <c r="D5602">
        <v>6.407</v>
      </c>
    </row>
    <row r="5603" spans="1:4" ht="15.75">
      <c r="A5603" s="1">
        <v>1998</v>
      </c>
      <c r="B5603">
        <v>9</v>
      </c>
      <c r="C5603">
        <v>16</v>
      </c>
      <c r="D5603">
        <v>6.3520000000000003</v>
      </c>
    </row>
    <row r="5604" spans="1:4" ht="15.75">
      <c r="A5604" s="1">
        <v>1998</v>
      </c>
      <c r="B5604">
        <v>9</v>
      </c>
      <c r="C5604">
        <v>17</v>
      </c>
      <c r="D5604">
        <v>6.2930000000000001</v>
      </c>
    </row>
    <row r="5605" spans="1:4" ht="15.75">
      <c r="A5605" s="1">
        <v>1998</v>
      </c>
      <c r="B5605">
        <v>9</v>
      </c>
      <c r="C5605">
        <v>18</v>
      </c>
      <c r="D5605">
        <v>6.3159999999999998</v>
      </c>
    </row>
    <row r="5606" spans="1:4" ht="15.75">
      <c r="A5606" s="1">
        <v>1998</v>
      </c>
      <c r="B5606">
        <v>9</v>
      </c>
      <c r="C5606">
        <v>19</v>
      </c>
      <c r="D5606">
        <v>6.39</v>
      </c>
    </row>
    <row r="5607" spans="1:4" ht="15.75">
      <c r="A5607" s="1">
        <v>1998</v>
      </c>
      <c r="B5607">
        <v>9</v>
      </c>
      <c r="C5607">
        <v>20</v>
      </c>
      <c r="D5607">
        <v>6.4340000000000002</v>
      </c>
    </row>
    <row r="5608" spans="1:4" ht="15.75">
      <c r="A5608" s="1">
        <v>1998</v>
      </c>
      <c r="B5608">
        <v>9</v>
      </c>
      <c r="C5608">
        <v>21</v>
      </c>
      <c r="D5608">
        <v>6.5609999999999999</v>
      </c>
    </row>
    <row r="5609" spans="1:4" ht="15.75">
      <c r="A5609" s="1">
        <v>1998</v>
      </c>
      <c r="B5609">
        <v>9</v>
      </c>
      <c r="C5609">
        <v>22</v>
      </c>
      <c r="D5609">
        <v>6.5730000000000004</v>
      </c>
    </row>
    <row r="5610" spans="1:4" ht="15.75">
      <c r="A5610" s="1">
        <v>1998</v>
      </c>
      <c r="B5610">
        <v>9</v>
      </c>
      <c r="C5610">
        <v>23</v>
      </c>
      <c r="D5610">
        <v>6.5490000000000004</v>
      </c>
    </row>
    <row r="5611" spans="1:4" ht="15.75">
      <c r="A5611" s="1">
        <v>1998</v>
      </c>
      <c r="B5611">
        <v>9</v>
      </c>
      <c r="C5611">
        <v>24</v>
      </c>
      <c r="D5611">
        <v>6.5119999999999996</v>
      </c>
    </row>
    <row r="5612" spans="1:4" ht="15.75">
      <c r="A5612" s="1">
        <v>1998</v>
      </c>
      <c r="B5612">
        <v>9</v>
      </c>
      <c r="C5612">
        <v>25</v>
      </c>
      <c r="D5612">
        <v>6.5730000000000004</v>
      </c>
    </row>
    <row r="5613" spans="1:4" ht="15.75">
      <c r="A5613" s="1">
        <v>1998</v>
      </c>
      <c r="B5613">
        <v>9</v>
      </c>
      <c r="C5613">
        <v>26</v>
      </c>
      <c r="D5613">
        <v>6.55</v>
      </c>
    </row>
    <row r="5614" spans="1:4" ht="15.75">
      <c r="A5614" s="1">
        <v>1998</v>
      </c>
      <c r="B5614">
        <v>9</v>
      </c>
      <c r="C5614">
        <v>27</v>
      </c>
      <c r="D5614">
        <v>6.6050000000000004</v>
      </c>
    </row>
    <row r="5615" spans="1:4" ht="15.75">
      <c r="A5615" s="1">
        <v>1998</v>
      </c>
      <c r="B5615">
        <v>9</v>
      </c>
      <c r="C5615">
        <v>28</v>
      </c>
      <c r="D5615">
        <v>6.69</v>
      </c>
    </row>
    <row r="5616" spans="1:4" ht="15.75">
      <c r="A5616" s="1">
        <v>1998</v>
      </c>
      <c r="B5616">
        <v>9</v>
      </c>
      <c r="C5616">
        <v>29</v>
      </c>
      <c r="D5616">
        <v>6.8579999999999997</v>
      </c>
    </row>
    <row r="5617" spans="1:4" ht="15.75">
      <c r="A5617" s="1">
        <v>1998</v>
      </c>
      <c r="B5617">
        <v>9</v>
      </c>
      <c r="C5617">
        <v>30</v>
      </c>
      <c r="D5617">
        <v>6.9720000000000004</v>
      </c>
    </row>
    <row r="5618" spans="1:4" ht="15.75">
      <c r="A5618" s="1">
        <v>1998</v>
      </c>
      <c r="B5618">
        <v>10</v>
      </c>
      <c r="C5618">
        <v>1</v>
      </c>
      <c r="D5618">
        <v>7.2480000000000002</v>
      </c>
    </row>
    <row r="5619" spans="1:4" ht="15.75">
      <c r="A5619" s="1">
        <v>1998</v>
      </c>
      <c r="B5619">
        <v>10</v>
      </c>
      <c r="C5619">
        <v>2</v>
      </c>
      <c r="D5619">
        <v>7.4050000000000002</v>
      </c>
    </row>
    <row r="5620" spans="1:4" ht="15.75">
      <c r="A5620" s="1">
        <v>1998</v>
      </c>
      <c r="B5620">
        <v>10</v>
      </c>
      <c r="C5620">
        <v>3</v>
      </c>
      <c r="D5620">
        <v>7.5709999999999997</v>
      </c>
    </row>
    <row r="5621" spans="1:4" ht="15.75">
      <c r="A5621" s="1">
        <v>1998</v>
      </c>
      <c r="B5621">
        <v>10</v>
      </c>
      <c r="C5621">
        <v>4</v>
      </c>
      <c r="D5621">
        <v>7.67</v>
      </c>
    </row>
    <row r="5622" spans="1:4" ht="15.75">
      <c r="A5622" s="1">
        <v>1998</v>
      </c>
      <c r="B5622">
        <v>10</v>
      </c>
      <c r="C5622">
        <v>5</v>
      </c>
      <c r="D5622">
        <v>7.7560000000000002</v>
      </c>
    </row>
    <row r="5623" spans="1:4" ht="15.75">
      <c r="A5623" s="1">
        <v>1998</v>
      </c>
      <c r="B5623">
        <v>10</v>
      </c>
      <c r="C5623">
        <v>6</v>
      </c>
      <c r="D5623">
        <v>7.8250000000000002</v>
      </c>
    </row>
    <row r="5624" spans="1:4" ht="15.75">
      <c r="A5624" s="1">
        <v>1998</v>
      </c>
      <c r="B5624">
        <v>10</v>
      </c>
      <c r="C5624">
        <v>7</v>
      </c>
      <c r="D5624">
        <v>7.8929999999999998</v>
      </c>
    </row>
    <row r="5625" spans="1:4" ht="15.75">
      <c r="A5625" s="1">
        <v>1998</v>
      </c>
      <c r="B5625">
        <v>10</v>
      </c>
      <c r="C5625">
        <v>8</v>
      </c>
      <c r="D5625">
        <v>7.9119999999999999</v>
      </c>
    </row>
    <row r="5626" spans="1:4" ht="15.75">
      <c r="A5626" s="1">
        <v>1998</v>
      </c>
      <c r="B5626">
        <v>10</v>
      </c>
      <c r="C5626">
        <v>9</v>
      </c>
      <c r="D5626">
        <v>8.0079999999999991</v>
      </c>
    </row>
    <row r="5627" spans="1:4" ht="15.75">
      <c r="A5627" s="1">
        <v>1998</v>
      </c>
      <c r="B5627">
        <v>10</v>
      </c>
      <c r="C5627">
        <v>10</v>
      </c>
      <c r="D5627">
        <v>8.0649999999999995</v>
      </c>
    </row>
    <row r="5628" spans="1:4" ht="15.75">
      <c r="A5628" s="1">
        <v>1998</v>
      </c>
      <c r="B5628">
        <v>10</v>
      </c>
      <c r="C5628">
        <v>11</v>
      </c>
      <c r="D5628">
        <v>8.0709999999999997</v>
      </c>
    </row>
    <row r="5629" spans="1:4" ht="15.75">
      <c r="A5629" s="1">
        <v>1998</v>
      </c>
      <c r="B5629">
        <v>10</v>
      </c>
      <c r="C5629">
        <v>12</v>
      </c>
      <c r="D5629">
        <v>8.1820000000000004</v>
      </c>
    </row>
    <row r="5630" spans="1:4" ht="15.75">
      <c r="A5630" s="1">
        <v>1998</v>
      </c>
      <c r="B5630">
        <v>10</v>
      </c>
      <c r="C5630">
        <v>13</v>
      </c>
      <c r="D5630">
        <v>8.1780000000000008</v>
      </c>
    </row>
    <row r="5631" spans="1:4" ht="15.75">
      <c r="A5631" s="1">
        <v>1998</v>
      </c>
      <c r="B5631">
        <v>10</v>
      </c>
      <c r="C5631">
        <v>14</v>
      </c>
      <c r="D5631">
        <v>8.24</v>
      </c>
    </row>
    <row r="5632" spans="1:4" ht="15.75">
      <c r="A5632" s="1">
        <v>1998</v>
      </c>
      <c r="B5632">
        <v>10</v>
      </c>
      <c r="C5632">
        <v>15</v>
      </c>
      <c r="D5632">
        <v>8.266</v>
      </c>
    </row>
    <row r="5633" spans="1:4" ht="15.75">
      <c r="A5633" s="1">
        <v>1998</v>
      </c>
      <c r="B5633">
        <v>10</v>
      </c>
      <c r="C5633">
        <v>16</v>
      </c>
      <c r="D5633">
        <v>8.4060000000000006</v>
      </c>
    </row>
    <row r="5634" spans="1:4" ht="15.75">
      <c r="A5634" s="1">
        <v>1998</v>
      </c>
      <c r="B5634">
        <v>10</v>
      </c>
      <c r="C5634">
        <v>17</v>
      </c>
      <c r="D5634">
        <v>8.5470000000000006</v>
      </c>
    </row>
    <row r="5635" spans="1:4" ht="15.75">
      <c r="A5635" s="1">
        <v>1998</v>
      </c>
      <c r="B5635">
        <v>10</v>
      </c>
      <c r="C5635">
        <v>18</v>
      </c>
      <c r="D5635">
        <v>8.6829999999999998</v>
      </c>
    </row>
    <row r="5636" spans="1:4" ht="15.75">
      <c r="A5636" s="1">
        <v>1998</v>
      </c>
      <c r="B5636">
        <v>10</v>
      </c>
      <c r="C5636">
        <v>19</v>
      </c>
      <c r="D5636">
        <v>8.6489999999999991</v>
      </c>
    </row>
    <row r="5637" spans="1:4" ht="15.75">
      <c r="A5637" s="1">
        <v>1998</v>
      </c>
      <c r="B5637">
        <v>10</v>
      </c>
      <c r="C5637">
        <v>20</v>
      </c>
      <c r="D5637">
        <v>8.7330000000000005</v>
      </c>
    </row>
    <row r="5638" spans="1:4" ht="15.75">
      <c r="A5638" s="1">
        <v>1998</v>
      </c>
      <c r="B5638">
        <v>10</v>
      </c>
      <c r="C5638">
        <v>21</v>
      </c>
      <c r="D5638">
        <v>8.89</v>
      </c>
    </row>
    <row r="5639" spans="1:4" ht="15.75">
      <c r="A5639" s="1">
        <v>1998</v>
      </c>
      <c r="B5639">
        <v>10</v>
      </c>
      <c r="C5639">
        <v>22</v>
      </c>
      <c r="D5639">
        <v>8.9429999999999996</v>
      </c>
    </row>
    <row r="5640" spans="1:4" ht="15.75">
      <c r="A5640" s="1">
        <v>1998</v>
      </c>
      <c r="B5640">
        <v>10</v>
      </c>
      <c r="C5640">
        <v>23</v>
      </c>
      <c r="D5640">
        <v>9.077</v>
      </c>
    </row>
    <row r="5641" spans="1:4" ht="15.75">
      <c r="A5641" s="1">
        <v>1998</v>
      </c>
      <c r="B5641">
        <v>10</v>
      </c>
      <c r="C5641">
        <v>24</v>
      </c>
      <c r="D5641">
        <v>9.19</v>
      </c>
    </row>
    <row r="5642" spans="1:4" ht="15.75">
      <c r="A5642" s="1">
        <v>1998</v>
      </c>
      <c r="B5642">
        <v>10</v>
      </c>
      <c r="C5642">
        <v>25</v>
      </c>
      <c r="D5642">
        <v>9.1999999999999993</v>
      </c>
    </row>
    <row r="5643" spans="1:4" ht="15.75">
      <c r="A5643" s="1">
        <v>1998</v>
      </c>
      <c r="B5643">
        <v>10</v>
      </c>
      <c r="C5643">
        <v>26</v>
      </c>
      <c r="D5643">
        <v>9.1150000000000002</v>
      </c>
    </row>
    <row r="5644" spans="1:4" ht="15.75">
      <c r="A5644" s="1">
        <v>1998</v>
      </c>
      <c r="B5644">
        <v>10</v>
      </c>
      <c r="C5644">
        <v>27</v>
      </c>
      <c r="D5644">
        <v>9.1850000000000005</v>
      </c>
    </row>
    <row r="5645" spans="1:4" ht="15.75">
      <c r="A5645" s="1">
        <v>1998</v>
      </c>
      <c r="B5645">
        <v>10</v>
      </c>
      <c r="C5645">
        <v>28</v>
      </c>
      <c r="D5645">
        <v>9.1929999999999996</v>
      </c>
    </row>
    <row r="5646" spans="1:4" ht="15.75">
      <c r="A5646" s="1">
        <v>1998</v>
      </c>
      <c r="B5646">
        <v>10</v>
      </c>
      <c r="C5646">
        <v>29</v>
      </c>
      <c r="D5646">
        <v>9.27</v>
      </c>
    </row>
    <row r="5647" spans="1:4" ht="15.75">
      <c r="A5647" s="1">
        <v>1998</v>
      </c>
      <c r="B5647">
        <v>10</v>
      </c>
      <c r="C5647">
        <v>30</v>
      </c>
      <c r="D5647">
        <v>9.2789999999999999</v>
      </c>
    </row>
    <row r="5648" spans="1:4" ht="15.75">
      <c r="A5648" s="1">
        <v>1998</v>
      </c>
      <c r="B5648">
        <v>10</v>
      </c>
      <c r="C5648">
        <v>31</v>
      </c>
      <c r="D5648">
        <v>9.3580000000000005</v>
      </c>
    </row>
    <row r="5649" spans="1:4" ht="15.75">
      <c r="A5649" s="1">
        <v>1998</v>
      </c>
      <c r="B5649">
        <v>11</v>
      </c>
      <c r="C5649">
        <v>1</v>
      </c>
      <c r="D5649">
        <v>9.5229999999999997</v>
      </c>
    </row>
    <row r="5650" spans="1:4" ht="15.75">
      <c r="A5650" s="1">
        <v>1998</v>
      </c>
      <c r="B5650">
        <v>11</v>
      </c>
      <c r="C5650">
        <v>2</v>
      </c>
      <c r="D5650">
        <v>9.6780000000000008</v>
      </c>
    </row>
    <row r="5651" spans="1:4" ht="15.75">
      <c r="A5651" s="1">
        <v>1998</v>
      </c>
      <c r="B5651">
        <v>11</v>
      </c>
      <c r="C5651">
        <v>3</v>
      </c>
      <c r="D5651">
        <v>9.76</v>
      </c>
    </row>
    <row r="5652" spans="1:4" ht="15.75">
      <c r="A5652" s="1">
        <v>1998</v>
      </c>
      <c r="B5652">
        <v>11</v>
      </c>
      <c r="C5652">
        <v>4</v>
      </c>
      <c r="D5652">
        <v>9.782</v>
      </c>
    </row>
    <row r="5653" spans="1:4" ht="15.75">
      <c r="A5653" s="1">
        <v>1998</v>
      </c>
      <c r="B5653">
        <v>11</v>
      </c>
      <c r="C5653">
        <v>5</v>
      </c>
      <c r="D5653">
        <v>9.7739999999999991</v>
      </c>
    </row>
    <row r="5654" spans="1:4" ht="15.75">
      <c r="A5654" s="1">
        <v>1998</v>
      </c>
      <c r="B5654">
        <v>11</v>
      </c>
      <c r="C5654">
        <v>6</v>
      </c>
      <c r="D5654">
        <v>9.7759999999999998</v>
      </c>
    </row>
    <row r="5655" spans="1:4" ht="15.75">
      <c r="A5655" s="1">
        <v>1998</v>
      </c>
      <c r="B5655">
        <v>11</v>
      </c>
      <c r="C5655">
        <v>7</v>
      </c>
      <c r="D5655">
        <v>9.8710000000000004</v>
      </c>
    </row>
    <row r="5656" spans="1:4" ht="15.75">
      <c r="A5656" s="1">
        <v>1998</v>
      </c>
      <c r="B5656">
        <v>11</v>
      </c>
      <c r="C5656">
        <v>8</v>
      </c>
      <c r="D5656">
        <v>9.9049999999999994</v>
      </c>
    </row>
    <row r="5657" spans="1:4" ht="15.75">
      <c r="A5657" s="1">
        <v>1998</v>
      </c>
      <c r="B5657">
        <v>11</v>
      </c>
      <c r="C5657">
        <v>9</v>
      </c>
      <c r="D5657">
        <v>9.9450000000000003</v>
      </c>
    </row>
    <row r="5658" spans="1:4" ht="15.75">
      <c r="A5658" s="1">
        <v>1998</v>
      </c>
      <c r="B5658">
        <v>11</v>
      </c>
      <c r="C5658">
        <v>10</v>
      </c>
      <c r="D5658">
        <v>10.035</v>
      </c>
    </row>
    <row r="5659" spans="1:4" ht="15.75">
      <c r="A5659" s="1">
        <v>1998</v>
      </c>
      <c r="B5659">
        <v>11</v>
      </c>
      <c r="C5659">
        <v>11</v>
      </c>
      <c r="D5659">
        <v>10.127000000000001</v>
      </c>
    </row>
    <row r="5660" spans="1:4" ht="15.75">
      <c r="A5660" s="1">
        <v>1998</v>
      </c>
      <c r="B5660">
        <v>11</v>
      </c>
      <c r="C5660">
        <v>12</v>
      </c>
      <c r="D5660">
        <v>10.257</v>
      </c>
    </row>
    <row r="5661" spans="1:4" ht="15.75">
      <c r="A5661" s="1">
        <v>1998</v>
      </c>
      <c r="B5661">
        <v>11</v>
      </c>
      <c r="C5661">
        <v>13</v>
      </c>
      <c r="D5661">
        <v>10.319000000000001</v>
      </c>
    </row>
    <row r="5662" spans="1:4" ht="15.75">
      <c r="A5662" s="1">
        <v>1998</v>
      </c>
      <c r="B5662">
        <v>11</v>
      </c>
      <c r="C5662">
        <v>14</v>
      </c>
      <c r="D5662">
        <v>10.377000000000001</v>
      </c>
    </row>
    <row r="5663" spans="1:4" ht="15.75">
      <c r="A5663" s="1">
        <v>1998</v>
      </c>
      <c r="B5663">
        <v>11</v>
      </c>
      <c r="C5663">
        <v>15</v>
      </c>
      <c r="D5663">
        <v>10.462</v>
      </c>
    </row>
    <row r="5664" spans="1:4" ht="15.75">
      <c r="A5664" s="1">
        <v>1998</v>
      </c>
      <c r="B5664">
        <v>11</v>
      </c>
      <c r="C5664">
        <v>16</v>
      </c>
      <c r="D5664">
        <v>10.497</v>
      </c>
    </row>
    <row r="5665" spans="1:4" ht="15.75">
      <c r="A5665" s="1">
        <v>1998</v>
      </c>
      <c r="B5665">
        <v>11</v>
      </c>
      <c r="C5665">
        <v>17</v>
      </c>
      <c r="D5665">
        <v>10.525</v>
      </c>
    </row>
    <row r="5666" spans="1:4" ht="15.75">
      <c r="A5666" s="1">
        <v>1998</v>
      </c>
      <c r="B5666">
        <v>11</v>
      </c>
      <c r="C5666">
        <v>18</v>
      </c>
      <c r="D5666">
        <v>10.606999999999999</v>
      </c>
    </row>
    <row r="5667" spans="1:4" ht="15.75">
      <c r="A5667" s="1">
        <v>1998</v>
      </c>
      <c r="B5667">
        <v>11</v>
      </c>
      <c r="C5667">
        <v>19</v>
      </c>
      <c r="D5667">
        <v>10.705</v>
      </c>
    </row>
    <row r="5668" spans="1:4" ht="15.75">
      <c r="A5668" s="1">
        <v>1998</v>
      </c>
      <c r="B5668">
        <v>11</v>
      </c>
      <c r="C5668">
        <v>20</v>
      </c>
      <c r="D5668">
        <v>10.715</v>
      </c>
    </row>
    <row r="5669" spans="1:4" ht="15.75">
      <c r="A5669" s="1">
        <v>1998</v>
      </c>
      <c r="B5669">
        <v>11</v>
      </c>
      <c r="C5669">
        <v>21</v>
      </c>
      <c r="D5669">
        <v>10.772</v>
      </c>
    </row>
    <row r="5670" spans="1:4" ht="15.75">
      <c r="A5670" s="1">
        <v>1998</v>
      </c>
      <c r="B5670">
        <v>11</v>
      </c>
      <c r="C5670">
        <v>22</v>
      </c>
      <c r="D5670">
        <v>10.794</v>
      </c>
    </row>
    <row r="5671" spans="1:4" ht="15.75">
      <c r="A5671" s="1">
        <v>1998</v>
      </c>
      <c r="B5671">
        <v>11</v>
      </c>
      <c r="C5671">
        <v>23</v>
      </c>
      <c r="D5671">
        <v>10.856999999999999</v>
      </c>
    </row>
    <row r="5672" spans="1:4" ht="15.75">
      <c r="A5672" s="1">
        <v>1998</v>
      </c>
      <c r="B5672">
        <v>11</v>
      </c>
      <c r="C5672">
        <v>24</v>
      </c>
      <c r="D5672">
        <v>10.975</v>
      </c>
    </row>
    <row r="5673" spans="1:4" ht="15.75">
      <c r="A5673" s="1">
        <v>1998</v>
      </c>
      <c r="B5673">
        <v>11</v>
      </c>
      <c r="C5673">
        <v>25</v>
      </c>
      <c r="D5673">
        <v>11.042999999999999</v>
      </c>
    </row>
    <row r="5674" spans="1:4" ht="15.75">
      <c r="A5674" s="1">
        <v>1998</v>
      </c>
      <c r="B5674">
        <v>11</v>
      </c>
      <c r="C5674">
        <v>26</v>
      </c>
      <c r="D5674">
        <v>11.087999999999999</v>
      </c>
    </row>
    <row r="5675" spans="1:4" ht="15.75">
      <c r="A5675" s="1">
        <v>1998</v>
      </c>
      <c r="B5675">
        <v>11</v>
      </c>
      <c r="C5675">
        <v>27</v>
      </c>
      <c r="D5675">
        <v>11.198</v>
      </c>
    </row>
    <row r="5676" spans="1:4" ht="15.75">
      <c r="A5676" s="1">
        <v>1998</v>
      </c>
      <c r="B5676">
        <v>11</v>
      </c>
      <c r="C5676">
        <v>28</v>
      </c>
      <c r="D5676">
        <v>11.256</v>
      </c>
    </row>
    <row r="5677" spans="1:4" ht="15.75">
      <c r="A5677" s="1">
        <v>1998</v>
      </c>
      <c r="B5677">
        <v>11</v>
      </c>
      <c r="C5677">
        <v>29</v>
      </c>
      <c r="D5677">
        <v>11.289</v>
      </c>
    </row>
    <row r="5678" spans="1:4" ht="15.75">
      <c r="A5678" s="1">
        <v>1998</v>
      </c>
      <c r="B5678">
        <v>11</v>
      </c>
      <c r="C5678">
        <v>30</v>
      </c>
      <c r="D5678">
        <v>11.305999999999999</v>
      </c>
    </row>
    <row r="5679" spans="1:4" ht="15.75">
      <c r="A5679" s="1">
        <v>1998</v>
      </c>
      <c r="B5679">
        <v>12</v>
      </c>
      <c r="C5679">
        <v>1</v>
      </c>
      <c r="D5679">
        <v>11.542999999999999</v>
      </c>
    </row>
    <row r="5680" spans="1:4" ht="15.75">
      <c r="A5680" s="1">
        <v>1998</v>
      </c>
      <c r="B5680">
        <v>12</v>
      </c>
      <c r="C5680">
        <v>2</v>
      </c>
      <c r="D5680">
        <v>11.673999999999999</v>
      </c>
    </row>
    <row r="5681" spans="1:4" ht="15.75">
      <c r="A5681" s="1">
        <v>1998</v>
      </c>
      <c r="B5681">
        <v>12</v>
      </c>
      <c r="C5681">
        <v>3</v>
      </c>
      <c r="D5681">
        <v>11.699</v>
      </c>
    </row>
    <row r="5682" spans="1:4" ht="15.75">
      <c r="A5682" s="1">
        <v>1998</v>
      </c>
      <c r="B5682">
        <v>12</v>
      </c>
      <c r="C5682">
        <v>4</v>
      </c>
      <c r="D5682">
        <v>11.752000000000001</v>
      </c>
    </row>
    <row r="5683" spans="1:4" ht="15.75">
      <c r="A5683" s="1">
        <v>1998</v>
      </c>
      <c r="B5683">
        <v>12</v>
      </c>
      <c r="C5683">
        <v>5</v>
      </c>
      <c r="D5683">
        <v>11.843999999999999</v>
      </c>
    </row>
    <row r="5684" spans="1:4" ht="15.75">
      <c r="A5684" s="1">
        <v>1998</v>
      </c>
      <c r="B5684">
        <v>12</v>
      </c>
      <c r="C5684">
        <v>6</v>
      </c>
      <c r="D5684">
        <v>11.955</v>
      </c>
    </row>
    <row r="5685" spans="1:4" ht="15.75">
      <c r="A5685" s="1">
        <v>1998</v>
      </c>
      <c r="B5685">
        <v>12</v>
      </c>
      <c r="C5685">
        <v>7</v>
      </c>
      <c r="D5685">
        <v>12.239000000000001</v>
      </c>
    </row>
    <row r="5686" spans="1:4" ht="15.75">
      <c r="A5686" s="1">
        <v>1998</v>
      </c>
      <c r="B5686">
        <v>12</v>
      </c>
      <c r="C5686">
        <v>8</v>
      </c>
      <c r="D5686">
        <v>12.199</v>
      </c>
    </row>
    <row r="5687" spans="1:4" ht="15.75">
      <c r="A5687" s="1">
        <v>1998</v>
      </c>
      <c r="B5687">
        <v>12</v>
      </c>
      <c r="C5687">
        <v>9</v>
      </c>
      <c r="D5687">
        <v>12.231999999999999</v>
      </c>
    </row>
    <row r="5688" spans="1:4" ht="15.75">
      <c r="A5688" s="1">
        <v>1998</v>
      </c>
      <c r="B5688">
        <v>12</v>
      </c>
      <c r="C5688">
        <v>10</v>
      </c>
      <c r="D5688">
        <v>12.257999999999999</v>
      </c>
    </row>
    <row r="5689" spans="1:4" ht="15.75">
      <c r="A5689" s="1">
        <v>1998</v>
      </c>
      <c r="B5689">
        <v>12</v>
      </c>
      <c r="C5689">
        <v>11</v>
      </c>
      <c r="D5689">
        <v>12.285</v>
      </c>
    </row>
    <row r="5690" spans="1:4" ht="15.75">
      <c r="A5690" s="1">
        <v>1998</v>
      </c>
      <c r="B5690">
        <v>12</v>
      </c>
      <c r="C5690">
        <v>12</v>
      </c>
      <c r="D5690">
        <v>12.385999999999999</v>
      </c>
    </row>
    <row r="5691" spans="1:4" ht="15.75">
      <c r="A5691" s="1">
        <v>1998</v>
      </c>
      <c r="B5691">
        <v>12</v>
      </c>
      <c r="C5691">
        <v>13</v>
      </c>
      <c r="D5691">
        <v>12.465</v>
      </c>
    </row>
    <row r="5692" spans="1:4" ht="15.75">
      <c r="A5692" s="1">
        <v>1998</v>
      </c>
      <c r="B5692">
        <v>12</v>
      </c>
      <c r="C5692">
        <v>14</v>
      </c>
      <c r="D5692">
        <v>12.558999999999999</v>
      </c>
    </row>
    <row r="5693" spans="1:4" ht="15.75">
      <c r="A5693" s="1">
        <v>1998</v>
      </c>
      <c r="B5693">
        <v>12</v>
      </c>
      <c r="C5693">
        <v>15</v>
      </c>
      <c r="D5693">
        <v>12.596</v>
      </c>
    </row>
    <row r="5694" spans="1:4" ht="15.75">
      <c r="A5694" s="1">
        <v>1998</v>
      </c>
      <c r="B5694">
        <v>12</v>
      </c>
      <c r="C5694">
        <v>16</v>
      </c>
      <c r="D5694">
        <v>12.688000000000001</v>
      </c>
    </row>
    <row r="5695" spans="1:4" ht="15.75">
      <c r="A5695" s="1">
        <v>1998</v>
      </c>
      <c r="B5695">
        <v>12</v>
      </c>
      <c r="C5695">
        <v>17</v>
      </c>
      <c r="D5695">
        <v>12.84</v>
      </c>
    </row>
    <row r="5696" spans="1:4" ht="15.75">
      <c r="A5696" s="1">
        <v>1998</v>
      </c>
      <c r="B5696">
        <v>12</v>
      </c>
      <c r="C5696">
        <v>18</v>
      </c>
      <c r="D5696">
        <v>13.041</v>
      </c>
    </row>
    <row r="5697" spans="1:4" ht="15.75">
      <c r="A5697" s="1">
        <v>1998</v>
      </c>
      <c r="B5697">
        <v>12</v>
      </c>
      <c r="C5697">
        <v>19</v>
      </c>
      <c r="D5697">
        <v>13.076000000000001</v>
      </c>
    </row>
    <row r="5698" spans="1:4" ht="15.75">
      <c r="A5698" s="1">
        <v>1998</v>
      </c>
      <c r="B5698">
        <v>12</v>
      </c>
      <c r="C5698">
        <v>20</v>
      </c>
      <c r="D5698">
        <v>13.164</v>
      </c>
    </row>
    <row r="5699" spans="1:4" ht="15.75">
      <c r="A5699" s="1">
        <v>1998</v>
      </c>
      <c r="B5699">
        <v>12</v>
      </c>
      <c r="C5699">
        <v>21</v>
      </c>
      <c r="D5699">
        <v>13.23</v>
      </c>
    </row>
    <row r="5700" spans="1:4" ht="15.75">
      <c r="A5700" s="1">
        <v>1998</v>
      </c>
      <c r="B5700">
        <v>12</v>
      </c>
      <c r="C5700">
        <v>22</v>
      </c>
      <c r="D5700">
        <v>13.315</v>
      </c>
    </row>
    <row r="5701" spans="1:4" ht="15.75">
      <c r="A5701" s="1">
        <v>1998</v>
      </c>
      <c r="B5701">
        <v>12</v>
      </c>
      <c r="C5701">
        <v>23</v>
      </c>
      <c r="D5701">
        <v>13.404999999999999</v>
      </c>
    </row>
    <row r="5702" spans="1:4" ht="15.75">
      <c r="A5702" s="1">
        <v>1998</v>
      </c>
      <c r="B5702">
        <v>12</v>
      </c>
      <c r="C5702">
        <v>24</v>
      </c>
      <c r="D5702">
        <v>13.53</v>
      </c>
    </row>
    <row r="5703" spans="1:4" ht="15.75">
      <c r="A5703" s="1">
        <v>1998</v>
      </c>
      <c r="B5703">
        <v>12</v>
      </c>
      <c r="C5703">
        <v>25</v>
      </c>
      <c r="D5703">
        <v>13.542999999999999</v>
      </c>
    </row>
    <row r="5704" spans="1:4" ht="15.75">
      <c r="A5704" s="1">
        <v>1998</v>
      </c>
      <c r="B5704">
        <v>12</v>
      </c>
      <c r="C5704">
        <v>26</v>
      </c>
      <c r="D5704">
        <v>13.574999999999999</v>
      </c>
    </row>
    <row r="5705" spans="1:4" ht="15.75">
      <c r="A5705" s="1">
        <v>1998</v>
      </c>
      <c r="B5705">
        <v>12</v>
      </c>
      <c r="C5705">
        <v>27</v>
      </c>
      <c r="D5705">
        <v>13.535</v>
      </c>
    </row>
    <row r="5706" spans="1:4" ht="15.75">
      <c r="A5706" s="1">
        <v>1998</v>
      </c>
      <c r="B5706">
        <v>12</v>
      </c>
      <c r="C5706">
        <v>28</v>
      </c>
      <c r="D5706">
        <v>13.641</v>
      </c>
    </row>
    <row r="5707" spans="1:4" ht="15.75">
      <c r="A5707" s="1">
        <v>1998</v>
      </c>
      <c r="B5707">
        <v>12</v>
      </c>
      <c r="C5707">
        <v>29</v>
      </c>
      <c r="D5707">
        <v>13.685</v>
      </c>
    </row>
    <row r="5708" spans="1:4" ht="15.75">
      <c r="A5708" s="1">
        <v>1998</v>
      </c>
      <c r="B5708">
        <v>12</v>
      </c>
      <c r="C5708">
        <v>30</v>
      </c>
      <c r="D5708">
        <v>13.784000000000001</v>
      </c>
    </row>
    <row r="5709" spans="1:4" ht="15.75">
      <c r="A5709" s="1">
        <v>1998</v>
      </c>
      <c r="B5709">
        <v>12</v>
      </c>
      <c r="C5709">
        <v>31</v>
      </c>
      <c r="D5709">
        <v>13.78</v>
      </c>
    </row>
    <row r="5710" spans="1:4" ht="15.75">
      <c r="A5710" s="1">
        <v>1999</v>
      </c>
      <c r="B5710">
        <v>1</v>
      </c>
      <c r="C5710">
        <v>1</v>
      </c>
      <c r="D5710">
        <v>13.823</v>
      </c>
    </row>
    <row r="5711" spans="1:4" ht="15.75">
      <c r="A5711" s="1">
        <v>1999</v>
      </c>
      <c r="B5711">
        <v>1</v>
      </c>
      <c r="C5711">
        <v>2</v>
      </c>
      <c r="D5711">
        <v>13.885999999999999</v>
      </c>
    </row>
    <row r="5712" spans="1:4" ht="15.75">
      <c r="A5712" s="1">
        <v>1999</v>
      </c>
      <c r="B5712">
        <v>1</v>
      </c>
      <c r="C5712">
        <v>3</v>
      </c>
      <c r="D5712">
        <v>13.884</v>
      </c>
    </row>
    <row r="5713" spans="1:4" ht="15.75">
      <c r="A5713" s="1">
        <v>1999</v>
      </c>
      <c r="B5713">
        <v>1</v>
      </c>
      <c r="C5713">
        <v>4</v>
      </c>
      <c r="D5713">
        <v>13.913</v>
      </c>
    </row>
    <row r="5714" spans="1:4" ht="15.75">
      <c r="A5714" s="1">
        <v>1999</v>
      </c>
      <c r="B5714">
        <v>1</v>
      </c>
      <c r="C5714">
        <v>5</v>
      </c>
      <c r="D5714">
        <v>13.89</v>
      </c>
    </row>
    <row r="5715" spans="1:4" ht="15.75">
      <c r="A5715" s="1">
        <v>1999</v>
      </c>
      <c r="B5715">
        <v>1</v>
      </c>
      <c r="C5715">
        <v>6</v>
      </c>
      <c r="D5715">
        <v>14.044</v>
      </c>
    </row>
    <row r="5716" spans="1:4" ht="15.75">
      <c r="A5716" s="1">
        <v>1999</v>
      </c>
      <c r="B5716">
        <v>1</v>
      </c>
      <c r="C5716">
        <v>7</v>
      </c>
      <c r="D5716">
        <v>14.089</v>
      </c>
    </row>
    <row r="5717" spans="1:4" ht="15.75">
      <c r="A5717" s="1">
        <v>1999</v>
      </c>
      <c r="B5717">
        <v>1</v>
      </c>
      <c r="C5717">
        <v>8</v>
      </c>
      <c r="D5717">
        <v>14.239000000000001</v>
      </c>
    </row>
    <row r="5718" spans="1:4" ht="15.75">
      <c r="A5718" s="1">
        <v>1999</v>
      </c>
      <c r="B5718">
        <v>1</v>
      </c>
      <c r="C5718">
        <v>9</v>
      </c>
      <c r="D5718">
        <v>14.311999999999999</v>
      </c>
    </row>
    <row r="5719" spans="1:4" ht="15.75">
      <c r="A5719" s="1">
        <v>1999</v>
      </c>
      <c r="B5719">
        <v>1</v>
      </c>
      <c r="C5719">
        <v>10</v>
      </c>
      <c r="D5719">
        <v>14.24</v>
      </c>
    </row>
    <row r="5720" spans="1:4" ht="15.75">
      <c r="A5720" s="1">
        <v>1999</v>
      </c>
      <c r="B5720">
        <v>1</v>
      </c>
      <c r="C5720">
        <v>11</v>
      </c>
      <c r="D5720">
        <v>14.265000000000001</v>
      </c>
    </row>
    <row r="5721" spans="1:4" ht="15.75">
      <c r="A5721" s="1">
        <v>1999</v>
      </c>
      <c r="B5721">
        <v>1</v>
      </c>
      <c r="C5721">
        <v>12</v>
      </c>
      <c r="D5721">
        <v>14.332000000000001</v>
      </c>
    </row>
    <row r="5722" spans="1:4" ht="15.75">
      <c r="A5722" s="1">
        <v>1999</v>
      </c>
      <c r="B5722">
        <v>1</v>
      </c>
      <c r="C5722">
        <v>13</v>
      </c>
      <c r="D5722">
        <v>14.347</v>
      </c>
    </row>
    <row r="5723" spans="1:4" ht="15.75">
      <c r="A5723" s="1">
        <v>1999</v>
      </c>
      <c r="B5723">
        <v>1</v>
      </c>
      <c r="C5723">
        <v>14</v>
      </c>
      <c r="D5723">
        <v>14.407</v>
      </c>
    </row>
    <row r="5724" spans="1:4" ht="15.75">
      <c r="A5724" s="1">
        <v>1999</v>
      </c>
      <c r="B5724">
        <v>1</v>
      </c>
      <c r="C5724">
        <v>15</v>
      </c>
      <c r="D5724">
        <v>14.473000000000001</v>
      </c>
    </row>
    <row r="5725" spans="1:4" ht="15.75">
      <c r="A5725" s="1">
        <v>1999</v>
      </c>
      <c r="B5725">
        <v>1</v>
      </c>
      <c r="C5725">
        <v>16</v>
      </c>
      <c r="D5725">
        <v>14.433999999999999</v>
      </c>
    </row>
    <row r="5726" spans="1:4" ht="15.75">
      <c r="A5726" s="1">
        <v>1999</v>
      </c>
      <c r="B5726">
        <v>1</v>
      </c>
      <c r="C5726">
        <v>17</v>
      </c>
      <c r="D5726">
        <v>14.401999999999999</v>
      </c>
    </row>
    <row r="5727" spans="1:4" ht="15.75">
      <c r="A5727" s="1">
        <v>1999</v>
      </c>
      <c r="B5727">
        <v>1</v>
      </c>
      <c r="C5727">
        <v>18</v>
      </c>
      <c r="D5727">
        <v>14.388</v>
      </c>
    </row>
    <row r="5728" spans="1:4" ht="15.75">
      <c r="A5728" s="1">
        <v>1999</v>
      </c>
      <c r="B5728">
        <v>1</v>
      </c>
      <c r="C5728">
        <v>19</v>
      </c>
      <c r="D5728">
        <v>14.459</v>
      </c>
    </row>
    <row r="5729" spans="1:4" ht="15.75">
      <c r="A5729" s="1">
        <v>1999</v>
      </c>
      <c r="B5729">
        <v>1</v>
      </c>
      <c r="C5729">
        <v>20</v>
      </c>
      <c r="D5729">
        <v>14.432</v>
      </c>
    </row>
    <row r="5730" spans="1:4" ht="15.75">
      <c r="A5730" s="1">
        <v>1999</v>
      </c>
      <c r="B5730">
        <v>1</v>
      </c>
      <c r="C5730">
        <v>21</v>
      </c>
      <c r="D5730">
        <v>14.37</v>
      </c>
    </row>
    <row r="5731" spans="1:4" ht="15.75">
      <c r="A5731" s="1">
        <v>1999</v>
      </c>
      <c r="B5731">
        <v>1</v>
      </c>
      <c r="C5731">
        <v>22</v>
      </c>
      <c r="D5731">
        <v>14.385999999999999</v>
      </c>
    </row>
    <row r="5732" spans="1:4" ht="15.75">
      <c r="A5732" s="1">
        <v>1999</v>
      </c>
      <c r="B5732">
        <v>1</v>
      </c>
      <c r="C5732">
        <v>23</v>
      </c>
      <c r="D5732">
        <v>14.503</v>
      </c>
    </row>
    <row r="5733" spans="1:4" ht="15.75">
      <c r="A5733" s="1">
        <v>1999</v>
      </c>
      <c r="B5733">
        <v>1</v>
      </c>
      <c r="C5733">
        <v>24</v>
      </c>
      <c r="D5733">
        <v>14.602</v>
      </c>
    </row>
    <row r="5734" spans="1:4" ht="15.75">
      <c r="A5734" s="1">
        <v>1999</v>
      </c>
      <c r="B5734">
        <v>1</v>
      </c>
      <c r="C5734">
        <v>25</v>
      </c>
      <c r="D5734">
        <v>14.622</v>
      </c>
    </row>
    <row r="5735" spans="1:4" ht="15.75">
      <c r="A5735" s="1">
        <v>1999</v>
      </c>
      <c r="B5735">
        <v>1</v>
      </c>
      <c r="C5735">
        <v>26</v>
      </c>
      <c r="D5735">
        <v>14.599</v>
      </c>
    </row>
    <row r="5736" spans="1:4" ht="15.75">
      <c r="A5736" s="1">
        <v>1999</v>
      </c>
      <c r="B5736">
        <v>1</v>
      </c>
      <c r="C5736">
        <v>27</v>
      </c>
      <c r="D5736">
        <v>14.596</v>
      </c>
    </row>
    <row r="5737" spans="1:4" ht="15.75">
      <c r="A5737" s="1">
        <v>1999</v>
      </c>
      <c r="B5737">
        <v>1</v>
      </c>
      <c r="C5737">
        <v>28</v>
      </c>
      <c r="D5737">
        <v>14.67</v>
      </c>
    </row>
    <row r="5738" spans="1:4" ht="15.75">
      <c r="A5738" s="1">
        <v>1999</v>
      </c>
      <c r="B5738">
        <v>1</v>
      </c>
      <c r="C5738">
        <v>29</v>
      </c>
      <c r="D5738">
        <v>14.744999999999999</v>
      </c>
    </row>
    <row r="5739" spans="1:4" ht="15.75">
      <c r="A5739" s="1">
        <v>1999</v>
      </c>
      <c r="B5739">
        <v>1</v>
      </c>
      <c r="C5739">
        <v>30</v>
      </c>
      <c r="D5739">
        <v>14.837</v>
      </c>
    </row>
    <row r="5740" spans="1:4" ht="15.75">
      <c r="A5740" s="1">
        <v>1999</v>
      </c>
      <c r="B5740">
        <v>1</v>
      </c>
      <c r="C5740">
        <v>31</v>
      </c>
      <c r="D5740">
        <v>14.952</v>
      </c>
    </row>
    <row r="5741" spans="1:4" ht="15.75">
      <c r="A5741" s="1">
        <v>1999</v>
      </c>
      <c r="B5741">
        <v>2</v>
      </c>
      <c r="C5741">
        <v>1</v>
      </c>
      <c r="D5741">
        <v>14.946999999999999</v>
      </c>
    </row>
    <row r="5742" spans="1:4" ht="15.75">
      <c r="A5742" s="1">
        <v>1999</v>
      </c>
      <c r="B5742">
        <v>2</v>
      </c>
      <c r="C5742">
        <v>2</v>
      </c>
      <c r="D5742">
        <v>14.951000000000001</v>
      </c>
    </row>
    <row r="5743" spans="1:4" ht="15.75">
      <c r="A5743" s="1">
        <v>1999</v>
      </c>
      <c r="B5743">
        <v>2</v>
      </c>
      <c r="C5743">
        <v>3</v>
      </c>
      <c r="D5743">
        <v>15.034000000000001</v>
      </c>
    </row>
    <row r="5744" spans="1:4" ht="15.75">
      <c r="A5744" s="1">
        <v>1999</v>
      </c>
      <c r="B5744">
        <v>2</v>
      </c>
      <c r="C5744">
        <v>4</v>
      </c>
      <c r="D5744">
        <v>14.986000000000001</v>
      </c>
    </row>
    <row r="5745" spans="1:4" ht="15.75">
      <c r="A5745" s="1">
        <v>1999</v>
      </c>
      <c r="B5745">
        <v>2</v>
      </c>
      <c r="C5745">
        <v>5</v>
      </c>
      <c r="D5745">
        <v>14.978</v>
      </c>
    </row>
    <row r="5746" spans="1:4" ht="15.75">
      <c r="A5746" s="1">
        <v>1999</v>
      </c>
      <c r="B5746">
        <v>2</v>
      </c>
      <c r="C5746">
        <v>6</v>
      </c>
      <c r="D5746">
        <v>15.1</v>
      </c>
    </row>
    <row r="5747" spans="1:4" ht="15.75">
      <c r="A5747" s="1">
        <v>1999</v>
      </c>
      <c r="B5747">
        <v>2</v>
      </c>
      <c r="C5747">
        <v>7</v>
      </c>
      <c r="D5747">
        <v>15.178000000000001</v>
      </c>
    </row>
    <row r="5748" spans="1:4" ht="15.75">
      <c r="A5748" s="1">
        <v>1999</v>
      </c>
      <c r="B5748">
        <v>2</v>
      </c>
      <c r="C5748">
        <v>8</v>
      </c>
      <c r="D5748">
        <v>15.202999999999999</v>
      </c>
    </row>
    <row r="5749" spans="1:4" ht="15.75">
      <c r="A5749" s="1">
        <v>1999</v>
      </c>
      <c r="B5749">
        <v>2</v>
      </c>
      <c r="C5749">
        <v>9</v>
      </c>
      <c r="D5749">
        <v>15.279</v>
      </c>
    </row>
    <row r="5750" spans="1:4" ht="15.75">
      <c r="A5750" s="1">
        <v>1999</v>
      </c>
      <c r="B5750">
        <v>2</v>
      </c>
      <c r="C5750">
        <v>10</v>
      </c>
      <c r="D5750">
        <v>15.297000000000001</v>
      </c>
    </row>
    <row r="5751" spans="1:4" ht="15.75">
      <c r="A5751" s="1">
        <v>1999</v>
      </c>
      <c r="B5751">
        <v>2</v>
      </c>
      <c r="C5751">
        <v>11</v>
      </c>
      <c r="D5751">
        <v>15.315</v>
      </c>
    </row>
    <row r="5752" spans="1:4" ht="15.75">
      <c r="A5752" s="1">
        <v>1999</v>
      </c>
      <c r="B5752">
        <v>2</v>
      </c>
      <c r="C5752">
        <v>12</v>
      </c>
      <c r="D5752">
        <v>15.336</v>
      </c>
    </row>
    <row r="5753" spans="1:4" ht="15.75">
      <c r="A5753" s="1">
        <v>1999</v>
      </c>
      <c r="B5753">
        <v>2</v>
      </c>
      <c r="C5753">
        <v>13</v>
      </c>
      <c r="D5753">
        <v>15.377000000000001</v>
      </c>
    </row>
    <row r="5754" spans="1:4" ht="15.75">
      <c r="A5754" s="1">
        <v>1999</v>
      </c>
      <c r="B5754">
        <v>2</v>
      </c>
      <c r="C5754">
        <v>14</v>
      </c>
      <c r="D5754">
        <v>15.395</v>
      </c>
    </row>
    <row r="5755" spans="1:4" ht="15.75">
      <c r="A5755" s="1">
        <v>1999</v>
      </c>
      <c r="B5755">
        <v>2</v>
      </c>
      <c r="C5755">
        <v>15</v>
      </c>
      <c r="D5755">
        <v>15.414</v>
      </c>
    </row>
    <row r="5756" spans="1:4" ht="15.75">
      <c r="A5756" s="1">
        <v>1999</v>
      </c>
      <c r="B5756">
        <v>2</v>
      </c>
      <c r="C5756">
        <v>16</v>
      </c>
      <c r="D5756">
        <v>15.365</v>
      </c>
    </row>
    <row r="5757" spans="1:4" ht="15.75">
      <c r="A5757" s="1">
        <v>1999</v>
      </c>
      <c r="B5757">
        <v>2</v>
      </c>
      <c r="C5757">
        <v>17</v>
      </c>
      <c r="D5757">
        <v>15.372999999999999</v>
      </c>
    </row>
    <row r="5758" spans="1:4" ht="15.75">
      <c r="A5758" s="1">
        <v>1999</v>
      </c>
      <c r="B5758">
        <v>2</v>
      </c>
      <c r="C5758">
        <v>18</v>
      </c>
      <c r="D5758">
        <v>15.419</v>
      </c>
    </row>
    <row r="5759" spans="1:4" ht="15.75">
      <c r="A5759" s="1">
        <v>1999</v>
      </c>
      <c r="B5759">
        <v>2</v>
      </c>
      <c r="C5759">
        <v>19</v>
      </c>
      <c r="D5759">
        <v>15.473000000000001</v>
      </c>
    </row>
    <row r="5760" spans="1:4" ht="15.75">
      <c r="A5760" s="1">
        <v>1999</v>
      </c>
      <c r="B5760">
        <v>2</v>
      </c>
      <c r="C5760">
        <v>20</v>
      </c>
      <c r="D5760">
        <v>15.49</v>
      </c>
    </row>
    <row r="5761" spans="1:4" ht="15.75">
      <c r="A5761" s="1">
        <v>1999</v>
      </c>
      <c r="B5761">
        <v>2</v>
      </c>
      <c r="C5761">
        <v>21</v>
      </c>
      <c r="D5761">
        <v>15.481</v>
      </c>
    </row>
    <row r="5762" spans="1:4" ht="15.75">
      <c r="A5762" s="1">
        <v>1999</v>
      </c>
      <c r="B5762">
        <v>2</v>
      </c>
      <c r="C5762">
        <v>22</v>
      </c>
      <c r="D5762">
        <v>15.456</v>
      </c>
    </row>
    <row r="5763" spans="1:4" ht="15.75">
      <c r="A5763" s="1">
        <v>1999</v>
      </c>
      <c r="B5763">
        <v>2</v>
      </c>
      <c r="C5763">
        <v>23</v>
      </c>
      <c r="D5763">
        <v>15.462999999999999</v>
      </c>
    </row>
    <row r="5764" spans="1:4" ht="15.75">
      <c r="A5764" s="1">
        <v>1999</v>
      </c>
      <c r="B5764">
        <v>2</v>
      </c>
      <c r="C5764">
        <v>24</v>
      </c>
      <c r="D5764">
        <v>15.44</v>
      </c>
    </row>
    <row r="5765" spans="1:4" ht="15.75">
      <c r="A5765" s="1">
        <v>1999</v>
      </c>
      <c r="B5765">
        <v>2</v>
      </c>
      <c r="C5765">
        <v>25</v>
      </c>
      <c r="D5765">
        <v>15.468</v>
      </c>
    </row>
    <row r="5766" spans="1:4" ht="15.75">
      <c r="A5766" s="1">
        <v>1999</v>
      </c>
      <c r="B5766">
        <v>2</v>
      </c>
      <c r="C5766">
        <v>26</v>
      </c>
      <c r="D5766">
        <v>15.507</v>
      </c>
    </row>
    <row r="5767" spans="1:4" ht="15.75">
      <c r="A5767" s="1">
        <v>1999</v>
      </c>
      <c r="B5767">
        <v>2</v>
      </c>
      <c r="C5767">
        <v>27</v>
      </c>
      <c r="D5767">
        <v>15.523</v>
      </c>
    </row>
    <row r="5768" spans="1:4" ht="15.75">
      <c r="A5768" s="1">
        <v>1999</v>
      </c>
      <c r="B5768">
        <v>2</v>
      </c>
      <c r="C5768">
        <v>28</v>
      </c>
      <c r="D5768">
        <v>15.401999999999999</v>
      </c>
    </row>
    <row r="5769" spans="1:4" ht="15.75">
      <c r="A5769" s="1">
        <v>1999</v>
      </c>
      <c r="B5769">
        <v>3</v>
      </c>
      <c r="C5769">
        <v>1</v>
      </c>
      <c r="D5769">
        <v>15.26</v>
      </c>
    </row>
    <row r="5770" spans="1:4" ht="15.75">
      <c r="A5770" s="1">
        <v>1999</v>
      </c>
      <c r="B5770">
        <v>3</v>
      </c>
      <c r="C5770">
        <v>2</v>
      </c>
      <c r="D5770">
        <v>15.170999999999999</v>
      </c>
    </row>
    <row r="5771" spans="1:4" ht="15.75">
      <c r="A5771" s="1">
        <v>1999</v>
      </c>
      <c r="B5771">
        <v>3</v>
      </c>
      <c r="C5771">
        <v>3</v>
      </c>
      <c r="D5771">
        <v>15.182</v>
      </c>
    </row>
    <row r="5772" spans="1:4" ht="15.75">
      <c r="A5772" s="1">
        <v>1999</v>
      </c>
      <c r="B5772">
        <v>3</v>
      </c>
      <c r="C5772">
        <v>4</v>
      </c>
      <c r="D5772">
        <v>15.217000000000001</v>
      </c>
    </row>
    <row r="5773" spans="1:4" ht="15.75">
      <c r="A5773" s="1">
        <v>1999</v>
      </c>
      <c r="B5773">
        <v>3</v>
      </c>
      <c r="C5773">
        <v>5</v>
      </c>
      <c r="D5773">
        <v>15.327</v>
      </c>
    </row>
    <row r="5774" spans="1:4" ht="15.75">
      <c r="A5774" s="1">
        <v>1999</v>
      </c>
      <c r="B5774">
        <v>3</v>
      </c>
      <c r="C5774">
        <v>6</v>
      </c>
      <c r="D5774">
        <v>15.234</v>
      </c>
    </row>
    <row r="5775" spans="1:4" ht="15.75">
      <c r="A5775" s="1">
        <v>1999</v>
      </c>
      <c r="B5775">
        <v>3</v>
      </c>
      <c r="C5775">
        <v>7</v>
      </c>
      <c r="D5775">
        <v>15.178000000000001</v>
      </c>
    </row>
    <row r="5776" spans="1:4" ht="15.75">
      <c r="A5776" s="1">
        <v>1999</v>
      </c>
      <c r="B5776">
        <v>3</v>
      </c>
      <c r="C5776">
        <v>8</v>
      </c>
      <c r="D5776">
        <v>15.257</v>
      </c>
    </row>
    <row r="5777" spans="1:4" ht="15.75">
      <c r="A5777" s="1">
        <v>1999</v>
      </c>
      <c r="B5777">
        <v>3</v>
      </c>
      <c r="C5777">
        <v>9</v>
      </c>
      <c r="D5777">
        <v>15.33</v>
      </c>
    </row>
    <row r="5778" spans="1:4" ht="15.75">
      <c r="A5778" s="1">
        <v>1999</v>
      </c>
      <c r="B5778">
        <v>3</v>
      </c>
      <c r="C5778">
        <v>10</v>
      </c>
      <c r="D5778">
        <v>15.343</v>
      </c>
    </row>
    <row r="5779" spans="1:4" ht="15.75">
      <c r="A5779" s="1">
        <v>1999</v>
      </c>
      <c r="B5779">
        <v>3</v>
      </c>
      <c r="C5779">
        <v>11</v>
      </c>
      <c r="D5779">
        <v>15.384</v>
      </c>
    </row>
    <row r="5780" spans="1:4" ht="15.75">
      <c r="A5780" s="1">
        <v>1999</v>
      </c>
      <c r="B5780">
        <v>3</v>
      </c>
      <c r="C5780">
        <v>12</v>
      </c>
      <c r="D5780">
        <v>15.381</v>
      </c>
    </row>
    <row r="5781" spans="1:4" ht="15.75">
      <c r="A5781" s="1">
        <v>1999</v>
      </c>
      <c r="B5781">
        <v>3</v>
      </c>
      <c r="C5781">
        <v>13</v>
      </c>
      <c r="D5781">
        <v>15.425000000000001</v>
      </c>
    </row>
    <row r="5782" spans="1:4" ht="15.75">
      <c r="A5782" s="1">
        <v>1999</v>
      </c>
      <c r="B5782">
        <v>3</v>
      </c>
      <c r="C5782">
        <v>14</v>
      </c>
      <c r="D5782">
        <v>15.301</v>
      </c>
    </row>
    <row r="5783" spans="1:4" ht="15.75">
      <c r="A5783" s="1">
        <v>1999</v>
      </c>
      <c r="B5783">
        <v>3</v>
      </c>
      <c r="C5783">
        <v>15</v>
      </c>
      <c r="D5783">
        <v>15.303000000000001</v>
      </c>
    </row>
    <row r="5784" spans="1:4" ht="15.75">
      <c r="A5784" s="1">
        <v>1999</v>
      </c>
      <c r="B5784">
        <v>3</v>
      </c>
      <c r="C5784">
        <v>16</v>
      </c>
      <c r="D5784">
        <v>15.38</v>
      </c>
    </row>
    <row r="5785" spans="1:4" ht="15.75">
      <c r="A5785" s="1">
        <v>1999</v>
      </c>
      <c r="B5785">
        <v>3</v>
      </c>
      <c r="C5785">
        <v>17</v>
      </c>
      <c r="D5785">
        <v>15.391999999999999</v>
      </c>
    </row>
    <row r="5786" spans="1:4" ht="15.75">
      <c r="A5786" s="1">
        <v>1999</v>
      </c>
      <c r="B5786">
        <v>3</v>
      </c>
      <c r="C5786">
        <v>18</v>
      </c>
      <c r="D5786">
        <v>15.355</v>
      </c>
    </row>
    <row r="5787" spans="1:4" ht="15.75">
      <c r="A5787" s="1">
        <v>1999</v>
      </c>
      <c r="B5787">
        <v>3</v>
      </c>
      <c r="C5787">
        <v>19</v>
      </c>
      <c r="D5787">
        <v>15.452</v>
      </c>
    </row>
    <row r="5788" spans="1:4" ht="15.75">
      <c r="A5788" s="1">
        <v>1999</v>
      </c>
      <c r="B5788">
        <v>3</v>
      </c>
      <c r="C5788">
        <v>20</v>
      </c>
      <c r="D5788">
        <v>15.419</v>
      </c>
    </row>
    <row r="5789" spans="1:4" ht="15.75">
      <c r="A5789" s="1">
        <v>1999</v>
      </c>
      <c r="B5789">
        <v>3</v>
      </c>
      <c r="C5789">
        <v>21</v>
      </c>
      <c r="D5789">
        <v>15.484999999999999</v>
      </c>
    </row>
    <row r="5790" spans="1:4" ht="15.75">
      <c r="A5790" s="1">
        <v>1999</v>
      </c>
      <c r="B5790">
        <v>3</v>
      </c>
      <c r="C5790">
        <v>22</v>
      </c>
      <c r="D5790">
        <v>15.472</v>
      </c>
    </row>
    <row r="5791" spans="1:4" ht="15.75">
      <c r="A5791" s="1">
        <v>1999</v>
      </c>
      <c r="B5791">
        <v>3</v>
      </c>
      <c r="C5791">
        <v>23</v>
      </c>
      <c r="D5791">
        <v>15.515000000000001</v>
      </c>
    </row>
    <row r="5792" spans="1:4" ht="15.75">
      <c r="A5792" s="1">
        <v>1999</v>
      </c>
      <c r="B5792">
        <v>3</v>
      </c>
      <c r="C5792">
        <v>24</v>
      </c>
      <c r="D5792">
        <v>15.538</v>
      </c>
    </row>
    <row r="5793" spans="1:4" ht="15.75">
      <c r="A5793" s="1">
        <v>1999</v>
      </c>
      <c r="B5793">
        <v>3</v>
      </c>
      <c r="C5793">
        <v>25</v>
      </c>
      <c r="D5793">
        <v>15.561</v>
      </c>
    </row>
    <row r="5794" spans="1:4" ht="15.75">
      <c r="A5794" s="1">
        <v>1999</v>
      </c>
      <c r="B5794">
        <v>3</v>
      </c>
      <c r="C5794">
        <v>26</v>
      </c>
      <c r="D5794">
        <v>15.555</v>
      </c>
    </row>
    <row r="5795" spans="1:4" ht="15.75">
      <c r="A5795" s="1">
        <v>1999</v>
      </c>
      <c r="B5795">
        <v>3</v>
      </c>
      <c r="C5795">
        <v>27</v>
      </c>
      <c r="D5795">
        <v>15.541</v>
      </c>
    </row>
    <row r="5796" spans="1:4" ht="15.75">
      <c r="A5796" s="1">
        <v>1999</v>
      </c>
      <c r="B5796">
        <v>3</v>
      </c>
      <c r="C5796">
        <v>28</v>
      </c>
      <c r="D5796">
        <v>15.544</v>
      </c>
    </row>
    <row r="5797" spans="1:4" ht="15.75">
      <c r="A5797" s="1">
        <v>1999</v>
      </c>
      <c r="B5797">
        <v>3</v>
      </c>
      <c r="C5797">
        <v>29</v>
      </c>
      <c r="D5797">
        <v>15.599</v>
      </c>
    </row>
    <row r="5798" spans="1:4" ht="15.75">
      <c r="A5798" s="1">
        <v>1999</v>
      </c>
      <c r="B5798">
        <v>3</v>
      </c>
      <c r="C5798">
        <v>30</v>
      </c>
      <c r="D5798">
        <v>15.627000000000001</v>
      </c>
    </row>
    <row r="5799" spans="1:4" ht="15.75">
      <c r="A5799" s="1">
        <v>1999</v>
      </c>
      <c r="B5799">
        <v>3</v>
      </c>
      <c r="C5799">
        <v>31</v>
      </c>
      <c r="D5799">
        <v>15.6</v>
      </c>
    </row>
    <row r="5800" spans="1:4" ht="15.75">
      <c r="A5800" s="1">
        <v>1999</v>
      </c>
      <c r="B5800">
        <v>4</v>
      </c>
      <c r="C5800">
        <v>1</v>
      </c>
      <c r="D5800">
        <v>15.486000000000001</v>
      </c>
    </row>
    <row r="5801" spans="1:4" ht="15.75">
      <c r="A5801" s="1">
        <v>1999</v>
      </c>
      <c r="B5801">
        <v>4</v>
      </c>
      <c r="C5801">
        <v>2</v>
      </c>
      <c r="D5801">
        <v>15.44</v>
      </c>
    </row>
    <row r="5802" spans="1:4" ht="15.75">
      <c r="A5802" s="1">
        <v>1999</v>
      </c>
      <c r="B5802">
        <v>4</v>
      </c>
      <c r="C5802">
        <v>3</v>
      </c>
      <c r="D5802">
        <v>15.461</v>
      </c>
    </row>
    <row r="5803" spans="1:4" ht="15.75">
      <c r="A5803" s="1">
        <v>1999</v>
      </c>
      <c r="B5803">
        <v>4</v>
      </c>
      <c r="C5803">
        <v>4</v>
      </c>
      <c r="D5803">
        <v>15.423</v>
      </c>
    </row>
    <row r="5804" spans="1:4" ht="15.75">
      <c r="A5804" s="1">
        <v>1999</v>
      </c>
      <c r="B5804">
        <v>4</v>
      </c>
      <c r="C5804">
        <v>5</v>
      </c>
      <c r="D5804">
        <v>15.494</v>
      </c>
    </row>
    <row r="5805" spans="1:4" ht="15.75">
      <c r="A5805" s="1">
        <v>1999</v>
      </c>
      <c r="B5805">
        <v>4</v>
      </c>
      <c r="C5805">
        <v>6</v>
      </c>
      <c r="D5805">
        <v>15.46</v>
      </c>
    </row>
    <row r="5806" spans="1:4" ht="15.75">
      <c r="A5806" s="1">
        <v>1999</v>
      </c>
      <c r="B5806">
        <v>4</v>
      </c>
      <c r="C5806">
        <v>7</v>
      </c>
      <c r="D5806">
        <v>15.435</v>
      </c>
    </row>
    <row r="5807" spans="1:4" ht="15.75">
      <c r="A5807" s="1">
        <v>1999</v>
      </c>
      <c r="B5807">
        <v>4</v>
      </c>
      <c r="C5807">
        <v>8</v>
      </c>
      <c r="D5807">
        <v>15.367000000000001</v>
      </c>
    </row>
    <row r="5808" spans="1:4" ht="15.75">
      <c r="A5808" s="1">
        <v>1999</v>
      </c>
      <c r="B5808">
        <v>4</v>
      </c>
      <c r="C5808">
        <v>9</v>
      </c>
      <c r="D5808">
        <v>15.375999999999999</v>
      </c>
    </row>
    <row r="5809" spans="1:4" ht="15.75">
      <c r="A5809" s="1">
        <v>1999</v>
      </c>
      <c r="B5809">
        <v>4</v>
      </c>
      <c r="C5809">
        <v>10</v>
      </c>
      <c r="D5809">
        <v>15.260999999999999</v>
      </c>
    </row>
    <row r="5810" spans="1:4" ht="15.75">
      <c r="A5810" s="1">
        <v>1999</v>
      </c>
      <c r="B5810">
        <v>4</v>
      </c>
      <c r="C5810">
        <v>11</v>
      </c>
      <c r="D5810">
        <v>15.269</v>
      </c>
    </row>
    <row r="5811" spans="1:4" ht="15.75">
      <c r="A5811" s="1">
        <v>1999</v>
      </c>
      <c r="B5811">
        <v>4</v>
      </c>
      <c r="C5811">
        <v>12</v>
      </c>
      <c r="D5811">
        <v>15.275</v>
      </c>
    </row>
    <row r="5812" spans="1:4" ht="15.75">
      <c r="A5812" s="1">
        <v>1999</v>
      </c>
      <c r="B5812">
        <v>4</v>
      </c>
      <c r="C5812">
        <v>13</v>
      </c>
      <c r="D5812">
        <v>15.391999999999999</v>
      </c>
    </row>
    <row r="5813" spans="1:4" ht="15.75">
      <c r="A5813" s="1">
        <v>1999</v>
      </c>
      <c r="B5813">
        <v>4</v>
      </c>
      <c r="C5813">
        <v>14</v>
      </c>
      <c r="D5813">
        <v>15.3</v>
      </c>
    </row>
    <row r="5814" spans="1:4" ht="15.75">
      <c r="A5814" s="1">
        <v>1999</v>
      </c>
      <c r="B5814">
        <v>4</v>
      </c>
      <c r="C5814">
        <v>15</v>
      </c>
      <c r="D5814">
        <v>15.263</v>
      </c>
    </row>
    <row r="5815" spans="1:4" ht="15.75">
      <c r="A5815" s="1">
        <v>1999</v>
      </c>
      <c r="B5815">
        <v>4</v>
      </c>
      <c r="C5815">
        <v>16</v>
      </c>
      <c r="D5815">
        <v>15.185</v>
      </c>
    </row>
    <row r="5816" spans="1:4" ht="15.75">
      <c r="A5816" s="1">
        <v>1999</v>
      </c>
      <c r="B5816">
        <v>4</v>
      </c>
      <c r="C5816">
        <v>17</v>
      </c>
      <c r="D5816">
        <v>15.163</v>
      </c>
    </row>
    <row r="5817" spans="1:4" ht="15.75">
      <c r="A5817" s="1">
        <v>1999</v>
      </c>
      <c r="B5817">
        <v>4</v>
      </c>
      <c r="C5817">
        <v>18</v>
      </c>
      <c r="D5817">
        <v>15.111000000000001</v>
      </c>
    </row>
    <row r="5818" spans="1:4" ht="15.75">
      <c r="A5818" s="1">
        <v>1999</v>
      </c>
      <c r="B5818">
        <v>4</v>
      </c>
      <c r="C5818">
        <v>19</v>
      </c>
      <c r="D5818">
        <v>14.946999999999999</v>
      </c>
    </row>
    <row r="5819" spans="1:4" ht="15.75">
      <c r="A5819" s="1">
        <v>1999</v>
      </c>
      <c r="B5819">
        <v>4</v>
      </c>
      <c r="C5819">
        <v>20</v>
      </c>
      <c r="D5819">
        <v>14.753</v>
      </c>
    </row>
    <row r="5820" spans="1:4" ht="15.75">
      <c r="A5820" s="1">
        <v>1999</v>
      </c>
      <c r="B5820">
        <v>4</v>
      </c>
      <c r="C5820">
        <v>21</v>
      </c>
      <c r="D5820">
        <v>14.72</v>
      </c>
    </row>
    <row r="5821" spans="1:4" ht="15.75">
      <c r="A5821" s="1">
        <v>1999</v>
      </c>
      <c r="B5821">
        <v>4</v>
      </c>
      <c r="C5821">
        <v>22</v>
      </c>
      <c r="D5821">
        <v>14.746</v>
      </c>
    </row>
    <row r="5822" spans="1:4" ht="15.75">
      <c r="A5822" s="1">
        <v>1999</v>
      </c>
      <c r="B5822">
        <v>4</v>
      </c>
      <c r="C5822">
        <v>23</v>
      </c>
      <c r="D5822">
        <v>14.704000000000001</v>
      </c>
    </row>
    <row r="5823" spans="1:4" ht="15.75">
      <c r="A5823" s="1">
        <v>1999</v>
      </c>
      <c r="B5823">
        <v>4</v>
      </c>
      <c r="C5823">
        <v>24</v>
      </c>
      <c r="D5823">
        <v>14.766999999999999</v>
      </c>
    </row>
    <row r="5824" spans="1:4" ht="15.75">
      <c r="A5824" s="1">
        <v>1999</v>
      </c>
      <c r="B5824">
        <v>4</v>
      </c>
      <c r="C5824">
        <v>25</v>
      </c>
      <c r="D5824">
        <v>14.714</v>
      </c>
    </row>
    <row r="5825" spans="1:4" ht="15.75">
      <c r="A5825" s="1">
        <v>1999</v>
      </c>
      <c r="B5825">
        <v>4</v>
      </c>
      <c r="C5825">
        <v>26</v>
      </c>
      <c r="D5825">
        <v>14.686</v>
      </c>
    </row>
    <row r="5826" spans="1:4" ht="15.75">
      <c r="A5826" s="1">
        <v>1999</v>
      </c>
      <c r="B5826">
        <v>4</v>
      </c>
      <c r="C5826">
        <v>27</v>
      </c>
      <c r="D5826">
        <v>14.603</v>
      </c>
    </row>
    <row r="5827" spans="1:4" ht="15.75">
      <c r="A5827" s="1">
        <v>1999</v>
      </c>
      <c r="B5827">
        <v>4</v>
      </c>
      <c r="C5827">
        <v>28</v>
      </c>
      <c r="D5827">
        <v>14.631</v>
      </c>
    </row>
    <row r="5828" spans="1:4" ht="15.75">
      <c r="A5828" s="1">
        <v>1999</v>
      </c>
      <c r="B5828">
        <v>4</v>
      </c>
      <c r="C5828">
        <v>29</v>
      </c>
      <c r="D5828">
        <v>14.571999999999999</v>
      </c>
    </row>
    <row r="5829" spans="1:4" ht="15.75">
      <c r="A5829" s="1">
        <v>1999</v>
      </c>
      <c r="B5829">
        <v>4</v>
      </c>
      <c r="C5829">
        <v>30</v>
      </c>
      <c r="D5829">
        <v>14.513</v>
      </c>
    </row>
    <row r="5830" spans="1:4" ht="15.75">
      <c r="A5830" s="1">
        <v>1999</v>
      </c>
      <c r="B5830">
        <v>5</v>
      </c>
      <c r="C5830">
        <v>1</v>
      </c>
      <c r="D5830">
        <v>14.35</v>
      </c>
    </row>
    <row r="5831" spans="1:4" ht="15.75">
      <c r="A5831" s="1">
        <v>1999</v>
      </c>
      <c r="B5831">
        <v>5</v>
      </c>
      <c r="C5831">
        <v>2</v>
      </c>
      <c r="D5831">
        <v>14.321</v>
      </c>
    </row>
    <row r="5832" spans="1:4" ht="15.75">
      <c r="A5832" s="1">
        <v>1999</v>
      </c>
      <c r="B5832">
        <v>5</v>
      </c>
      <c r="C5832">
        <v>3</v>
      </c>
      <c r="D5832">
        <v>14.342000000000001</v>
      </c>
    </row>
    <row r="5833" spans="1:4" ht="15.75">
      <c r="A5833" s="1">
        <v>1999</v>
      </c>
      <c r="B5833">
        <v>5</v>
      </c>
      <c r="C5833">
        <v>4</v>
      </c>
      <c r="D5833">
        <v>14.305999999999999</v>
      </c>
    </row>
    <row r="5834" spans="1:4" ht="15.75">
      <c r="A5834" s="1">
        <v>1999</v>
      </c>
      <c r="B5834">
        <v>5</v>
      </c>
      <c r="C5834">
        <v>5</v>
      </c>
      <c r="D5834">
        <v>14.26</v>
      </c>
    </row>
    <row r="5835" spans="1:4" ht="15.75">
      <c r="A5835" s="1">
        <v>1999</v>
      </c>
      <c r="B5835">
        <v>5</v>
      </c>
      <c r="C5835">
        <v>6</v>
      </c>
      <c r="D5835">
        <v>14.159000000000001</v>
      </c>
    </row>
    <row r="5836" spans="1:4" ht="15.75">
      <c r="A5836" s="1">
        <v>1999</v>
      </c>
      <c r="B5836">
        <v>5</v>
      </c>
      <c r="C5836">
        <v>7</v>
      </c>
      <c r="D5836">
        <v>14.141</v>
      </c>
    </row>
    <row r="5837" spans="1:4" ht="15.75">
      <c r="A5837" s="1">
        <v>1999</v>
      </c>
      <c r="B5837">
        <v>5</v>
      </c>
      <c r="C5837">
        <v>8</v>
      </c>
      <c r="D5837">
        <v>14.111000000000001</v>
      </c>
    </row>
    <row r="5838" spans="1:4" ht="15.75">
      <c r="A5838" s="1">
        <v>1999</v>
      </c>
      <c r="B5838">
        <v>5</v>
      </c>
      <c r="C5838">
        <v>9</v>
      </c>
      <c r="D5838">
        <v>14.119</v>
      </c>
    </row>
    <row r="5839" spans="1:4" ht="15.75">
      <c r="A5839" s="1">
        <v>1999</v>
      </c>
      <c r="B5839">
        <v>5</v>
      </c>
      <c r="C5839">
        <v>10</v>
      </c>
      <c r="D5839">
        <v>14.12</v>
      </c>
    </row>
    <row r="5840" spans="1:4" ht="15.75">
      <c r="A5840" s="1">
        <v>1999</v>
      </c>
      <c r="B5840">
        <v>5</v>
      </c>
      <c r="C5840">
        <v>11</v>
      </c>
      <c r="D5840">
        <v>14.084</v>
      </c>
    </row>
    <row r="5841" spans="1:4" ht="15.75">
      <c r="A5841" s="1">
        <v>1999</v>
      </c>
      <c r="B5841">
        <v>5</v>
      </c>
      <c r="C5841">
        <v>12</v>
      </c>
      <c r="D5841">
        <v>14.006</v>
      </c>
    </row>
    <row r="5842" spans="1:4" ht="15.75">
      <c r="A5842" s="1">
        <v>1999</v>
      </c>
      <c r="B5842">
        <v>5</v>
      </c>
      <c r="C5842">
        <v>13</v>
      </c>
      <c r="D5842">
        <v>13.9</v>
      </c>
    </row>
    <row r="5843" spans="1:4" ht="15.75">
      <c r="A5843" s="1">
        <v>1999</v>
      </c>
      <c r="B5843">
        <v>5</v>
      </c>
      <c r="C5843">
        <v>14</v>
      </c>
      <c r="D5843">
        <v>13.872</v>
      </c>
    </row>
    <row r="5844" spans="1:4" ht="15.75">
      <c r="A5844" s="1">
        <v>1999</v>
      </c>
      <c r="B5844">
        <v>5</v>
      </c>
      <c r="C5844">
        <v>15</v>
      </c>
      <c r="D5844">
        <v>13.805999999999999</v>
      </c>
    </row>
    <row r="5845" spans="1:4" ht="15.75">
      <c r="A5845" s="1">
        <v>1999</v>
      </c>
      <c r="B5845">
        <v>5</v>
      </c>
      <c r="C5845">
        <v>16</v>
      </c>
      <c r="D5845">
        <v>13.74</v>
      </c>
    </row>
    <row r="5846" spans="1:4" ht="15.75">
      <c r="A5846" s="1">
        <v>1999</v>
      </c>
      <c r="B5846">
        <v>5</v>
      </c>
      <c r="C5846">
        <v>17</v>
      </c>
      <c r="D5846">
        <v>13.65</v>
      </c>
    </row>
    <row r="5847" spans="1:4" ht="15.75">
      <c r="A5847" s="1">
        <v>1999</v>
      </c>
      <c r="B5847">
        <v>5</v>
      </c>
      <c r="C5847">
        <v>18</v>
      </c>
      <c r="D5847">
        <v>13.638</v>
      </c>
    </row>
    <row r="5848" spans="1:4" ht="15.75">
      <c r="A5848" s="1">
        <v>1999</v>
      </c>
      <c r="B5848">
        <v>5</v>
      </c>
      <c r="C5848">
        <v>19</v>
      </c>
      <c r="D5848">
        <v>13.555999999999999</v>
      </c>
    </row>
    <row r="5849" spans="1:4" ht="15.75">
      <c r="A5849" s="1">
        <v>1999</v>
      </c>
      <c r="B5849">
        <v>5</v>
      </c>
      <c r="C5849">
        <v>20</v>
      </c>
      <c r="D5849">
        <v>13.542</v>
      </c>
    </row>
    <row r="5850" spans="1:4" ht="15.75">
      <c r="A5850" s="1">
        <v>1999</v>
      </c>
      <c r="B5850">
        <v>5</v>
      </c>
      <c r="C5850">
        <v>21</v>
      </c>
      <c r="D5850">
        <v>13.464</v>
      </c>
    </row>
    <row r="5851" spans="1:4" ht="15.75">
      <c r="A5851" s="1">
        <v>1999</v>
      </c>
      <c r="B5851">
        <v>5</v>
      </c>
      <c r="C5851">
        <v>22</v>
      </c>
      <c r="D5851">
        <v>13.398999999999999</v>
      </c>
    </row>
    <row r="5852" spans="1:4" ht="15.75">
      <c r="A5852" s="1">
        <v>1999</v>
      </c>
      <c r="B5852">
        <v>5</v>
      </c>
      <c r="C5852">
        <v>23</v>
      </c>
      <c r="D5852">
        <v>13.371</v>
      </c>
    </row>
    <row r="5853" spans="1:4" ht="15.75">
      <c r="A5853" s="1">
        <v>1999</v>
      </c>
      <c r="B5853">
        <v>5</v>
      </c>
      <c r="C5853">
        <v>24</v>
      </c>
      <c r="D5853">
        <v>13.307</v>
      </c>
    </row>
    <row r="5854" spans="1:4" ht="15.75">
      <c r="A5854" s="1">
        <v>1999</v>
      </c>
      <c r="B5854">
        <v>5</v>
      </c>
      <c r="C5854">
        <v>25</v>
      </c>
      <c r="D5854">
        <v>13.291</v>
      </c>
    </row>
    <row r="5855" spans="1:4" ht="15.75">
      <c r="A5855" s="1">
        <v>1999</v>
      </c>
      <c r="B5855">
        <v>5</v>
      </c>
      <c r="C5855">
        <v>26</v>
      </c>
      <c r="D5855">
        <v>13.289</v>
      </c>
    </row>
    <row r="5856" spans="1:4" ht="15.75">
      <c r="A5856" s="1">
        <v>1999</v>
      </c>
      <c r="B5856">
        <v>5</v>
      </c>
      <c r="C5856">
        <v>27</v>
      </c>
      <c r="D5856">
        <v>13.331</v>
      </c>
    </row>
    <row r="5857" spans="1:4" ht="15.75">
      <c r="A5857" s="1">
        <v>1999</v>
      </c>
      <c r="B5857">
        <v>5</v>
      </c>
      <c r="C5857">
        <v>28</v>
      </c>
      <c r="D5857">
        <v>13.298</v>
      </c>
    </row>
    <row r="5858" spans="1:4" ht="15.75">
      <c r="A5858" s="1">
        <v>1999</v>
      </c>
      <c r="B5858">
        <v>5</v>
      </c>
      <c r="C5858">
        <v>29</v>
      </c>
      <c r="D5858">
        <v>13.254</v>
      </c>
    </row>
    <row r="5859" spans="1:4" ht="15.75">
      <c r="A5859" s="1">
        <v>1999</v>
      </c>
      <c r="B5859">
        <v>5</v>
      </c>
      <c r="C5859">
        <v>30</v>
      </c>
      <c r="D5859">
        <v>13.195</v>
      </c>
    </row>
    <row r="5860" spans="1:4" ht="15.75">
      <c r="A5860" s="1">
        <v>1999</v>
      </c>
      <c r="B5860">
        <v>5</v>
      </c>
      <c r="C5860">
        <v>31</v>
      </c>
      <c r="D5860">
        <v>13.058</v>
      </c>
    </row>
    <row r="5861" spans="1:4" ht="15.75">
      <c r="A5861" s="1">
        <v>1999</v>
      </c>
      <c r="B5861">
        <v>6</v>
      </c>
      <c r="C5861">
        <v>1</v>
      </c>
      <c r="D5861">
        <v>12.856999999999999</v>
      </c>
    </row>
    <row r="5862" spans="1:4" ht="15.75">
      <c r="A5862" s="1">
        <v>1999</v>
      </c>
      <c r="B5862">
        <v>6</v>
      </c>
      <c r="C5862">
        <v>2</v>
      </c>
      <c r="D5862">
        <v>12.823</v>
      </c>
    </row>
    <row r="5863" spans="1:4" ht="15.75">
      <c r="A5863" s="1">
        <v>1999</v>
      </c>
      <c r="B5863">
        <v>6</v>
      </c>
      <c r="C5863">
        <v>3</v>
      </c>
      <c r="D5863">
        <v>12.78</v>
      </c>
    </row>
    <row r="5864" spans="1:4" ht="15.75">
      <c r="A5864" s="1">
        <v>1999</v>
      </c>
      <c r="B5864">
        <v>6</v>
      </c>
      <c r="C5864">
        <v>4</v>
      </c>
      <c r="D5864">
        <v>12.752000000000001</v>
      </c>
    </row>
    <row r="5865" spans="1:4" ht="15.75">
      <c r="A5865" s="1">
        <v>1999</v>
      </c>
      <c r="B5865">
        <v>6</v>
      </c>
      <c r="C5865">
        <v>5</v>
      </c>
      <c r="D5865">
        <v>12.728</v>
      </c>
    </row>
    <row r="5866" spans="1:4" ht="15.75">
      <c r="A5866" s="1">
        <v>1999</v>
      </c>
      <c r="B5866">
        <v>6</v>
      </c>
      <c r="C5866">
        <v>6</v>
      </c>
      <c r="D5866">
        <v>12.688000000000001</v>
      </c>
    </row>
    <row r="5867" spans="1:4" ht="15.75">
      <c r="A5867" s="1">
        <v>1999</v>
      </c>
      <c r="B5867">
        <v>6</v>
      </c>
      <c r="C5867">
        <v>7</v>
      </c>
      <c r="D5867">
        <v>12.56</v>
      </c>
    </row>
    <row r="5868" spans="1:4" ht="15.75">
      <c r="A5868" s="1">
        <v>1999</v>
      </c>
      <c r="B5868">
        <v>6</v>
      </c>
      <c r="C5868">
        <v>8</v>
      </c>
      <c r="D5868">
        <v>12.465999999999999</v>
      </c>
    </row>
    <row r="5869" spans="1:4" ht="15.75">
      <c r="A5869" s="1">
        <v>1999</v>
      </c>
      <c r="B5869">
        <v>6</v>
      </c>
      <c r="C5869">
        <v>9</v>
      </c>
      <c r="D5869">
        <v>12.345000000000001</v>
      </c>
    </row>
    <row r="5870" spans="1:4" ht="15.75">
      <c r="A5870" s="1">
        <v>1999</v>
      </c>
      <c r="B5870">
        <v>6</v>
      </c>
      <c r="C5870">
        <v>10</v>
      </c>
      <c r="D5870">
        <v>12.346</v>
      </c>
    </row>
    <row r="5871" spans="1:4" ht="15.75">
      <c r="A5871" s="1">
        <v>1999</v>
      </c>
      <c r="B5871">
        <v>6</v>
      </c>
      <c r="C5871">
        <v>11</v>
      </c>
      <c r="D5871">
        <v>12.343999999999999</v>
      </c>
    </row>
    <row r="5872" spans="1:4" ht="15.75">
      <c r="A5872" s="1">
        <v>1999</v>
      </c>
      <c r="B5872">
        <v>6</v>
      </c>
      <c r="C5872">
        <v>12</v>
      </c>
      <c r="D5872">
        <v>12.254</v>
      </c>
    </row>
    <row r="5873" spans="1:4" ht="15.75">
      <c r="A5873" s="1">
        <v>1999</v>
      </c>
      <c r="B5873">
        <v>6</v>
      </c>
      <c r="C5873">
        <v>13</v>
      </c>
      <c r="D5873">
        <v>12.188000000000001</v>
      </c>
    </row>
    <row r="5874" spans="1:4" ht="15.75">
      <c r="A5874" s="1">
        <v>1999</v>
      </c>
      <c r="B5874">
        <v>6</v>
      </c>
      <c r="C5874">
        <v>14</v>
      </c>
      <c r="D5874">
        <v>12.064</v>
      </c>
    </row>
    <row r="5875" spans="1:4" ht="15.75">
      <c r="A5875" s="1">
        <v>1999</v>
      </c>
      <c r="B5875">
        <v>6</v>
      </c>
      <c r="C5875">
        <v>15</v>
      </c>
      <c r="D5875">
        <v>11.968999999999999</v>
      </c>
    </row>
    <row r="5876" spans="1:4" ht="15.75">
      <c r="A5876" s="1">
        <v>1999</v>
      </c>
      <c r="B5876">
        <v>6</v>
      </c>
      <c r="C5876">
        <v>16</v>
      </c>
      <c r="D5876">
        <v>11.818</v>
      </c>
    </row>
    <row r="5877" spans="1:4" ht="15.75">
      <c r="A5877" s="1">
        <v>1999</v>
      </c>
      <c r="B5877">
        <v>6</v>
      </c>
      <c r="C5877">
        <v>17</v>
      </c>
      <c r="D5877">
        <v>11.722</v>
      </c>
    </row>
    <row r="5878" spans="1:4" ht="15.75">
      <c r="A5878" s="1">
        <v>1999</v>
      </c>
      <c r="B5878">
        <v>6</v>
      </c>
      <c r="C5878">
        <v>18</v>
      </c>
      <c r="D5878">
        <v>11.641999999999999</v>
      </c>
    </row>
    <row r="5879" spans="1:4" ht="15.75">
      <c r="A5879" s="1">
        <v>1999</v>
      </c>
      <c r="B5879">
        <v>6</v>
      </c>
      <c r="C5879">
        <v>19</v>
      </c>
      <c r="D5879">
        <v>11.510999999999999</v>
      </c>
    </row>
    <row r="5880" spans="1:4" ht="15.75">
      <c r="A5880" s="1">
        <v>1999</v>
      </c>
      <c r="B5880">
        <v>6</v>
      </c>
      <c r="C5880">
        <v>20</v>
      </c>
      <c r="D5880">
        <v>11.451000000000001</v>
      </c>
    </row>
    <row r="5881" spans="1:4" ht="15.75">
      <c r="A5881" s="1">
        <v>1999</v>
      </c>
      <c r="B5881">
        <v>6</v>
      </c>
      <c r="C5881">
        <v>21</v>
      </c>
      <c r="D5881">
        <v>11.202999999999999</v>
      </c>
    </row>
    <row r="5882" spans="1:4" ht="15.75">
      <c r="A5882" s="1">
        <v>1999</v>
      </c>
      <c r="B5882">
        <v>6</v>
      </c>
      <c r="C5882">
        <v>22</v>
      </c>
      <c r="D5882">
        <v>11.028</v>
      </c>
    </row>
    <row r="5883" spans="1:4" ht="15.75">
      <c r="A5883" s="1">
        <v>1999</v>
      </c>
      <c r="B5883">
        <v>6</v>
      </c>
      <c r="C5883">
        <v>23</v>
      </c>
      <c r="D5883">
        <v>10.922000000000001</v>
      </c>
    </row>
    <row r="5884" spans="1:4" ht="15.75">
      <c r="A5884" s="1">
        <v>1999</v>
      </c>
      <c r="B5884">
        <v>6</v>
      </c>
      <c r="C5884">
        <v>24</v>
      </c>
      <c r="D5884">
        <v>10.842000000000001</v>
      </c>
    </row>
    <row r="5885" spans="1:4" ht="15.75">
      <c r="A5885" s="1">
        <v>1999</v>
      </c>
      <c r="B5885">
        <v>6</v>
      </c>
      <c r="C5885">
        <v>25</v>
      </c>
      <c r="D5885">
        <v>10.811999999999999</v>
      </c>
    </row>
    <row r="5886" spans="1:4" ht="15.75">
      <c r="A5886" s="1">
        <v>1999</v>
      </c>
      <c r="B5886">
        <v>6</v>
      </c>
      <c r="C5886">
        <v>26</v>
      </c>
      <c r="D5886">
        <v>10.722</v>
      </c>
    </row>
    <row r="5887" spans="1:4" ht="15.75">
      <c r="A5887" s="1">
        <v>1999</v>
      </c>
      <c r="B5887">
        <v>6</v>
      </c>
      <c r="C5887">
        <v>27</v>
      </c>
      <c r="D5887">
        <v>10.737</v>
      </c>
    </row>
    <row r="5888" spans="1:4" ht="15.75">
      <c r="A5888" s="1">
        <v>1999</v>
      </c>
      <c r="B5888">
        <v>6</v>
      </c>
      <c r="C5888">
        <v>28</v>
      </c>
      <c r="D5888">
        <v>10.635</v>
      </c>
    </row>
    <row r="5889" spans="1:4" ht="15.75">
      <c r="A5889" s="1">
        <v>1999</v>
      </c>
      <c r="B5889">
        <v>6</v>
      </c>
      <c r="C5889">
        <v>29</v>
      </c>
      <c r="D5889">
        <v>10.601000000000001</v>
      </c>
    </row>
    <row r="5890" spans="1:4" ht="15.75">
      <c r="A5890" s="1">
        <v>1999</v>
      </c>
      <c r="B5890">
        <v>6</v>
      </c>
      <c r="C5890">
        <v>30</v>
      </c>
      <c r="D5890">
        <v>10.565</v>
      </c>
    </row>
    <row r="5891" spans="1:4" ht="15.75">
      <c r="A5891" s="1">
        <v>1999</v>
      </c>
      <c r="B5891">
        <v>7</v>
      </c>
      <c r="C5891">
        <v>1</v>
      </c>
      <c r="D5891">
        <v>10.33</v>
      </c>
    </row>
    <row r="5892" spans="1:4" ht="15.75">
      <c r="A5892" s="1">
        <v>1999</v>
      </c>
      <c r="B5892">
        <v>7</v>
      </c>
      <c r="C5892">
        <v>2</v>
      </c>
      <c r="D5892">
        <v>10.308</v>
      </c>
    </row>
    <row r="5893" spans="1:4" ht="15.75">
      <c r="A5893" s="1">
        <v>1999</v>
      </c>
      <c r="B5893">
        <v>7</v>
      </c>
      <c r="C5893">
        <v>3</v>
      </c>
      <c r="D5893">
        <v>10.247999999999999</v>
      </c>
    </row>
    <row r="5894" spans="1:4" ht="15.75">
      <c r="A5894" s="1">
        <v>1999</v>
      </c>
      <c r="B5894">
        <v>7</v>
      </c>
      <c r="C5894">
        <v>4</v>
      </c>
      <c r="D5894">
        <v>10.148</v>
      </c>
    </row>
    <row r="5895" spans="1:4" ht="15.75">
      <c r="A5895" s="1">
        <v>1999</v>
      </c>
      <c r="B5895">
        <v>7</v>
      </c>
      <c r="C5895">
        <v>5</v>
      </c>
      <c r="D5895">
        <v>10.053000000000001</v>
      </c>
    </row>
    <row r="5896" spans="1:4" ht="15.75">
      <c r="A5896" s="1">
        <v>1999</v>
      </c>
      <c r="B5896">
        <v>7</v>
      </c>
      <c r="C5896">
        <v>6</v>
      </c>
      <c r="D5896">
        <v>10.031000000000001</v>
      </c>
    </row>
    <row r="5897" spans="1:4" ht="15.75">
      <c r="A5897" s="1">
        <v>1999</v>
      </c>
      <c r="B5897">
        <v>7</v>
      </c>
      <c r="C5897">
        <v>7</v>
      </c>
      <c r="D5897">
        <v>9.9760000000000009</v>
      </c>
    </row>
    <row r="5898" spans="1:4" ht="15.75">
      <c r="A5898" s="1">
        <v>1999</v>
      </c>
      <c r="B5898">
        <v>7</v>
      </c>
      <c r="C5898">
        <v>8</v>
      </c>
      <c r="D5898">
        <v>9.9359999999999999</v>
      </c>
    </row>
    <row r="5899" spans="1:4" ht="15.75">
      <c r="A5899" s="1">
        <v>1999</v>
      </c>
      <c r="B5899">
        <v>7</v>
      </c>
      <c r="C5899">
        <v>9</v>
      </c>
      <c r="D5899">
        <v>9.8879999999999999</v>
      </c>
    </row>
    <row r="5900" spans="1:4" ht="15.75">
      <c r="A5900" s="1">
        <v>1999</v>
      </c>
      <c r="B5900">
        <v>7</v>
      </c>
      <c r="C5900">
        <v>10</v>
      </c>
      <c r="D5900">
        <v>9.8460000000000001</v>
      </c>
    </row>
    <row r="5901" spans="1:4" ht="15.75">
      <c r="A5901" s="1">
        <v>1999</v>
      </c>
      <c r="B5901">
        <v>7</v>
      </c>
      <c r="C5901">
        <v>11</v>
      </c>
      <c r="D5901">
        <v>9.8089999999999993</v>
      </c>
    </row>
    <row r="5902" spans="1:4" ht="15.75">
      <c r="A5902" s="1">
        <v>1999</v>
      </c>
      <c r="B5902">
        <v>7</v>
      </c>
      <c r="C5902">
        <v>12</v>
      </c>
      <c r="D5902">
        <v>9.7859999999999996</v>
      </c>
    </row>
    <row r="5903" spans="1:4" ht="15.75">
      <c r="A5903" s="1">
        <v>1999</v>
      </c>
      <c r="B5903">
        <v>7</v>
      </c>
      <c r="C5903">
        <v>13</v>
      </c>
      <c r="D5903">
        <v>9.6579999999999995</v>
      </c>
    </row>
    <row r="5904" spans="1:4" ht="15.75">
      <c r="A5904" s="1">
        <v>1999</v>
      </c>
      <c r="B5904">
        <v>7</v>
      </c>
      <c r="C5904">
        <v>14</v>
      </c>
      <c r="D5904">
        <v>9.68</v>
      </c>
    </row>
    <row r="5905" spans="1:4" ht="15.75">
      <c r="A5905" s="1">
        <v>1999</v>
      </c>
      <c r="B5905">
        <v>7</v>
      </c>
      <c r="C5905">
        <v>15</v>
      </c>
      <c r="D5905">
        <v>9.6219999999999999</v>
      </c>
    </row>
    <row r="5906" spans="1:4" ht="15.75">
      <c r="A5906" s="1">
        <v>1999</v>
      </c>
      <c r="B5906">
        <v>7</v>
      </c>
      <c r="C5906">
        <v>16</v>
      </c>
      <c r="D5906">
        <v>9.6199999999999992</v>
      </c>
    </row>
    <row r="5907" spans="1:4" ht="15.75">
      <c r="A5907" s="1">
        <v>1999</v>
      </c>
      <c r="B5907">
        <v>7</v>
      </c>
      <c r="C5907">
        <v>17</v>
      </c>
      <c r="D5907">
        <v>9.43</v>
      </c>
    </row>
    <row r="5908" spans="1:4" ht="15.75">
      <c r="A5908" s="1">
        <v>1999</v>
      </c>
      <c r="B5908">
        <v>7</v>
      </c>
      <c r="C5908">
        <v>18</v>
      </c>
      <c r="D5908">
        <v>9.4269999999999996</v>
      </c>
    </row>
    <row r="5909" spans="1:4" ht="15.75">
      <c r="A5909" s="1">
        <v>1999</v>
      </c>
      <c r="B5909">
        <v>7</v>
      </c>
      <c r="C5909">
        <v>19</v>
      </c>
      <c r="D5909">
        <v>9.3670000000000009</v>
      </c>
    </row>
    <row r="5910" spans="1:4" ht="15.75">
      <c r="A5910" s="1">
        <v>1999</v>
      </c>
      <c r="B5910">
        <v>7</v>
      </c>
      <c r="C5910">
        <v>20</v>
      </c>
      <c r="D5910">
        <v>9.3740000000000006</v>
      </c>
    </row>
    <row r="5911" spans="1:4" ht="15.75">
      <c r="A5911" s="1">
        <v>1999</v>
      </c>
      <c r="B5911">
        <v>7</v>
      </c>
      <c r="C5911">
        <v>21</v>
      </c>
      <c r="D5911">
        <v>9.343</v>
      </c>
    </row>
    <row r="5912" spans="1:4" ht="15.75">
      <c r="A5912" s="1">
        <v>1999</v>
      </c>
      <c r="B5912">
        <v>7</v>
      </c>
      <c r="C5912">
        <v>22</v>
      </c>
      <c r="D5912">
        <v>9.1709999999999994</v>
      </c>
    </row>
    <row r="5913" spans="1:4" ht="15.75">
      <c r="A5913" s="1">
        <v>1999</v>
      </c>
      <c r="B5913">
        <v>7</v>
      </c>
      <c r="C5913">
        <v>23</v>
      </c>
      <c r="D5913">
        <v>9.0969999999999995</v>
      </c>
    </row>
    <row r="5914" spans="1:4" ht="15.75">
      <c r="A5914" s="1">
        <v>1999</v>
      </c>
      <c r="B5914">
        <v>7</v>
      </c>
      <c r="C5914">
        <v>24</v>
      </c>
      <c r="D5914">
        <v>9.0350000000000001</v>
      </c>
    </row>
    <row r="5915" spans="1:4" ht="15.75">
      <c r="A5915" s="1">
        <v>1999</v>
      </c>
      <c r="B5915">
        <v>7</v>
      </c>
      <c r="C5915">
        <v>25</v>
      </c>
      <c r="D5915">
        <v>8.9529999999999994</v>
      </c>
    </row>
    <row r="5916" spans="1:4" ht="15.75">
      <c r="A5916" s="1">
        <v>1999</v>
      </c>
      <c r="B5916">
        <v>7</v>
      </c>
      <c r="C5916">
        <v>26</v>
      </c>
      <c r="D5916">
        <v>8.9079999999999995</v>
      </c>
    </row>
    <row r="5917" spans="1:4" ht="15.75">
      <c r="A5917" s="1">
        <v>1999</v>
      </c>
      <c r="B5917">
        <v>7</v>
      </c>
      <c r="C5917">
        <v>27</v>
      </c>
      <c r="D5917">
        <v>8.7880000000000003</v>
      </c>
    </row>
    <row r="5918" spans="1:4" ht="15.75">
      <c r="A5918" s="1">
        <v>1999</v>
      </c>
      <c r="B5918">
        <v>7</v>
      </c>
      <c r="C5918">
        <v>28</v>
      </c>
      <c r="D5918">
        <v>8.6180000000000003</v>
      </c>
    </row>
    <row r="5919" spans="1:4" ht="15.75">
      <c r="A5919" s="1">
        <v>1999</v>
      </c>
      <c r="B5919">
        <v>7</v>
      </c>
      <c r="C5919">
        <v>29</v>
      </c>
      <c r="D5919">
        <v>8.6329999999999991</v>
      </c>
    </row>
    <row r="5920" spans="1:4" ht="15.75">
      <c r="A5920" s="1">
        <v>1999</v>
      </c>
      <c r="B5920">
        <v>7</v>
      </c>
      <c r="C5920">
        <v>30</v>
      </c>
      <c r="D5920">
        <v>8.56</v>
      </c>
    </row>
    <row r="5921" spans="1:4" ht="15.75">
      <c r="A5921" s="1">
        <v>1999</v>
      </c>
      <c r="B5921">
        <v>7</v>
      </c>
      <c r="C5921">
        <v>31</v>
      </c>
      <c r="D5921">
        <v>8.4930000000000003</v>
      </c>
    </row>
    <row r="5922" spans="1:4" ht="15.75">
      <c r="A5922" s="1">
        <v>1999</v>
      </c>
      <c r="B5922">
        <v>8</v>
      </c>
      <c r="C5922">
        <v>1</v>
      </c>
      <c r="D5922">
        <v>8.3889999999999993</v>
      </c>
    </row>
    <row r="5923" spans="1:4" ht="15.75">
      <c r="A5923" s="1">
        <v>1999</v>
      </c>
      <c r="B5923">
        <v>8</v>
      </c>
      <c r="C5923">
        <v>2</v>
      </c>
      <c r="D5923">
        <v>8.3249999999999993</v>
      </c>
    </row>
    <row r="5924" spans="1:4" ht="15.75">
      <c r="A5924" s="1">
        <v>1999</v>
      </c>
      <c r="B5924">
        <v>8</v>
      </c>
      <c r="C5924">
        <v>3</v>
      </c>
      <c r="D5924">
        <v>8.2989999999999995</v>
      </c>
    </row>
    <row r="5925" spans="1:4" ht="15.75">
      <c r="A5925" s="1">
        <v>1999</v>
      </c>
      <c r="B5925">
        <v>8</v>
      </c>
      <c r="C5925">
        <v>4</v>
      </c>
      <c r="D5925">
        <v>8.2550000000000008</v>
      </c>
    </row>
    <row r="5926" spans="1:4" ht="15.75">
      <c r="A5926" s="1">
        <v>1999</v>
      </c>
      <c r="B5926">
        <v>8</v>
      </c>
      <c r="C5926">
        <v>5</v>
      </c>
      <c r="D5926">
        <v>8.0500000000000007</v>
      </c>
    </row>
    <row r="5927" spans="1:4" ht="15.75">
      <c r="A5927" s="1">
        <v>1999</v>
      </c>
      <c r="B5927">
        <v>8</v>
      </c>
      <c r="C5927">
        <v>6</v>
      </c>
      <c r="D5927">
        <v>8.0280000000000005</v>
      </c>
    </row>
    <row r="5928" spans="1:4" ht="15.75">
      <c r="A5928" s="1">
        <v>1999</v>
      </c>
      <c r="B5928">
        <v>8</v>
      </c>
      <c r="C5928">
        <v>7</v>
      </c>
      <c r="D5928">
        <v>7.9569999999999999</v>
      </c>
    </row>
    <row r="5929" spans="1:4" ht="15.75">
      <c r="A5929" s="1">
        <v>1999</v>
      </c>
      <c r="B5929">
        <v>8</v>
      </c>
      <c r="C5929">
        <v>8</v>
      </c>
      <c r="D5929">
        <v>7.8780000000000001</v>
      </c>
    </row>
    <row r="5930" spans="1:4" ht="15.75">
      <c r="A5930" s="1">
        <v>1999</v>
      </c>
      <c r="B5930">
        <v>8</v>
      </c>
      <c r="C5930">
        <v>9</v>
      </c>
      <c r="D5930">
        <v>7.8479999999999999</v>
      </c>
    </row>
    <row r="5931" spans="1:4" ht="15.75">
      <c r="A5931" s="1">
        <v>1999</v>
      </c>
      <c r="B5931">
        <v>8</v>
      </c>
      <c r="C5931">
        <v>10</v>
      </c>
      <c r="D5931">
        <v>7.6929999999999996</v>
      </c>
    </row>
    <row r="5932" spans="1:4" ht="15.75">
      <c r="A5932" s="1">
        <v>1999</v>
      </c>
      <c r="B5932">
        <v>8</v>
      </c>
      <c r="C5932">
        <v>11</v>
      </c>
      <c r="D5932">
        <v>7.5819999999999999</v>
      </c>
    </row>
    <row r="5933" spans="1:4" ht="15.75">
      <c r="A5933" s="1">
        <v>1999</v>
      </c>
      <c r="B5933">
        <v>8</v>
      </c>
      <c r="C5933">
        <v>12</v>
      </c>
      <c r="D5933">
        <v>7.5030000000000001</v>
      </c>
    </row>
    <row r="5934" spans="1:4" ht="15.75">
      <c r="A5934" s="1">
        <v>1999</v>
      </c>
      <c r="B5934">
        <v>8</v>
      </c>
      <c r="C5934">
        <v>13</v>
      </c>
      <c r="D5934">
        <v>7.3819999999999997</v>
      </c>
    </row>
    <row r="5935" spans="1:4" ht="15.75">
      <c r="A5935" s="1">
        <v>1999</v>
      </c>
      <c r="B5935">
        <v>8</v>
      </c>
      <c r="C5935">
        <v>14</v>
      </c>
      <c r="D5935">
        <v>7.3410000000000002</v>
      </c>
    </row>
    <row r="5936" spans="1:4" ht="15.75">
      <c r="A5936" s="1">
        <v>1999</v>
      </c>
      <c r="B5936">
        <v>8</v>
      </c>
      <c r="C5936">
        <v>15</v>
      </c>
      <c r="D5936">
        <v>7.2889999999999997</v>
      </c>
    </row>
    <row r="5937" spans="1:4" ht="15.75">
      <c r="A5937" s="1">
        <v>1999</v>
      </c>
      <c r="B5937">
        <v>8</v>
      </c>
      <c r="C5937">
        <v>16</v>
      </c>
      <c r="D5937">
        <v>7.2089999999999996</v>
      </c>
    </row>
    <row r="5938" spans="1:4" ht="15.75">
      <c r="A5938" s="1">
        <v>1999</v>
      </c>
      <c r="B5938">
        <v>8</v>
      </c>
      <c r="C5938">
        <v>17</v>
      </c>
      <c r="D5938">
        <v>7.1660000000000004</v>
      </c>
    </row>
    <row r="5939" spans="1:4" ht="15.75">
      <c r="A5939" s="1">
        <v>1999</v>
      </c>
      <c r="B5939">
        <v>8</v>
      </c>
      <c r="C5939">
        <v>18</v>
      </c>
      <c r="D5939">
        <v>7.109</v>
      </c>
    </row>
    <row r="5940" spans="1:4" ht="15.75">
      <c r="A5940" s="1">
        <v>1999</v>
      </c>
      <c r="B5940">
        <v>8</v>
      </c>
      <c r="C5940">
        <v>19</v>
      </c>
      <c r="D5940">
        <v>6.9950000000000001</v>
      </c>
    </row>
    <row r="5941" spans="1:4" ht="15.75">
      <c r="A5941" s="1">
        <v>1999</v>
      </c>
      <c r="B5941">
        <v>8</v>
      </c>
      <c r="C5941">
        <v>20</v>
      </c>
      <c r="D5941">
        <v>6.8609999999999998</v>
      </c>
    </row>
    <row r="5942" spans="1:4" ht="15.75">
      <c r="A5942" s="1">
        <v>1999</v>
      </c>
      <c r="B5942">
        <v>8</v>
      </c>
      <c r="C5942">
        <v>21</v>
      </c>
      <c r="D5942">
        <v>6.7519999999999998</v>
      </c>
    </row>
    <row r="5943" spans="1:4" ht="15.75">
      <c r="A5943" s="1">
        <v>1999</v>
      </c>
      <c r="B5943">
        <v>8</v>
      </c>
      <c r="C5943">
        <v>22</v>
      </c>
      <c r="D5943">
        <v>6.6470000000000002</v>
      </c>
    </row>
    <row r="5944" spans="1:4" ht="15.75">
      <c r="A5944" s="1">
        <v>1999</v>
      </c>
      <c r="B5944">
        <v>8</v>
      </c>
      <c r="C5944">
        <v>23</v>
      </c>
      <c r="D5944">
        <v>6.5380000000000003</v>
      </c>
    </row>
    <row r="5945" spans="1:4" ht="15.75">
      <c r="A5945" s="1">
        <v>1999</v>
      </c>
      <c r="B5945">
        <v>8</v>
      </c>
      <c r="C5945">
        <v>24</v>
      </c>
      <c r="D5945">
        <v>6.4429999999999996</v>
      </c>
    </row>
    <row r="5946" spans="1:4" ht="15.75">
      <c r="A5946" s="1">
        <v>1999</v>
      </c>
      <c r="B5946">
        <v>8</v>
      </c>
      <c r="C5946">
        <v>25</v>
      </c>
      <c r="D5946">
        <v>6.4489999999999998</v>
      </c>
    </row>
    <row r="5947" spans="1:4" ht="15.75">
      <c r="A5947" s="1">
        <v>1999</v>
      </c>
      <c r="B5947">
        <v>8</v>
      </c>
      <c r="C5947">
        <v>26</v>
      </c>
      <c r="D5947">
        <v>6.4539999999999997</v>
      </c>
    </row>
    <row r="5948" spans="1:4" ht="15.75">
      <c r="A5948" s="1">
        <v>1999</v>
      </c>
      <c r="B5948">
        <v>8</v>
      </c>
      <c r="C5948">
        <v>27</v>
      </c>
      <c r="D5948">
        <v>6.4820000000000002</v>
      </c>
    </row>
    <row r="5949" spans="1:4" ht="15.75">
      <c r="A5949" s="1">
        <v>1999</v>
      </c>
      <c r="B5949">
        <v>8</v>
      </c>
      <c r="C5949">
        <v>28</v>
      </c>
      <c r="D5949">
        <v>6.3650000000000002</v>
      </c>
    </row>
    <row r="5950" spans="1:4" ht="15.75">
      <c r="A5950" s="1">
        <v>1999</v>
      </c>
      <c r="B5950">
        <v>8</v>
      </c>
      <c r="C5950">
        <v>29</v>
      </c>
      <c r="D5950">
        <v>6.298</v>
      </c>
    </row>
    <row r="5951" spans="1:4" ht="15.75">
      <c r="A5951" s="1">
        <v>1999</v>
      </c>
      <c r="B5951">
        <v>8</v>
      </c>
      <c r="C5951">
        <v>30</v>
      </c>
      <c r="D5951">
        <v>6.2039999999999997</v>
      </c>
    </row>
    <row r="5952" spans="1:4" ht="15.75">
      <c r="A5952" s="1">
        <v>1999</v>
      </c>
      <c r="B5952">
        <v>8</v>
      </c>
      <c r="C5952">
        <v>31</v>
      </c>
      <c r="D5952">
        <v>6.2009999999999996</v>
      </c>
    </row>
    <row r="5953" spans="1:4" ht="15.75">
      <c r="A5953" s="1">
        <v>1999</v>
      </c>
      <c r="B5953">
        <v>9</v>
      </c>
      <c r="C5953">
        <v>1</v>
      </c>
      <c r="D5953">
        <v>6.1920000000000002</v>
      </c>
    </row>
    <row r="5954" spans="1:4" ht="15.75">
      <c r="A5954" s="1">
        <v>1999</v>
      </c>
      <c r="B5954">
        <v>9</v>
      </c>
      <c r="C5954">
        <v>2</v>
      </c>
      <c r="D5954">
        <v>6.0620000000000003</v>
      </c>
    </row>
    <row r="5955" spans="1:4" ht="15.75">
      <c r="A5955" s="1">
        <v>1999</v>
      </c>
      <c r="B5955">
        <v>9</v>
      </c>
      <c r="C5955">
        <v>3</v>
      </c>
      <c r="D5955">
        <v>6.03</v>
      </c>
    </row>
    <row r="5956" spans="1:4" ht="15.75">
      <c r="A5956" s="1">
        <v>1999</v>
      </c>
      <c r="B5956">
        <v>9</v>
      </c>
      <c r="C5956">
        <v>4</v>
      </c>
      <c r="D5956">
        <v>6</v>
      </c>
    </row>
    <row r="5957" spans="1:4" ht="15.75">
      <c r="A5957" s="1">
        <v>1999</v>
      </c>
      <c r="B5957">
        <v>9</v>
      </c>
      <c r="C5957">
        <v>5</v>
      </c>
      <c r="D5957">
        <v>5.8929999999999998</v>
      </c>
    </row>
    <row r="5958" spans="1:4" ht="15.75">
      <c r="A5958" s="1">
        <v>1999</v>
      </c>
      <c r="B5958">
        <v>9</v>
      </c>
      <c r="C5958">
        <v>6</v>
      </c>
      <c r="D5958">
        <v>5.9169999999999998</v>
      </c>
    </row>
    <row r="5959" spans="1:4" ht="15.75">
      <c r="A5959" s="1">
        <v>1999</v>
      </c>
      <c r="B5959">
        <v>9</v>
      </c>
      <c r="C5959">
        <v>7</v>
      </c>
      <c r="D5959">
        <v>5.8639999999999999</v>
      </c>
    </row>
    <row r="5960" spans="1:4" ht="15.75">
      <c r="A5960" s="1">
        <v>1999</v>
      </c>
      <c r="B5960">
        <v>9</v>
      </c>
      <c r="C5960">
        <v>8</v>
      </c>
      <c r="D5960">
        <v>5.8440000000000003</v>
      </c>
    </row>
    <row r="5961" spans="1:4" ht="15.75">
      <c r="A5961" s="1">
        <v>1999</v>
      </c>
      <c r="B5961">
        <v>9</v>
      </c>
      <c r="C5961">
        <v>9</v>
      </c>
      <c r="D5961">
        <v>5.8280000000000003</v>
      </c>
    </row>
    <row r="5962" spans="1:4" ht="15.75">
      <c r="A5962" s="1">
        <v>1999</v>
      </c>
      <c r="B5962">
        <v>9</v>
      </c>
      <c r="C5962">
        <v>10</v>
      </c>
      <c r="D5962">
        <v>5.7549999999999999</v>
      </c>
    </row>
    <row r="5963" spans="1:4" ht="15.75">
      <c r="A5963" s="1">
        <v>1999</v>
      </c>
      <c r="B5963">
        <v>9</v>
      </c>
      <c r="C5963">
        <v>11</v>
      </c>
      <c r="D5963">
        <v>5.7370000000000001</v>
      </c>
    </row>
    <row r="5964" spans="1:4" ht="15.75">
      <c r="A5964" s="1">
        <v>1999</v>
      </c>
      <c r="B5964">
        <v>9</v>
      </c>
      <c r="C5964">
        <v>12</v>
      </c>
      <c r="D5964">
        <v>5.6760000000000002</v>
      </c>
    </row>
    <row r="5965" spans="1:4" ht="15.75">
      <c r="A5965" s="1">
        <v>1999</v>
      </c>
      <c r="B5965">
        <v>9</v>
      </c>
      <c r="C5965">
        <v>13</v>
      </c>
      <c r="D5965">
        <v>5.7910000000000004</v>
      </c>
    </row>
    <row r="5966" spans="1:4" ht="15.75">
      <c r="A5966" s="1">
        <v>1999</v>
      </c>
      <c r="B5966">
        <v>9</v>
      </c>
      <c r="C5966">
        <v>14</v>
      </c>
      <c r="D5966">
        <v>5.9050000000000002</v>
      </c>
    </row>
    <row r="5967" spans="1:4" ht="15.75">
      <c r="A5967" s="1">
        <v>1999</v>
      </c>
      <c r="B5967">
        <v>9</v>
      </c>
      <c r="C5967">
        <v>15</v>
      </c>
      <c r="D5967">
        <v>5.8730000000000002</v>
      </c>
    </row>
    <row r="5968" spans="1:4" ht="15.75">
      <c r="A5968" s="1">
        <v>1999</v>
      </c>
      <c r="B5968">
        <v>9</v>
      </c>
      <c r="C5968">
        <v>16</v>
      </c>
      <c r="D5968">
        <v>5.8049999999999997</v>
      </c>
    </row>
    <row r="5969" spans="1:4" ht="15.75">
      <c r="A5969" s="1">
        <v>1999</v>
      </c>
      <c r="B5969">
        <v>9</v>
      </c>
      <c r="C5969">
        <v>17</v>
      </c>
      <c r="D5969">
        <v>5.7809999999999997</v>
      </c>
    </row>
    <row r="5970" spans="1:4" ht="15.75">
      <c r="A5970" s="1">
        <v>1999</v>
      </c>
      <c r="B5970">
        <v>9</v>
      </c>
      <c r="C5970">
        <v>18</v>
      </c>
      <c r="D5970">
        <v>5.8280000000000003</v>
      </c>
    </row>
    <row r="5971" spans="1:4" ht="15.75">
      <c r="A5971" s="1">
        <v>1999</v>
      </c>
      <c r="B5971">
        <v>9</v>
      </c>
      <c r="C5971">
        <v>19</v>
      </c>
      <c r="D5971">
        <v>5.891</v>
      </c>
    </row>
    <row r="5972" spans="1:4" ht="15.75">
      <c r="A5972" s="1">
        <v>1999</v>
      </c>
      <c r="B5972">
        <v>9</v>
      </c>
      <c r="C5972">
        <v>20</v>
      </c>
      <c r="D5972">
        <v>6.0380000000000003</v>
      </c>
    </row>
    <row r="5973" spans="1:4" ht="15.75">
      <c r="A5973" s="1">
        <v>1999</v>
      </c>
      <c r="B5973">
        <v>9</v>
      </c>
      <c r="C5973">
        <v>21</v>
      </c>
      <c r="D5973">
        <v>6.11</v>
      </c>
    </row>
    <row r="5974" spans="1:4" ht="15.75">
      <c r="A5974" s="1">
        <v>1999</v>
      </c>
      <c r="B5974">
        <v>9</v>
      </c>
      <c r="C5974">
        <v>22</v>
      </c>
      <c r="D5974">
        <v>6.16</v>
      </c>
    </row>
    <row r="5975" spans="1:4" ht="15.75">
      <c r="A5975" s="1">
        <v>1999</v>
      </c>
      <c r="B5975">
        <v>9</v>
      </c>
      <c r="C5975">
        <v>23</v>
      </c>
      <c r="D5975">
        <v>6.375</v>
      </c>
    </row>
    <row r="5976" spans="1:4" ht="15.75">
      <c r="A5976" s="1">
        <v>1999</v>
      </c>
      <c r="B5976">
        <v>9</v>
      </c>
      <c r="C5976">
        <v>24</v>
      </c>
      <c r="D5976">
        <v>6.5350000000000001</v>
      </c>
    </row>
    <row r="5977" spans="1:4" ht="15.75">
      <c r="A5977" s="1">
        <v>1999</v>
      </c>
      <c r="B5977">
        <v>9</v>
      </c>
      <c r="C5977">
        <v>25</v>
      </c>
      <c r="D5977">
        <v>6.63</v>
      </c>
    </row>
    <row r="5978" spans="1:4" ht="15.75">
      <c r="A5978" s="1">
        <v>1999</v>
      </c>
      <c r="B5978">
        <v>9</v>
      </c>
      <c r="C5978">
        <v>26</v>
      </c>
      <c r="D5978">
        <v>6.72</v>
      </c>
    </row>
    <row r="5979" spans="1:4" ht="15.75">
      <c r="A5979" s="1">
        <v>1999</v>
      </c>
      <c r="B5979">
        <v>9</v>
      </c>
      <c r="C5979">
        <v>27</v>
      </c>
      <c r="D5979">
        <v>6.7610000000000001</v>
      </c>
    </row>
    <row r="5980" spans="1:4" ht="15.75">
      <c r="A5980" s="1">
        <v>1999</v>
      </c>
      <c r="B5980">
        <v>9</v>
      </c>
      <c r="C5980">
        <v>28</v>
      </c>
      <c r="D5980">
        <v>6.79</v>
      </c>
    </row>
    <row r="5981" spans="1:4" ht="15.75">
      <c r="A5981" s="1">
        <v>1999</v>
      </c>
      <c r="B5981">
        <v>9</v>
      </c>
      <c r="C5981">
        <v>29</v>
      </c>
      <c r="D5981">
        <v>6.8259999999999996</v>
      </c>
    </row>
    <row r="5982" spans="1:4" ht="15.75">
      <c r="A5982" s="1">
        <v>1999</v>
      </c>
      <c r="B5982">
        <v>9</v>
      </c>
      <c r="C5982">
        <v>30</v>
      </c>
      <c r="D5982">
        <v>6.8890000000000002</v>
      </c>
    </row>
    <row r="5983" spans="1:4" ht="15.75">
      <c r="A5983" s="1">
        <v>1999</v>
      </c>
      <c r="B5983">
        <v>10</v>
      </c>
      <c r="C5983">
        <v>1</v>
      </c>
      <c r="D5983">
        <v>7.0830000000000002</v>
      </c>
    </row>
    <row r="5984" spans="1:4" ht="15.75">
      <c r="A5984" s="1">
        <v>1999</v>
      </c>
      <c r="B5984">
        <v>10</v>
      </c>
      <c r="C5984">
        <v>2</v>
      </c>
      <c r="D5984">
        <v>7.1289999999999996</v>
      </c>
    </row>
    <row r="5985" spans="1:4" ht="15.75">
      <c r="A5985" s="1">
        <v>1999</v>
      </c>
      <c r="B5985">
        <v>10</v>
      </c>
      <c r="C5985">
        <v>3</v>
      </c>
      <c r="D5985">
        <v>7.1769999999999996</v>
      </c>
    </row>
    <row r="5986" spans="1:4" ht="15.75">
      <c r="A5986" s="1">
        <v>1999</v>
      </c>
      <c r="B5986">
        <v>10</v>
      </c>
      <c r="C5986">
        <v>4</v>
      </c>
      <c r="D5986">
        <v>7.258</v>
      </c>
    </row>
    <row r="5987" spans="1:4" ht="15.75">
      <c r="A5987" s="1">
        <v>1999</v>
      </c>
      <c r="B5987">
        <v>10</v>
      </c>
      <c r="C5987">
        <v>5</v>
      </c>
      <c r="D5987">
        <v>7.4870000000000001</v>
      </c>
    </row>
    <row r="5988" spans="1:4" ht="15.75">
      <c r="A5988" s="1">
        <v>1999</v>
      </c>
      <c r="B5988">
        <v>10</v>
      </c>
      <c r="C5988">
        <v>6</v>
      </c>
      <c r="D5988">
        <v>7.62</v>
      </c>
    </row>
    <row r="5989" spans="1:4" ht="15.75">
      <c r="A5989" s="1">
        <v>1999</v>
      </c>
      <c r="B5989">
        <v>10</v>
      </c>
      <c r="C5989">
        <v>7</v>
      </c>
      <c r="D5989">
        <v>7.6870000000000003</v>
      </c>
    </row>
    <row r="5990" spans="1:4" ht="15.75">
      <c r="A5990" s="1">
        <v>1999</v>
      </c>
      <c r="B5990">
        <v>10</v>
      </c>
      <c r="C5990">
        <v>8</v>
      </c>
      <c r="D5990">
        <v>7.7969999999999997</v>
      </c>
    </row>
    <row r="5991" spans="1:4" ht="15.75">
      <c r="A5991" s="1">
        <v>1999</v>
      </c>
      <c r="B5991">
        <v>10</v>
      </c>
      <c r="C5991">
        <v>9</v>
      </c>
      <c r="D5991">
        <v>7.8710000000000004</v>
      </c>
    </row>
    <row r="5992" spans="1:4" ht="15.75">
      <c r="A5992" s="1">
        <v>1999</v>
      </c>
      <c r="B5992">
        <v>10</v>
      </c>
      <c r="C5992">
        <v>10</v>
      </c>
      <c r="D5992">
        <v>8.0570000000000004</v>
      </c>
    </row>
    <row r="5993" spans="1:4" ht="15.75">
      <c r="A5993" s="1">
        <v>1999</v>
      </c>
      <c r="B5993">
        <v>10</v>
      </c>
      <c r="C5993">
        <v>11</v>
      </c>
      <c r="D5993">
        <v>8.1980000000000004</v>
      </c>
    </row>
    <row r="5994" spans="1:4" ht="15.75">
      <c r="A5994" s="1">
        <v>1999</v>
      </c>
      <c r="B5994">
        <v>10</v>
      </c>
      <c r="C5994">
        <v>12</v>
      </c>
      <c r="D5994">
        <v>8.3510000000000009</v>
      </c>
    </row>
    <row r="5995" spans="1:4" ht="15.75">
      <c r="A5995" s="1">
        <v>1999</v>
      </c>
      <c r="B5995">
        <v>10</v>
      </c>
      <c r="C5995">
        <v>13</v>
      </c>
      <c r="D5995">
        <v>8.3970000000000002</v>
      </c>
    </row>
    <row r="5996" spans="1:4" ht="15.75">
      <c r="A5996" s="1">
        <v>1999</v>
      </c>
      <c r="B5996">
        <v>10</v>
      </c>
      <c r="C5996">
        <v>14</v>
      </c>
      <c r="D5996">
        <v>8.52</v>
      </c>
    </row>
    <row r="5997" spans="1:4" ht="15.75">
      <c r="A5997" s="1">
        <v>1999</v>
      </c>
      <c r="B5997">
        <v>10</v>
      </c>
      <c r="C5997">
        <v>15</v>
      </c>
      <c r="D5997">
        <v>8.6430000000000007</v>
      </c>
    </row>
    <row r="5998" spans="1:4" ht="15.75">
      <c r="A5998" s="1">
        <v>1999</v>
      </c>
      <c r="B5998">
        <v>10</v>
      </c>
      <c r="C5998">
        <v>16</v>
      </c>
      <c r="D5998">
        <v>8.718</v>
      </c>
    </row>
    <row r="5999" spans="1:4" ht="15.75">
      <c r="A5999" s="1">
        <v>1999</v>
      </c>
      <c r="B5999">
        <v>10</v>
      </c>
      <c r="C5999">
        <v>17</v>
      </c>
      <c r="D5999">
        <v>8.8049999999999997</v>
      </c>
    </row>
    <row r="6000" spans="1:4" ht="15.75">
      <c r="A6000" s="1">
        <v>1999</v>
      </c>
      <c r="B6000">
        <v>10</v>
      </c>
      <c r="C6000">
        <v>18</v>
      </c>
      <c r="D6000">
        <v>8.8209999999999997</v>
      </c>
    </row>
    <row r="6001" spans="1:4" ht="15.75">
      <c r="A6001" s="1">
        <v>1999</v>
      </c>
      <c r="B6001">
        <v>10</v>
      </c>
      <c r="C6001">
        <v>19</v>
      </c>
      <c r="D6001">
        <v>8.9450000000000003</v>
      </c>
    </row>
    <row r="6002" spans="1:4" ht="15.75">
      <c r="A6002" s="1">
        <v>1999</v>
      </c>
      <c r="B6002">
        <v>10</v>
      </c>
      <c r="C6002">
        <v>20</v>
      </c>
      <c r="D6002">
        <v>9.0739999999999998</v>
      </c>
    </row>
    <row r="6003" spans="1:4" ht="15.75">
      <c r="A6003" s="1">
        <v>1999</v>
      </c>
      <c r="B6003">
        <v>10</v>
      </c>
      <c r="C6003">
        <v>21</v>
      </c>
      <c r="D6003">
        <v>9.1679999999999993</v>
      </c>
    </row>
    <row r="6004" spans="1:4" ht="15.75">
      <c r="A6004" s="1">
        <v>1999</v>
      </c>
      <c r="B6004">
        <v>10</v>
      </c>
      <c r="C6004">
        <v>22</v>
      </c>
      <c r="D6004">
        <v>9.3119999999999994</v>
      </c>
    </row>
    <row r="6005" spans="1:4" ht="15.75">
      <c r="A6005" s="1">
        <v>1999</v>
      </c>
      <c r="B6005">
        <v>10</v>
      </c>
      <c r="C6005">
        <v>23</v>
      </c>
      <c r="D6005">
        <v>9.3469999999999995</v>
      </c>
    </row>
    <row r="6006" spans="1:4" ht="15.75">
      <c r="A6006" s="1">
        <v>1999</v>
      </c>
      <c r="B6006">
        <v>10</v>
      </c>
      <c r="C6006">
        <v>24</v>
      </c>
      <c r="D6006">
        <v>9.4600000000000009</v>
      </c>
    </row>
    <row r="6007" spans="1:4" ht="15.75">
      <c r="A6007" s="1">
        <v>1999</v>
      </c>
      <c r="B6007">
        <v>10</v>
      </c>
      <c r="C6007">
        <v>25</v>
      </c>
      <c r="D6007">
        <v>9.5030000000000001</v>
      </c>
    </row>
    <row r="6008" spans="1:4" ht="15.75">
      <c r="A6008" s="1">
        <v>1999</v>
      </c>
      <c r="B6008">
        <v>10</v>
      </c>
      <c r="C6008">
        <v>26</v>
      </c>
      <c r="D6008">
        <v>9.5220000000000002</v>
      </c>
    </row>
    <row r="6009" spans="1:4" ht="15.75">
      <c r="A6009" s="1">
        <v>1999</v>
      </c>
      <c r="B6009">
        <v>10</v>
      </c>
      <c r="C6009">
        <v>27</v>
      </c>
      <c r="D6009">
        <v>9.6430000000000007</v>
      </c>
    </row>
    <row r="6010" spans="1:4" ht="15.75">
      <c r="A6010" s="1">
        <v>1999</v>
      </c>
      <c r="B6010">
        <v>10</v>
      </c>
      <c r="C6010">
        <v>28</v>
      </c>
      <c r="D6010">
        <v>9.6760000000000002</v>
      </c>
    </row>
    <row r="6011" spans="1:4" ht="15.75">
      <c r="A6011" s="1">
        <v>1999</v>
      </c>
      <c r="B6011">
        <v>10</v>
      </c>
      <c r="C6011">
        <v>29</v>
      </c>
      <c r="D6011">
        <v>9.7219999999999995</v>
      </c>
    </row>
    <row r="6012" spans="1:4" ht="15.75">
      <c r="A6012" s="1">
        <v>1999</v>
      </c>
      <c r="B6012">
        <v>10</v>
      </c>
      <c r="C6012">
        <v>30</v>
      </c>
      <c r="D6012">
        <v>9.7929999999999993</v>
      </c>
    </row>
    <row r="6013" spans="1:4" ht="15.75">
      <c r="A6013" s="1">
        <v>1999</v>
      </c>
      <c r="B6013">
        <v>10</v>
      </c>
      <c r="C6013">
        <v>31</v>
      </c>
      <c r="D6013">
        <v>9.9030000000000005</v>
      </c>
    </row>
    <row r="6014" spans="1:4" ht="15.75">
      <c r="A6014" s="1">
        <v>1999</v>
      </c>
      <c r="B6014">
        <v>11</v>
      </c>
      <c r="C6014">
        <v>1</v>
      </c>
      <c r="D6014">
        <v>10.102</v>
      </c>
    </row>
    <row r="6015" spans="1:4" ht="15.75">
      <c r="A6015" s="1">
        <v>1999</v>
      </c>
      <c r="B6015">
        <v>11</v>
      </c>
      <c r="C6015">
        <v>2</v>
      </c>
      <c r="D6015">
        <v>10.233000000000001</v>
      </c>
    </row>
    <row r="6016" spans="1:4" ht="15.75">
      <c r="A6016" s="1">
        <v>1999</v>
      </c>
      <c r="B6016">
        <v>11</v>
      </c>
      <c r="C6016">
        <v>3</v>
      </c>
      <c r="D6016">
        <v>10.198</v>
      </c>
    </row>
    <row r="6017" spans="1:4" ht="15.75">
      <c r="A6017" s="1">
        <v>1999</v>
      </c>
      <c r="B6017">
        <v>11</v>
      </c>
      <c r="C6017">
        <v>4</v>
      </c>
      <c r="D6017">
        <v>10.193</v>
      </c>
    </row>
    <row r="6018" spans="1:4" ht="15.75">
      <c r="A6018" s="1">
        <v>1999</v>
      </c>
      <c r="B6018">
        <v>11</v>
      </c>
      <c r="C6018">
        <v>5</v>
      </c>
      <c r="D6018">
        <v>10.222</v>
      </c>
    </row>
    <row r="6019" spans="1:4" ht="15.75">
      <c r="A6019" s="1">
        <v>1999</v>
      </c>
      <c r="B6019">
        <v>11</v>
      </c>
      <c r="C6019">
        <v>6</v>
      </c>
      <c r="D6019">
        <v>10.243</v>
      </c>
    </row>
    <row r="6020" spans="1:4" ht="15.75">
      <c r="A6020" s="1">
        <v>1999</v>
      </c>
      <c r="B6020">
        <v>11</v>
      </c>
      <c r="C6020">
        <v>7</v>
      </c>
      <c r="D6020">
        <v>10.253</v>
      </c>
    </row>
    <row r="6021" spans="1:4" ht="15.75">
      <c r="A6021" s="1">
        <v>1999</v>
      </c>
      <c r="B6021">
        <v>11</v>
      </c>
      <c r="C6021">
        <v>8</v>
      </c>
      <c r="D6021">
        <v>10.336</v>
      </c>
    </row>
    <row r="6022" spans="1:4" ht="15.75">
      <c r="A6022" s="1">
        <v>1999</v>
      </c>
      <c r="B6022">
        <v>11</v>
      </c>
      <c r="C6022">
        <v>9</v>
      </c>
      <c r="D6022">
        <v>10.48</v>
      </c>
    </row>
    <row r="6023" spans="1:4" ht="15.75">
      <c r="A6023" s="1">
        <v>1999</v>
      </c>
      <c r="B6023">
        <v>11</v>
      </c>
      <c r="C6023">
        <v>10</v>
      </c>
      <c r="D6023">
        <v>10.439</v>
      </c>
    </row>
    <row r="6024" spans="1:4" ht="15.75">
      <c r="A6024" s="1">
        <v>1999</v>
      </c>
      <c r="B6024">
        <v>11</v>
      </c>
      <c r="C6024">
        <v>11</v>
      </c>
      <c r="D6024">
        <v>10.476000000000001</v>
      </c>
    </row>
    <row r="6025" spans="1:4" ht="15.75">
      <c r="A6025" s="1">
        <v>1999</v>
      </c>
      <c r="B6025">
        <v>11</v>
      </c>
      <c r="C6025">
        <v>12</v>
      </c>
      <c r="D6025">
        <v>10.647</v>
      </c>
    </row>
    <row r="6026" spans="1:4" ht="15.75">
      <c r="A6026" s="1">
        <v>1999</v>
      </c>
      <c r="B6026">
        <v>11</v>
      </c>
      <c r="C6026">
        <v>13</v>
      </c>
      <c r="D6026">
        <v>10.94</v>
      </c>
    </row>
    <row r="6027" spans="1:4" ht="15.75">
      <c r="A6027" s="1">
        <v>1999</v>
      </c>
      <c r="B6027">
        <v>11</v>
      </c>
      <c r="C6027">
        <v>14</v>
      </c>
      <c r="D6027">
        <v>10.920999999999999</v>
      </c>
    </row>
    <row r="6028" spans="1:4" ht="15.75">
      <c r="A6028" s="1">
        <v>1999</v>
      </c>
      <c r="B6028">
        <v>11</v>
      </c>
      <c r="C6028">
        <v>15</v>
      </c>
      <c r="D6028">
        <v>10.846</v>
      </c>
    </row>
    <row r="6029" spans="1:4" ht="15.75">
      <c r="A6029" s="1">
        <v>1999</v>
      </c>
      <c r="B6029">
        <v>11</v>
      </c>
      <c r="C6029">
        <v>16</v>
      </c>
      <c r="D6029">
        <v>10.898999999999999</v>
      </c>
    </row>
    <row r="6030" spans="1:4" ht="15.75">
      <c r="A6030" s="1">
        <v>1999</v>
      </c>
      <c r="B6030">
        <v>11</v>
      </c>
      <c r="C6030">
        <v>17</v>
      </c>
      <c r="D6030">
        <v>10.920999999999999</v>
      </c>
    </row>
    <row r="6031" spans="1:4" ht="15.75">
      <c r="A6031" s="1">
        <v>1999</v>
      </c>
      <c r="B6031">
        <v>11</v>
      </c>
      <c r="C6031">
        <v>18</v>
      </c>
      <c r="D6031">
        <v>11.012</v>
      </c>
    </row>
    <row r="6032" spans="1:4" ht="15.75">
      <c r="A6032" s="1">
        <v>1999</v>
      </c>
      <c r="B6032">
        <v>11</v>
      </c>
      <c r="C6032">
        <v>19</v>
      </c>
      <c r="D6032">
        <v>11.006</v>
      </c>
    </row>
    <row r="6033" spans="1:4" ht="15.75">
      <c r="A6033" s="1">
        <v>1999</v>
      </c>
      <c r="B6033">
        <v>11</v>
      </c>
      <c r="C6033">
        <v>20</v>
      </c>
      <c r="D6033">
        <v>11.083</v>
      </c>
    </row>
    <row r="6034" spans="1:4" ht="15.75">
      <c r="A6034" s="1">
        <v>1999</v>
      </c>
      <c r="B6034">
        <v>11</v>
      </c>
      <c r="C6034">
        <v>21</v>
      </c>
      <c r="D6034">
        <v>11.082000000000001</v>
      </c>
    </row>
    <row r="6035" spans="1:4" ht="15.75">
      <c r="A6035" s="1">
        <v>1999</v>
      </c>
      <c r="B6035">
        <v>11</v>
      </c>
      <c r="C6035">
        <v>22</v>
      </c>
      <c r="D6035">
        <v>11.117000000000001</v>
      </c>
    </row>
    <row r="6036" spans="1:4" ht="15.75">
      <c r="A6036" s="1">
        <v>1999</v>
      </c>
      <c r="B6036">
        <v>11</v>
      </c>
      <c r="C6036">
        <v>23</v>
      </c>
      <c r="D6036">
        <v>11.135999999999999</v>
      </c>
    </row>
    <row r="6037" spans="1:4" ht="15.75">
      <c r="A6037" s="1">
        <v>1999</v>
      </c>
      <c r="B6037">
        <v>11</v>
      </c>
      <c r="C6037">
        <v>24</v>
      </c>
      <c r="D6037">
        <v>11.202</v>
      </c>
    </row>
    <row r="6038" spans="1:4" ht="15.75">
      <c r="A6038" s="1">
        <v>1999</v>
      </c>
      <c r="B6038">
        <v>11</v>
      </c>
      <c r="C6038">
        <v>25</v>
      </c>
      <c r="D6038">
        <v>11.167999999999999</v>
      </c>
    </row>
    <row r="6039" spans="1:4" ht="15.75">
      <c r="A6039" s="1">
        <v>1999</v>
      </c>
      <c r="B6039">
        <v>11</v>
      </c>
      <c r="C6039">
        <v>26</v>
      </c>
      <c r="D6039">
        <v>11.237</v>
      </c>
    </row>
    <row r="6040" spans="1:4" ht="15.75">
      <c r="A6040" s="1">
        <v>1999</v>
      </c>
      <c r="B6040">
        <v>11</v>
      </c>
      <c r="C6040">
        <v>27</v>
      </c>
      <c r="D6040">
        <v>11.345000000000001</v>
      </c>
    </row>
    <row r="6041" spans="1:4" ht="15.75">
      <c r="A6041" s="1">
        <v>1999</v>
      </c>
      <c r="B6041">
        <v>11</v>
      </c>
      <c r="C6041">
        <v>28</v>
      </c>
      <c r="D6041">
        <v>11.352</v>
      </c>
    </row>
    <row r="6042" spans="1:4" ht="15.75">
      <c r="A6042" s="1">
        <v>1999</v>
      </c>
      <c r="B6042">
        <v>11</v>
      </c>
      <c r="C6042">
        <v>29</v>
      </c>
      <c r="D6042">
        <v>11.347</v>
      </c>
    </row>
    <row r="6043" spans="1:4" ht="15.75">
      <c r="A6043" s="1">
        <v>1999</v>
      </c>
      <c r="B6043">
        <v>11</v>
      </c>
      <c r="C6043">
        <v>30</v>
      </c>
      <c r="D6043">
        <v>11.458</v>
      </c>
    </row>
    <row r="6044" spans="1:4" ht="15.75">
      <c r="A6044" s="1">
        <v>1999</v>
      </c>
      <c r="B6044">
        <v>12</v>
      </c>
      <c r="C6044">
        <v>1</v>
      </c>
      <c r="D6044">
        <v>11.705</v>
      </c>
    </row>
    <row r="6045" spans="1:4" ht="15.75">
      <c r="A6045" s="1">
        <v>1999</v>
      </c>
      <c r="B6045">
        <v>12</v>
      </c>
      <c r="C6045">
        <v>2</v>
      </c>
      <c r="D6045">
        <v>11.744999999999999</v>
      </c>
    </row>
    <row r="6046" spans="1:4" ht="15.75">
      <c r="A6046" s="1">
        <v>1999</v>
      </c>
      <c r="B6046">
        <v>12</v>
      </c>
      <c r="C6046">
        <v>3</v>
      </c>
      <c r="D6046">
        <v>11.757</v>
      </c>
    </row>
    <row r="6047" spans="1:4" ht="15.75">
      <c r="A6047" s="1">
        <v>1999</v>
      </c>
      <c r="B6047">
        <v>12</v>
      </c>
      <c r="C6047">
        <v>4</v>
      </c>
      <c r="D6047">
        <v>11.785</v>
      </c>
    </row>
    <row r="6048" spans="1:4" ht="15.75">
      <c r="A6048" s="1">
        <v>1999</v>
      </c>
      <c r="B6048">
        <v>12</v>
      </c>
      <c r="C6048">
        <v>5</v>
      </c>
      <c r="D6048">
        <v>11.859</v>
      </c>
    </row>
    <row r="6049" spans="1:4" ht="15.75">
      <c r="A6049" s="1">
        <v>1999</v>
      </c>
      <c r="B6049">
        <v>12</v>
      </c>
      <c r="C6049">
        <v>6</v>
      </c>
      <c r="D6049">
        <v>12.090999999999999</v>
      </c>
    </row>
    <row r="6050" spans="1:4" ht="15.75">
      <c r="A6050" s="1">
        <v>1999</v>
      </c>
      <c r="B6050">
        <v>12</v>
      </c>
      <c r="C6050">
        <v>7</v>
      </c>
      <c r="D6050">
        <v>12.154</v>
      </c>
    </row>
    <row r="6051" spans="1:4" ht="15.75">
      <c r="A6051" s="1">
        <v>1999</v>
      </c>
      <c r="B6051">
        <v>12</v>
      </c>
      <c r="C6051">
        <v>8</v>
      </c>
      <c r="D6051">
        <v>12.177</v>
      </c>
    </row>
    <row r="6052" spans="1:4" ht="15.75">
      <c r="A6052" s="1">
        <v>1999</v>
      </c>
      <c r="B6052">
        <v>12</v>
      </c>
      <c r="C6052">
        <v>9</v>
      </c>
      <c r="D6052">
        <v>12.231999999999999</v>
      </c>
    </row>
    <row r="6053" spans="1:4" ht="15.75">
      <c r="A6053" s="1">
        <v>1999</v>
      </c>
      <c r="B6053">
        <v>12</v>
      </c>
      <c r="C6053">
        <v>10</v>
      </c>
      <c r="D6053">
        <v>12.282</v>
      </c>
    </row>
    <row r="6054" spans="1:4" ht="15.75">
      <c r="A6054" s="1">
        <v>1999</v>
      </c>
      <c r="B6054">
        <v>12</v>
      </c>
      <c r="C6054">
        <v>11</v>
      </c>
      <c r="D6054">
        <v>12.506</v>
      </c>
    </row>
    <row r="6055" spans="1:4" ht="15.75">
      <c r="A6055" s="1">
        <v>1999</v>
      </c>
      <c r="B6055">
        <v>12</v>
      </c>
      <c r="C6055">
        <v>12</v>
      </c>
      <c r="D6055">
        <v>12.587</v>
      </c>
    </row>
    <row r="6056" spans="1:4" ht="15.75">
      <c r="A6056" s="1">
        <v>1999</v>
      </c>
      <c r="B6056">
        <v>12</v>
      </c>
      <c r="C6056">
        <v>13</v>
      </c>
      <c r="D6056">
        <v>12.426</v>
      </c>
    </row>
    <row r="6057" spans="1:4" ht="15.75">
      <c r="A6057" s="1">
        <v>1999</v>
      </c>
      <c r="B6057">
        <v>12</v>
      </c>
      <c r="C6057">
        <v>14</v>
      </c>
      <c r="D6057">
        <v>12.44</v>
      </c>
    </row>
    <row r="6058" spans="1:4" ht="15.75">
      <c r="A6058" s="1">
        <v>1999</v>
      </c>
      <c r="B6058">
        <v>12</v>
      </c>
      <c r="C6058">
        <v>15</v>
      </c>
      <c r="D6058">
        <v>12.506</v>
      </c>
    </row>
    <row r="6059" spans="1:4" ht="15.75">
      <c r="A6059" s="1">
        <v>1999</v>
      </c>
      <c r="B6059">
        <v>12</v>
      </c>
      <c r="C6059">
        <v>16</v>
      </c>
      <c r="D6059">
        <v>12.632</v>
      </c>
    </row>
    <row r="6060" spans="1:4" ht="15.75">
      <c r="A6060" s="1">
        <v>1999</v>
      </c>
      <c r="B6060">
        <v>12</v>
      </c>
      <c r="C6060">
        <v>17</v>
      </c>
      <c r="D6060">
        <v>12.746</v>
      </c>
    </row>
    <row r="6061" spans="1:4" ht="15.75">
      <c r="A6061" s="1">
        <v>1999</v>
      </c>
      <c r="B6061">
        <v>12</v>
      </c>
      <c r="C6061">
        <v>18</v>
      </c>
      <c r="D6061">
        <v>12.744</v>
      </c>
    </row>
    <row r="6062" spans="1:4" ht="15.75">
      <c r="A6062" s="1">
        <v>1999</v>
      </c>
      <c r="B6062">
        <v>12</v>
      </c>
      <c r="C6062">
        <v>19</v>
      </c>
      <c r="D6062">
        <v>12.81</v>
      </c>
    </row>
    <row r="6063" spans="1:4" ht="15.75">
      <c r="A6063" s="1">
        <v>1999</v>
      </c>
      <c r="B6063">
        <v>12</v>
      </c>
      <c r="C6063">
        <v>20</v>
      </c>
      <c r="D6063">
        <v>12.782999999999999</v>
      </c>
    </row>
    <row r="6064" spans="1:4" ht="15.75">
      <c r="A6064" s="1">
        <v>1999</v>
      </c>
      <c r="B6064">
        <v>12</v>
      </c>
      <c r="C6064">
        <v>21</v>
      </c>
      <c r="D6064">
        <v>13.021000000000001</v>
      </c>
    </row>
    <row r="6065" spans="1:4" ht="15.75">
      <c r="A6065" s="1">
        <v>1999</v>
      </c>
      <c r="B6065">
        <v>12</v>
      </c>
      <c r="C6065">
        <v>22</v>
      </c>
      <c r="D6065">
        <v>13.058999999999999</v>
      </c>
    </row>
    <row r="6066" spans="1:4" ht="15.75">
      <c r="A6066" s="1">
        <v>1999</v>
      </c>
      <c r="B6066">
        <v>12</v>
      </c>
      <c r="C6066">
        <v>23</v>
      </c>
      <c r="D6066">
        <v>13.177</v>
      </c>
    </row>
    <row r="6067" spans="1:4" ht="15.75">
      <c r="A6067" s="1">
        <v>1999</v>
      </c>
      <c r="B6067">
        <v>12</v>
      </c>
      <c r="C6067">
        <v>24</v>
      </c>
      <c r="D6067">
        <v>13.215</v>
      </c>
    </row>
    <row r="6068" spans="1:4" ht="15.75">
      <c r="A6068" s="1">
        <v>1999</v>
      </c>
      <c r="B6068">
        <v>12</v>
      </c>
      <c r="C6068">
        <v>25</v>
      </c>
      <c r="D6068">
        <v>13.433999999999999</v>
      </c>
    </row>
    <row r="6069" spans="1:4" ht="15.75">
      <c r="A6069" s="1">
        <v>1999</v>
      </c>
      <c r="B6069">
        <v>12</v>
      </c>
      <c r="C6069">
        <v>26</v>
      </c>
      <c r="D6069">
        <v>13.436</v>
      </c>
    </row>
    <row r="6070" spans="1:4" ht="15.75">
      <c r="A6070" s="1">
        <v>1999</v>
      </c>
      <c r="B6070">
        <v>12</v>
      </c>
      <c r="C6070">
        <v>27</v>
      </c>
      <c r="D6070">
        <v>13.385</v>
      </c>
    </row>
    <row r="6071" spans="1:4" ht="15.75">
      <c r="A6071" s="1">
        <v>1999</v>
      </c>
      <c r="B6071">
        <v>12</v>
      </c>
      <c r="C6071">
        <v>28</v>
      </c>
      <c r="D6071">
        <v>13.302</v>
      </c>
    </row>
    <row r="6072" spans="1:4" ht="15.75">
      <c r="A6072" s="1">
        <v>1999</v>
      </c>
      <c r="B6072">
        <v>12</v>
      </c>
      <c r="C6072">
        <v>29</v>
      </c>
      <c r="D6072">
        <v>13.257</v>
      </c>
    </row>
    <row r="6073" spans="1:4" ht="15.75">
      <c r="A6073" s="1">
        <v>1999</v>
      </c>
      <c r="B6073">
        <v>12</v>
      </c>
      <c r="C6073">
        <v>30</v>
      </c>
      <c r="D6073">
        <v>13.273</v>
      </c>
    </row>
    <row r="6074" spans="1:4" ht="15.75">
      <c r="A6074" s="1">
        <v>1999</v>
      </c>
      <c r="B6074">
        <v>12</v>
      </c>
      <c r="C6074">
        <v>31</v>
      </c>
      <c r="D6074">
        <v>13.351000000000001</v>
      </c>
    </row>
    <row r="6075" spans="1:4" ht="15.75">
      <c r="A6075" s="1">
        <v>2000</v>
      </c>
      <c r="B6075">
        <v>1</v>
      </c>
      <c r="C6075">
        <v>1</v>
      </c>
      <c r="D6075">
        <v>13.442</v>
      </c>
    </row>
    <row r="6076" spans="1:4" ht="15.75">
      <c r="A6076" s="1">
        <v>2000</v>
      </c>
      <c r="B6076">
        <v>1</v>
      </c>
      <c r="C6076">
        <v>2</v>
      </c>
      <c r="D6076">
        <v>13.539</v>
      </c>
    </row>
    <row r="6077" spans="1:4" ht="15.75">
      <c r="A6077" s="1">
        <v>2000</v>
      </c>
      <c r="B6077">
        <v>1</v>
      </c>
      <c r="C6077">
        <v>3</v>
      </c>
      <c r="D6077">
        <v>13.63</v>
      </c>
    </row>
    <row r="6078" spans="1:4" ht="15.75">
      <c r="A6078" s="1">
        <v>2000</v>
      </c>
      <c r="B6078">
        <v>1</v>
      </c>
      <c r="C6078">
        <v>4</v>
      </c>
      <c r="D6078">
        <v>13.657</v>
      </c>
    </row>
    <row r="6079" spans="1:4" ht="15.75">
      <c r="A6079" s="1">
        <v>2000</v>
      </c>
      <c r="B6079">
        <v>1</v>
      </c>
      <c r="C6079">
        <v>5</v>
      </c>
      <c r="D6079">
        <v>13.678000000000001</v>
      </c>
    </row>
    <row r="6080" spans="1:4" ht="15.75">
      <c r="A6080" s="1">
        <v>2000</v>
      </c>
      <c r="B6080">
        <v>1</v>
      </c>
      <c r="C6080">
        <v>6</v>
      </c>
      <c r="D6080">
        <v>13.805999999999999</v>
      </c>
    </row>
    <row r="6081" spans="1:4" ht="15.75">
      <c r="A6081" s="1">
        <v>2000</v>
      </c>
      <c r="B6081">
        <v>1</v>
      </c>
      <c r="C6081">
        <v>7</v>
      </c>
      <c r="D6081">
        <v>13.760999999999999</v>
      </c>
    </row>
    <row r="6082" spans="1:4" ht="15.75">
      <c r="A6082" s="1">
        <v>2000</v>
      </c>
      <c r="B6082">
        <v>1</v>
      </c>
      <c r="C6082">
        <v>8</v>
      </c>
      <c r="D6082">
        <v>13.891999999999999</v>
      </c>
    </row>
    <row r="6083" spans="1:4" ht="15.75">
      <c r="A6083" s="1">
        <v>2000</v>
      </c>
      <c r="B6083">
        <v>1</v>
      </c>
      <c r="C6083">
        <v>9</v>
      </c>
      <c r="D6083">
        <v>13.797000000000001</v>
      </c>
    </row>
    <row r="6084" spans="1:4" ht="15.75">
      <c r="A6084" s="1">
        <v>2000</v>
      </c>
      <c r="B6084">
        <v>1</v>
      </c>
      <c r="C6084">
        <v>10</v>
      </c>
      <c r="D6084">
        <v>13.938000000000001</v>
      </c>
    </row>
    <row r="6085" spans="1:4" ht="15.75">
      <c r="A6085" s="1">
        <v>2000</v>
      </c>
      <c r="B6085">
        <v>1</v>
      </c>
      <c r="C6085">
        <v>11</v>
      </c>
      <c r="D6085">
        <v>14.138999999999999</v>
      </c>
    </row>
    <row r="6086" spans="1:4" ht="15.75">
      <c r="A6086" s="1">
        <v>2000</v>
      </c>
      <c r="B6086">
        <v>1</v>
      </c>
      <c r="C6086">
        <v>12</v>
      </c>
      <c r="D6086">
        <v>14.041</v>
      </c>
    </row>
    <row r="6087" spans="1:4" ht="15.75">
      <c r="A6087" s="1">
        <v>2000</v>
      </c>
      <c r="B6087">
        <v>1</v>
      </c>
      <c r="C6087">
        <v>13</v>
      </c>
      <c r="D6087">
        <v>13.97</v>
      </c>
    </row>
    <row r="6088" spans="1:4" ht="15.75">
      <c r="A6088" s="1">
        <v>2000</v>
      </c>
      <c r="B6088">
        <v>1</v>
      </c>
      <c r="C6088">
        <v>14</v>
      </c>
      <c r="D6088">
        <v>13.907999999999999</v>
      </c>
    </row>
    <row r="6089" spans="1:4" ht="15.75">
      <c r="A6089" s="1">
        <v>2000</v>
      </c>
      <c r="B6089">
        <v>1</v>
      </c>
      <c r="C6089">
        <v>15</v>
      </c>
      <c r="D6089">
        <v>13.981</v>
      </c>
    </row>
    <row r="6090" spans="1:4" ht="15.75">
      <c r="A6090" s="1">
        <v>2000</v>
      </c>
      <c r="B6090">
        <v>1</v>
      </c>
      <c r="C6090">
        <v>16</v>
      </c>
      <c r="D6090">
        <v>14.109</v>
      </c>
    </row>
    <row r="6091" spans="1:4" ht="15.75">
      <c r="A6091" s="1">
        <v>2000</v>
      </c>
      <c r="B6091">
        <v>1</v>
      </c>
      <c r="C6091">
        <v>17</v>
      </c>
      <c r="D6091">
        <v>14.211</v>
      </c>
    </row>
    <row r="6092" spans="1:4" ht="15.75">
      <c r="A6092" s="1">
        <v>2000</v>
      </c>
      <c r="B6092">
        <v>1</v>
      </c>
      <c r="C6092">
        <v>18</v>
      </c>
      <c r="D6092">
        <v>14.315</v>
      </c>
    </row>
    <row r="6093" spans="1:4" ht="15.75">
      <c r="A6093" s="1">
        <v>2000</v>
      </c>
      <c r="B6093">
        <v>1</v>
      </c>
      <c r="C6093">
        <v>19</v>
      </c>
      <c r="D6093">
        <v>14.343999999999999</v>
      </c>
    </row>
    <row r="6094" spans="1:4" ht="15.75">
      <c r="A6094" s="1">
        <v>2000</v>
      </c>
      <c r="B6094">
        <v>1</v>
      </c>
      <c r="C6094">
        <v>20</v>
      </c>
      <c r="D6094">
        <v>14.454000000000001</v>
      </c>
    </row>
    <row r="6095" spans="1:4" ht="15.75">
      <c r="A6095" s="1">
        <v>2000</v>
      </c>
      <c r="B6095">
        <v>1</v>
      </c>
      <c r="C6095">
        <v>21</v>
      </c>
      <c r="D6095">
        <v>14.475</v>
      </c>
    </row>
    <row r="6096" spans="1:4" ht="15.75">
      <c r="A6096" s="1">
        <v>2000</v>
      </c>
      <c r="B6096">
        <v>1</v>
      </c>
      <c r="C6096">
        <v>22</v>
      </c>
      <c r="D6096">
        <v>14.456</v>
      </c>
    </row>
    <row r="6097" spans="1:4" ht="15.75">
      <c r="A6097" s="1">
        <v>2000</v>
      </c>
      <c r="B6097">
        <v>1</v>
      </c>
      <c r="C6097">
        <v>23</v>
      </c>
      <c r="D6097">
        <v>14.583</v>
      </c>
    </row>
    <row r="6098" spans="1:4" ht="15.75">
      <c r="A6098" s="1">
        <v>2000</v>
      </c>
      <c r="B6098">
        <v>1</v>
      </c>
      <c r="C6098">
        <v>24</v>
      </c>
      <c r="D6098">
        <v>14.625</v>
      </c>
    </row>
    <row r="6099" spans="1:4" ht="15.75">
      <c r="A6099" s="1">
        <v>2000</v>
      </c>
      <c r="B6099">
        <v>1</v>
      </c>
      <c r="C6099">
        <v>25</v>
      </c>
      <c r="D6099">
        <v>14.728</v>
      </c>
    </row>
    <row r="6100" spans="1:4" ht="15.75">
      <c r="A6100" s="1">
        <v>2000</v>
      </c>
      <c r="B6100">
        <v>1</v>
      </c>
      <c r="C6100">
        <v>26</v>
      </c>
      <c r="D6100">
        <v>14.778</v>
      </c>
    </row>
    <row r="6101" spans="1:4" ht="15.75">
      <c r="A6101" s="1">
        <v>2000</v>
      </c>
      <c r="B6101">
        <v>1</v>
      </c>
      <c r="C6101">
        <v>27</v>
      </c>
      <c r="D6101">
        <v>14.882</v>
      </c>
    </row>
    <row r="6102" spans="1:4" ht="15.75">
      <c r="A6102" s="1">
        <v>2000</v>
      </c>
      <c r="B6102">
        <v>1</v>
      </c>
      <c r="C6102">
        <v>28</v>
      </c>
      <c r="D6102">
        <v>14.868</v>
      </c>
    </row>
    <row r="6103" spans="1:4" ht="15.75">
      <c r="A6103" s="1">
        <v>2000</v>
      </c>
      <c r="B6103">
        <v>1</v>
      </c>
      <c r="C6103">
        <v>29</v>
      </c>
      <c r="D6103">
        <v>14.906000000000001</v>
      </c>
    </row>
    <row r="6104" spans="1:4" ht="15.75">
      <c r="A6104" s="1">
        <v>2000</v>
      </c>
      <c r="B6104">
        <v>1</v>
      </c>
      <c r="C6104">
        <v>30</v>
      </c>
      <c r="D6104">
        <v>14.98</v>
      </c>
    </row>
    <row r="6105" spans="1:4" ht="15.75">
      <c r="A6105" s="1">
        <v>2000</v>
      </c>
      <c r="B6105">
        <v>1</v>
      </c>
      <c r="C6105">
        <v>31</v>
      </c>
      <c r="D6105">
        <v>14.938000000000001</v>
      </c>
    </row>
    <row r="6106" spans="1:4" ht="15.75">
      <c r="A6106" s="1">
        <v>2000</v>
      </c>
      <c r="B6106">
        <v>2</v>
      </c>
      <c r="C6106">
        <v>1</v>
      </c>
      <c r="D6106">
        <v>14.992000000000001</v>
      </c>
    </row>
    <row r="6107" spans="1:4" ht="15.75">
      <c r="A6107" s="1">
        <v>2000</v>
      </c>
      <c r="B6107">
        <v>2</v>
      </c>
      <c r="C6107">
        <v>2</v>
      </c>
      <c r="D6107">
        <v>14.959</v>
      </c>
    </row>
    <row r="6108" spans="1:4" ht="15.75">
      <c r="A6108" s="1">
        <v>2000</v>
      </c>
      <c r="B6108">
        <v>2</v>
      </c>
      <c r="C6108">
        <v>3</v>
      </c>
      <c r="D6108">
        <v>14.946</v>
      </c>
    </row>
    <row r="6109" spans="1:4" ht="15.75">
      <c r="A6109" s="1">
        <v>2000</v>
      </c>
      <c r="B6109">
        <v>2</v>
      </c>
      <c r="C6109">
        <v>4</v>
      </c>
      <c r="D6109">
        <v>15.093999999999999</v>
      </c>
    </row>
    <row r="6110" spans="1:4" ht="15.75">
      <c r="A6110" s="1">
        <v>2000</v>
      </c>
      <c r="B6110">
        <v>2</v>
      </c>
      <c r="C6110">
        <v>5</v>
      </c>
      <c r="D6110">
        <v>15.122</v>
      </c>
    </row>
    <row r="6111" spans="1:4" ht="15.75">
      <c r="A6111" s="1">
        <v>2000</v>
      </c>
      <c r="B6111">
        <v>2</v>
      </c>
      <c r="C6111">
        <v>6</v>
      </c>
      <c r="D6111">
        <v>15.114000000000001</v>
      </c>
    </row>
    <row r="6112" spans="1:4" ht="15.75">
      <c r="A6112" s="1">
        <v>2000</v>
      </c>
      <c r="B6112">
        <v>2</v>
      </c>
      <c r="C6112">
        <v>7</v>
      </c>
      <c r="D6112">
        <v>15.195</v>
      </c>
    </row>
    <row r="6113" spans="1:4" ht="15.75">
      <c r="A6113" s="1">
        <v>2000</v>
      </c>
      <c r="B6113">
        <v>2</v>
      </c>
      <c r="C6113">
        <v>8</v>
      </c>
      <c r="D6113">
        <v>15.167999999999999</v>
      </c>
    </row>
    <row r="6114" spans="1:4" ht="15.75">
      <c r="A6114" s="1">
        <v>2000</v>
      </c>
      <c r="B6114">
        <v>2</v>
      </c>
      <c r="C6114">
        <v>9</v>
      </c>
      <c r="D6114">
        <v>15.195</v>
      </c>
    </row>
    <row r="6115" spans="1:4" ht="15.75">
      <c r="A6115" s="1">
        <v>2000</v>
      </c>
      <c r="B6115">
        <v>2</v>
      </c>
      <c r="C6115">
        <v>10</v>
      </c>
      <c r="D6115">
        <v>15.138</v>
      </c>
    </row>
    <row r="6116" spans="1:4" ht="15.75">
      <c r="A6116" s="1">
        <v>2000</v>
      </c>
      <c r="B6116">
        <v>2</v>
      </c>
      <c r="C6116">
        <v>11</v>
      </c>
      <c r="D6116">
        <v>15.112</v>
      </c>
    </row>
    <row r="6117" spans="1:4" ht="15.75">
      <c r="A6117" s="1">
        <v>2000</v>
      </c>
      <c r="B6117">
        <v>2</v>
      </c>
      <c r="C6117">
        <v>12</v>
      </c>
      <c r="D6117">
        <v>15.097</v>
      </c>
    </row>
    <row r="6118" spans="1:4" ht="15.75">
      <c r="A6118" s="1">
        <v>2000</v>
      </c>
      <c r="B6118">
        <v>2</v>
      </c>
      <c r="C6118">
        <v>13</v>
      </c>
      <c r="D6118">
        <v>15.009</v>
      </c>
    </row>
    <row r="6119" spans="1:4" ht="15.75">
      <c r="A6119" s="1">
        <v>2000</v>
      </c>
      <c r="B6119">
        <v>2</v>
      </c>
      <c r="C6119">
        <v>14</v>
      </c>
      <c r="D6119">
        <v>14.991</v>
      </c>
    </row>
    <row r="6120" spans="1:4" ht="15.75">
      <c r="A6120" s="1">
        <v>2000</v>
      </c>
      <c r="B6120">
        <v>2</v>
      </c>
      <c r="C6120">
        <v>15</v>
      </c>
      <c r="D6120">
        <v>15.01</v>
      </c>
    </row>
    <row r="6121" spans="1:4" ht="15.75">
      <c r="A6121" s="1">
        <v>2000</v>
      </c>
      <c r="B6121">
        <v>2</v>
      </c>
      <c r="C6121">
        <v>16</v>
      </c>
      <c r="D6121">
        <v>14.991</v>
      </c>
    </row>
    <row r="6122" spans="1:4" ht="15.75">
      <c r="A6122" s="1">
        <v>2000</v>
      </c>
      <c r="B6122">
        <v>2</v>
      </c>
      <c r="C6122">
        <v>17</v>
      </c>
      <c r="D6122">
        <v>15</v>
      </c>
    </row>
    <row r="6123" spans="1:4" ht="15.75">
      <c r="A6123" s="1">
        <v>2000</v>
      </c>
      <c r="B6123">
        <v>2</v>
      </c>
      <c r="C6123">
        <v>18</v>
      </c>
      <c r="D6123">
        <v>15.06</v>
      </c>
    </row>
    <row r="6124" spans="1:4" ht="15.75">
      <c r="A6124" s="1">
        <v>2000</v>
      </c>
      <c r="B6124">
        <v>2</v>
      </c>
      <c r="C6124">
        <v>19</v>
      </c>
      <c r="D6124">
        <v>15.132</v>
      </c>
    </row>
    <row r="6125" spans="1:4" ht="15.75">
      <c r="A6125" s="1">
        <v>2000</v>
      </c>
      <c r="B6125">
        <v>2</v>
      </c>
      <c r="C6125">
        <v>20</v>
      </c>
      <c r="D6125">
        <v>15.156000000000001</v>
      </c>
    </row>
    <row r="6126" spans="1:4" ht="15.75">
      <c r="A6126" s="1">
        <v>2000</v>
      </c>
      <c r="B6126">
        <v>2</v>
      </c>
      <c r="C6126">
        <v>21</v>
      </c>
      <c r="D6126">
        <v>15.194000000000001</v>
      </c>
    </row>
    <row r="6127" spans="1:4" ht="15.75">
      <c r="A6127" s="1">
        <v>2000</v>
      </c>
      <c r="B6127">
        <v>2</v>
      </c>
      <c r="C6127">
        <v>22</v>
      </c>
      <c r="D6127">
        <v>15.244</v>
      </c>
    </row>
    <row r="6128" spans="1:4" ht="15.75">
      <c r="A6128" s="1">
        <v>2000</v>
      </c>
      <c r="B6128">
        <v>2</v>
      </c>
      <c r="C6128">
        <v>23</v>
      </c>
      <c r="D6128">
        <v>15.234</v>
      </c>
    </row>
    <row r="6129" spans="1:4" ht="15.75">
      <c r="A6129" s="1">
        <v>2000</v>
      </c>
      <c r="B6129">
        <v>2</v>
      </c>
      <c r="C6129">
        <v>24</v>
      </c>
      <c r="D6129">
        <v>15.343</v>
      </c>
    </row>
    <row r="6130" spans="1:4" ht="15.75">
      <c r="A6130" s="1">
        <v>2000</v>
      </c>
      <c r="B6130">
        <v>2</v>
      </c>
      <c r="C6130">
        <v>25</v>
      </c>
      <c r="D6130">
        <v>15.252000000000001</v>
      </c>
    </row>
    <row r="6131" spans="1:4" ht="15.75">
      <c r="A6131" s="1">
        <v>2000</v>
      </c>
      <c r="B6131">
        <v>2</v>
      </c>
      <c r="C6131">
        <v>26</v>
      </c>
      <c r="D6131">
        <v>15.234999999999999</v>
      </c>
    </row>
    <row r="6132" spans="1:4" ht="15.75">
      <c r="A6132" s="1">
        <v>2000</v>
      </c>
      <c r="B6132">
        <v>2</v>
      </c>
      <c r="C6132">
        <v>27</v>
      </c>
      <c r="D6132">
        <v>15.346</v>
      </c>
    </row>
    <row r="6133" spans="1:4" ht="15.75">
      <c r="A6133" s="1">
        <v>2000</v>
      </c>
      <c r="B6133">
        <v>2</v>
      </c>
      <c r="C6133">
        <v>28</v>
      </c>
      <c r="D6133">
        <v>15.394</v>
      </c>
    </row>
    <row r="6134" spans="1:4" ht="15.75">
      <c r="A6134" s="1">
        <v>2000</v>
      </c>
      <c r="B6134">
        <v>2</v>
      </c>
      <c r="C6134">
        <v>29</v>
      </c>
      <c r="D6134">
        <v>15.381</v>
      </c>
    </row>
    <row r="6135" spans="1:4" ht="15.75">
      <c r="A6135" s="1">
        <v>2000</v>
      </c>
      <c r="B6135">
        <v>3</v>
      </c>
      <c r="C6135">
        <v>1</v>
      </c>
      <c r="D6135">
        <v>15.446</v>
      </c>
    </row>
    <row r="6136" spans="1:4" ht="15.75">
      <c r="A6136" s="1">
        <v>2000</v>
      </c>
      <c r="B6136">
        <v>3</v>
      </c>
      <c r="C6136">
        <v>2</v>
      </c>
      <c r="D6136">
        <v>15.428000000000001</v>
      </c>
    </row>
    <row r="6137" spans="1:4" ht="15.75">
      <c r="A6137" s="1">
        <v>2000</v>
      </c>
      <c r="B6137">
        <v>3</v>
      </c>
      <c r="C6137">
        <v>3</v>
      </c>
      <c r="D6137">
        <v>15.497999999999999</v>
      </c>
    </row>
    <row r="6138" spans="1:4" ht="15.75">
      <c r="A6138" s="1">
        <v>2000</v>
      </c>
      <c r="B6138">
        <v>3</v>
      </c>
      <c r="C6138">
        <v>4</v>
      </c>
      <c r="D6138">
        <v>15.425000000000001</v>
      </c>
    </row>
    <row r="6139" spans="1:4" ht="15.75">
      <c r="A6139" s="1">
        <v>2000</v>
      </c>
      <c r="B6139">
        <v>3</v>
      </c>
      <c r="C6139">
        <v>5</v>
      </c>
      <c r="D6139">
        <v>15.397</v>
      </c>
    </row>
    <row r="6140" spans="1:4" ht="15.75">
      <c r="A6140" s="1">
        <v>2000</v>
      </c>
      <c r="B6140">
        <v>3</v>
      </c>
      <c r="C6140">
        <v>6</v>
      </c>
      <c r="D6140">
        <v>15.444000000000001</v>
      </c>
    </row>
    <row r="6141" spans="1:4" ht="15.75">
      <c r="A6141" s="1">
        <v>2000</v>
      </c>
      <c r="B6141">
        <v>3</v>
      </c>
      <c r="C6141">
        <v>7</v>
      </c>
      <c r="D6141">
        <v>15.339</v>
      </c>
    </row>
    <row r="6142" spans="1:4" ht="15.75">
      <c r="A6142" s="1">
        <v>2000</v>
      </c>
      <c r="B6142">
        <v>3</v>
      </c>
      <c r="C6142">
        <v>8</v>
      </c>
      <c r="D6142">
        <v>15.278</v>
      </c>
    </row>
    <row r="6143" spans="1:4" ht="15.75">
      <c r="A6143" s="1">
        <v>2000</v>
      </c>
      <c r="B6143">
        <v>3</v>
      </c>
      <c r="C6143">
        <v>9</v>
      </c>
      <c r="D6143">
        <v>15.324999999999999</v>
      </c>
    </row>
    <row r="6144" spans="1:4" ht="15.75">
      <c r="A6144" s="1">
        <v>2000</v>
      </c>
      <c r="B6144">
        <v>3</v>
      </c>
      <c r="C6144">
        <v>10</v>
      </c>
      <c r="D6144">
        <v>15.308</v>
      </c>
    </row>
    <row r="6145" spans="1:4" ht="15.75">
      <c r="A6145" s="1">
        <v>2000</v>
      </c>
      <c r="B6145">
        <v>3</v>
      </c>
      <c r="C6145">
        <v>11</v>
      </c>
      <c r="D6145">
        <v>15.298999999999999</v>
      </c>
    </row>
    <row r="6146" spans="1:4" ht="15.75">
      <c r="A6146" s="1">
        <v>2000</v>
      </c>
      <c r="B6146">
        <v>3</v>
      </c>
      <c r="C6146">
        <v>12</v>
      </c>
      <c r="D6146">
        <v>15.342000000000001</v>
      </c>
    </row>
    <row r="6147" spans="1:4" ht="15.75">
      <c r="A6147" s="1">
        <v>2000</v>
      </c>
      <c r="B6147">
        <v>3</v>
      </c>
      <c r="C6147">
        <v>13</v>
      </c>
      <c r="D6147">
        <v>15.365</v>
      </c>
    </row>
    <row r="6148" spans="1:4" ht="15.75">
      <c r="A6148" s="1">
        <v>2000</v>
      </c>
      <c r="B6148">
        <v>3</v>
      </c>
      <c r="C6148">
        <v>14</v>
      </c>
      <c r="D6148">
        <v>15.199</v>
      </c>
    </row>
    <row r="6149" spans="1:4" ht="15.75">
      <c r="A6149" s="1">
        <v>2000</v>
      </c>
      <c r="B6149">
        <v>3</v>
      </c>
      <c r="C6149">
        <v>15</v>
      </c>
      <c r="D6149">
        <v>15.13</v>
      </c>
    </row>
    <row r="6150" spans="1:4" ht="15.75">
      <c r="A6150" s="1">
        <v>2000</v>
      </c>
      <c r="B6150">
        <v>3</v>
      </c>
      <c r="C6150">
        <v>16</v>
      </c>
      <c r="D6150">
        <v>15.132999999999999</v>
      </c>
    </row>
    <row r="6151" spans="1:4" ht="15.75">
      <c r="A6151" s="1">
        <v>2000</v>
      </c>
      <c r="B6151">
        <v>3</v>
      </c>
      <c r="C6151">
        <v>17</v>
      </c>
      <c r="D6151">
        <v>15.154999999999999</v>
      </c>
    </row>
    <row r="6152" spans="1:4" ht="15.75">
      <c r="A6152" s="1">
        <v>2000</v>
      </c>
      <c r="B6152">
        <v>3</v>
      </c>
      <c r="C6152">
        <v>18</v>
      </c>
      <c r="D6152">
        <v>15.113</v>
      </c>
    </row>
    <row r="6153" spans="1:4" ht="15.75">
      <c r="A6153" s="1">
        <v>2000</v>
      </c>
      <c r="B6153">
        <v>3</v>
      </c>
      <c r="C6153">
        <v>19</v>
      </c>
      <c r="D6153">
        <v>15.087</v>
      </c>
    </row>
    <row r="6154" spans="1:4" ht="15.75">
      <c r="A6154" s="1">
        <v>2000</v>
      </c>
      <c r="B6154">
        <v>3</v>
      </c>
      <c r="C6154">
        <v>20</v>
      </c>
      <c r="D6154">
        <v>15.096</v>
      </c>
    </row>
    <row r="6155" spans="1:4" ht="15.75">
      <c r="A6155" s="1">
        <v>2000</v>
      </c>
      <c r="B6155">
        <v>3</v>
      </c>
      <c r="C6155">
        <v>21</v>
      </c>
      <c r="D6155">
        <v>15.028</v>
      </c>
    </row>
    <row r="6156" spans="1:4" ht="15.75">
      <c r="A6156" s="1">
        <v>2000</v>
      </c>
      <c r="B6156">
        <v>3</v>
      </c>
      <c r="C6156">
        <v>22</v>
      </c>
      <c r="D6156">
        <v>15.025</v>
      </c>
    </row>
    <row r="6157" spans="1:4" ht="15.75">
      <c r="A6157" s="1">
        <v>2000</v>
      </c>
      <c r="B6157">
        <v>3</v>
      </c>
      <c r="C6157">
        <v>23</v>
      </c>
      <c r="D6157">
        <v>15.034000000000001</v>
      </c>
    </row>
    <row r="6158" spans="1:4" ht="15.75">
      <c r="A6158" s="1">
        <v>2000</v>
      </c>
      <c r="B6158">
        <v>3</v>
      </c>
      <c r="C6158">
        <v>24</v>
      </c>
      <c r="D6158">
        <v>15.146000000000001</v>
      </c>
    </row>
    <row r="6159" spans="1:4" ht="15.75">
      <c r="A6159" s="1">
        <v>2000</v>
      </c>
      <c r="B6159">
        <v>3</v>
      </c>
      <c r="C6159">
        <v>25</v>
      </c>
      <c r="D6159">
        <v>15.045999999999999</v>
      </c>
    </row>
    <row r="6160" spans="1:4" ht="15.75">
      <c r="A6160" s="1">
        <v>2000</v>
      </c>
      <c r="B6160">
        <v>3</v>
      </c>
      <c r="C6160">
        <v>26</v>
      </c>
      <c r="D6160">
        <v>15.082000000000001</v>
      </c>
    </row>
    <row r="6161" spans="1:4" ht="15.75">
      <c r="A6161" s="1">
        <v>2000</v>
      </c>
      <c r="B6161">
        <v>3</v>
      </c>
      <c r="C6161">
        <v>27</v>
      </c>
      <c r="D6161">
        <v>15.079000000000001</v>
      </c>
    </row>
    <row r="6162" spans="1:4" ht="15.75">
      <c r="A6162" s="1">
        <v>2000</v>
      </c>
      <c r="B6162">
        <v>3</v>
      </c>
      <c r="C6162">
        <v>28</v>
      </c>
      <c r="D6162">
        <v>15.146000000000001</v>
      </c>
    </row>
    <row r="6163" spans="1:4" ht="15.75">
      <c r="A6163" s="1">
        <v>2000</v>
      </c>
      <c r="B6163">
        <v>3</v>
      </c>
      <c r="C6163">
        <v>29</v>
      </c>
      <c r="D6163">
        <v>15.218</v>
      </c>
    </row>
    <row r="6164" spans="1:4" ht="15.75">
      <c r="A6164" s="1">
        <v>2000</v>
      </c>
      <c r="B6164">
        <v>3</v>
      </c>
      <c r="C6164">
        <v>30</v>
      </c>
      <c r="D6164">
        <v>15.218999999999999</v>
      </c>
    </row>
    <row r="6165" spans="1:4" ht="15.75">
      <c r="A6165" s="1">
        <v>2000</v>
      </c>
      <c r="B6165">
        <v>3</v>
      </c>
      <c r="C6165">
        <v>31</v>
      </c>
      <c r="D6165">
        <v>15.14</v>
      </c>
    </row>
    <row r="6166" spans="1:4" ht="15.75">
      <c r="A6166" s="1">
        <v>2000</v>
      </c>
      <c r="B6166">
        <v>4</v>
      </c>
      <c r="C6166">
        <v>1</v>
      </c>
      <c r="D6166">
        <v>15.122</v>
      </c>
    </row>
    <row r="6167" spans="1:4" ht="15.75">
      <c r="A6167" s="1">
        <v>2000</v>
      </c>
      <c r="B6167">
        <v>4</v>
      </c>
      <c r="C6167">
        <v>2</v>
      </c>
      <c r="D6167">
        <v>15.077999999999999</v>
      </c>
    </row>
    <row r="6168" spans="1:4" ht="15.75">
      <c r="A6168" s="1">
        <v>2000</v>
      </c>
      <c r="B6168">
        <v>4</v>
      </c>
      <c r="C6168">
        <v>3</v>
      </c>
      <c r="D6168">
        <v>15.045999999999999</v>
      </c>
    </row>
    <row r="6169" spans="1:4" ht="15.75">
      <c r="A6169" s="1">
        <v>2000</v>
      </c>
      <c r="B6169">
        <v>4</v>
      </c>
      <c r="C6169">
        <v>4</v>
      </c>
      <c r="D6169">
        <v>14.994999999999999</v>
      </c>
    </row>
    <row r="6170" spans="1:4" ht="15.75">
      <c r="A6170" s="1">
        <v>2000</v>
      </c>
      <c r="B6170">
        <v>4</v>
      </c>
      <c r="C6170">
        <v>5</v>
      </c>
      <c r="D6170">
        <v>15.039</v>
      </c>
    </row>
    <row r="6171" spans="1:4" ht="15.75">
      <c r="A6171" s="1">
        <v>2000</v>
      </c>
      <c r="B6171">
        <v>4</v>
      </c>
      <c r="C6171">
        <v>6</v>
      </c>
      <c r="D6171">
        <v>15.018000000000001</v>
      </c>
    </row>
    <row r="6172" spans="1:4" ht="15.75">
      <c r="A6172" s="1">
        <v>2000</v>
      </c>
      <c r="B6172">
        <v>4</v>
      </c>
      <c r="C6172">
        <v>7</v>
      </c>
      <c r="D6172">
        <v>14.815</v>
      </c>
    </row>
    <row r="6173" spans="1:4" ht="15.75">
      <c r="A6173" s="1">
        <v>2000</v>
      </c>
      <c r="B6173">
        <v>4</v>
      </c>
      <c r="C6173">
        <v>8</v>
      </c>
      <c r="D6173">
        <v>14.798</v>
      </c>
    </row>
    <row r="6174" spans="1:4" ht="15.75">
      <c r="A6174" s="1">
        <v>2000</v>
      </c>
      <c r="B6174">
        <v>4</v>
      </c>
      <c r="C6174">
        <v>9</v>
      </c>
      <c r="D6174">
        <v>14.871</v>
      </c>
    </row>
    <row r="6175" spans="1:4" ht="15.75">
      <c r="A6175" s="1">
        <v>2000</v>
      </c>
      <c r="B6175">
        <v>4</v>
      </c>
      <c r="C6175">
        <v>10</v>
      </c>
      <c r="D6175">
        <v>14.867000000000001</v>
      </c>
    </row>
    <row r="6176" spans="1:4" ht="15.75">
      <c r="A6176" s="1">
        <v>2000</v>
      </c>
      <c r="B6176">
        <v>4</v>
      </c>
      <c r="C6176">
        <v>11</v>
      </c>
      <c r="D6176">
        <v>14.698</v>
      </c>
    </row>
    <row r="6177" spans="1:4" ht="15.75">
      <c r="A6177" s="1">
        <v>2000</v>
      </c>
      <c r="B6177">
        <v>4</v>
      </c>
      <c r="C6177">
        <v>12</v>
      </c>
      <c r="D6177">
        <v>14.548999999999999</v>
      </c>
    </row>
    <row r="6178" spans="1:4" ht="15.75">
      <c r="A6178" s="1">
        <v>2000</v>
      </c>
      <c r="B6178">
        <v>4</v>
      </c>
      <c r="C6178">
        <v>13</v>
      </c>
      <c r="D6178">
        <v>14.625999999999999</v>
      </c>
    </row>
    <row r="6179" spans="1:4" ht="15.75">
      <c r="A6179" s="1">
        <v>2000</v>
      </c>
      <c r="B6179">
        <v>4</v>
      </c>
      <c r="C6179">
        <v>14</v>
      </c>
      <c r="D6179">
        <v>14.551</v>
      </c>
    </row>
    <row r="6180" spans="1:4" ht="15.75">
      <c r="A6180" s="1">
        <v>2000</v>
      </c>
      <c r="B6180">
        <v>4</v>
      </c>
      <c r="C6180">
        <v>15</v>
      </c>
      <c r="D6180">
        <v>14.477</v>
      </c>
    </row>
    <row r="6181" spans="1:4" ht="15.75">
      <c r="A6181" s="1">
        <v>2000</v>
      </c>
      <c r="B6181">
        <v>4</v>
      </c>
      <c r="C6181">
        <v>16</v>
      </c>
      <c r="D6181">
        <v>14.44</v>
      </c>
    </row>
    <row r="6182" spans="1:4" ht="15.75">
      <c r="A6182" s="1">
        <v>2000</v>
      </c>
      <c r="B6182">
        <v>4</v>
      </c>
      <c r="C6182">
        <v>17</v>
      </c>
      <c r="D6182">
        <v>14.273999999999999</v>
      </c>
    </row>
    <row r="6183" spans="1:4" ht="15.75">
      <c r="A6183" s="1">
        <v>2000</v>
      </c>
      <c r="B6183">
        <v>4</v>
      </c>
      <c r="C6183">
        <v>18</v>
      </c>
      <c r="D6183">
        <v>14.246</v>
      </c>
    </row>
    <row r="6184" spans="1:4" ht="15.75">
      <c r="A6184" s="1">
        <v>2000</v>
      </c>
      <c r="B6184">
        <v>4</v>
      </c>
      <c r="C6184">
        <v>19</v>
      </c>
      <c r="D6184">
        <v>14.246</v>
      </c>
    </row>
    <row r="6185" spans="1:4" ht="15.75">
      <c r="A6185" s="1">
        <v>2000</v>
      </c>
      <c r="B6185">
        <v>4</v>
      </c>
      <c r="C6185">
        <v>20</v>
      </c>
      <c r="D6185">
        <v>14.317</v>
      </c>
    </row>
    <row r="6186" spans="1:4" ht="15.75">
      <c r="A6186" s="1">
        <v>2000</v>
      </c>
      <c r="B6186">
        <v>4</v>
      </c>
      <c r="C6186">
        <v>21</v>
      </c>
      <c r="D6186">
        <v>14.36</v>
      </c>
    </row>
    <row r="6187" spans="1:4" ht="15.75">
      <c r="A6187" s="1">
        <v>2000</v>
      </c>
      <c r="B6187">
        <v>4</v>
      </c>
      <c r="C6187">
        <v>22</v>
      </c>
      <c r="D6187">
        <v>14.29</v>
      </c>
    </row>
    <row r="6188" spans="1:4" ht="15.75">
      <c r="A6188" s="1">
        <v>2000</v>
      </c>
      <c r="B6188">
        <v>4</v>
      </c>
      <c r="C6188">
        <v>23</v>
      </c>
      <c r="D6188">
        <v>14.409000000000001</v>
      </c>
    </row>
    <row r="6189" spans="1:4" ht="15.75">
      <c r="A6189" s="1">
        <v>2000</v>
      </c>
      <c r="B6189">
        <v>4</v>
      </c>
      <c r="C6189">
        <v>24</v>
      </c>
      <c r="D6189">
        <v>14.388</v>
      </c>
    </row>
    <row r="6190" spans="1:4" ht="15.75">
      <c r="A6190" s="1">
        <v>2000</v>
      </c>
      <c r="B6190">
        <v>4</v>
      </c>
      <c r="C6190">
        <v>25</v>
      </c>
      <c r="D6190">
        <v>14.339</v>
      </c>
    </row>
    <row r="6191" spans="1:4" ht="15.75">
      <c r="A6191" s="1">
        <v>2000</v>
      </c>
      <c r="B6191">
        <v>4</v>
      </c>
      <c r="C6191">
        <v>26</v>
      </c>
      <c r="D6191">
        <v>14.205</v>
      </c>
    </row>
    <row r="6192" spans="1:4" ht="15.75">
      <c r="A6192" s="1">
        <v>2000</v>
      </c>
      <c r="B6192">
        <v>4</v>
      </c>
      <c r="C6192">
        <v>27</v>
      </c>
      <c r="D6192">
        <v>14.263</v>
      </c>
    </row>
    <row r="6193" spans="1:4" ht="15.75">
      <c r="A6193" s="1">
        <v>2000</v>
      </c>
      <c r="B6193">
        <v>4</v>
      </c>
      <c r="C6193">
        <v>28</v>
      </c>
      <c r="D6193">
        <v>14.176</v>
      </c>
    </row>
    <row r="6194" spans="1:4" ht="15.75">
      <c r="A6194" s="1">
        <v>2000</v>
      </c>
      <c r="B6194">
        <v>4</v>
      </c>
      <c r="C6194">
        <v>29</v>
      </c>
      <c r="D6194">
        <v>14.096</v>
      </c>
    </row>
    <row r="6195" spans="1:4" ht="15.75">
      <c r="A6195" s="1">
        <v>2000</v>
      </c>
      <c r="B6195">
        <v>4</v>
      </c>
      <c r="C6195">
        <v>30</v>
      </c>
      <c r="D6195">
        <v>14.146000000000001</v>
      </c>
    </row>
    <row r="6196" spans="1:4" ht="15.75">
      <c r="A6196" s="1">
        <v>2000</v>
      </c>
      <c r="B6196">
        <v>5</v>
      </c>
      <c r="C6196">
        <v>1</v>
      </c>
      <c r="D6196">
        <v>13.943</v>
      </c>
    </row>
    <row r="6197" spans="1:4" ht="15.75">
      <c r="A6197" s="1">
        <v>2000</v>
      </c>
      <c r="B6197">
        <v>5</v>
      </c>
      <c r="C6197">
        <v>2</v>
      </c>
      <c r="D6197">
        <v>13.891</v>
      </c>
    </row>
    <row r="6198" spans="1:4" ht="15.75">
      <c r="A6198" s="1">
        <v>2000</v>
      </c>
      <c r="B6198">
        <v>5</v>
      </c>
      <c r="C6198">
        <v>3</v>
      </c>
      <c r="D6198">
        <v>13.808999999999999</v>
      </c>
    </row>
    <row r="6199" spans="1:4" ht="15.75">
      <c r="A6199" s="1">
        <v>2000</v>
      </c>
      <c r="B6199">
        <v>5</v>
      </c>
      <c r="C6199">
        <v>4</v>
      </c>
      <c r="D6199">
        <v>13.737</v>
      </c>
    </row>
    <row r="6200" spans="1:4" ht="15.75">
      <c r="A6200" s="1">
        <v>2000</v>
      </c>
      <c r="B6200">
        <v>5</v>
      </c>
      <c r="C6200">
        <v>5</v>
      </c>
      <c r="D6200">
        <v>13.74</v>
      </c>
    </row>
    <row r="6201" spans="1:4" ht="15.75">
      <c r="A6201" s="1">
        <v>2000</v>
      </c>
      <c r="B6201">
        <v>5</v>
      </c>
      <c r="C6201">
        <v>6</v>
      </c>
      <c r="D6201">
        <v>13.616</v>
      </c>
    </row>
    <row r="6202" spans="1:4" ht="15.75">
      <c r="A6202" s="1">
        <v>2000</v>
      </c>
      <c r="B6202">
        <v>5</v>
      </c>
      <c r="C6202">
        <v>7</v>
      </c>
      <c r="D6202">
        <v>13.641999999999999</v>
      </c>
    </row>
    <row r="6203" spans="1:4" ht="15.75">
      <c r="A6203" s="1">
        <v>2000</v>
      </c>
      <c r="B6203">
        <v>5</v>
      </c>
      <c r="C6203">
        <v>8</v>
      </c>
      <c r="D6203">
        <v>13.586</v>
      </c>
    </row>
    <row r="6204" spans="1:4" ht="15.75">
      <c r="A6204" s="1">
        <v>2000</v>
      </c>
      <c r="B6204">
        <v>5</v>
      </c>
      <c r="C6204">
        <v>9</v>
      </c>
      <c r="D6204">
        <v>13.462</v>
      </c>
    </row>
    <row r="6205" spans="1:4" ht="15.75">
      <c r="A6205" s="1">
        <v>2000</v>
      </c>
      <c r="B6205">
        <v>5</v>
      </c>
      <c r="C6205">
        <v>10</v>
      </c>
      <c r="D6205">
        <v>13.388999999999999</v>
      </c>
    </row>
    <row r="6206" spans="1:4" ht="15.75">
      <c r="A6206" s="1">
        <v>2000</v>
      </c>
      <c r="B6206">
        <v>5</v>
      </c>
      <c r="C6206">
        <v>11</v>
      </c>
      <c r="D6206">
        <v>13.269</v>
      </c>
    </row>
    <row r="6207" spans="1:4" ht="15.75">
      <c r="A6207" s="1">
        <v>2000</v>
      </c>
      <c r="B6207">
        <v>5</v>
      </c>
      <c r="C6207">
        <v>12</v>
      </c>
      <c r="D6207">
        <v>13.301</v>
      </c>
    </row>
    <row r="6208" spans="1:4" ht="15.75">
      <c r="A6208" s="1">
        <v>2000</v>
      </c>
      <c r="B6208">
        <v>5</v>
      </c>
      <c r="C6208">
        <v>13</v>
      </c>
      <c r="D6208">
        <v>13.291</v>
      </c>
    </row>
    <row r="6209" spans="1:4" ht="15.75">
      <c r="A6209" s="1">
        <v>2000</v>
      </c>
      <c r="B6209">
        <v>5</v>
      </c>
      <c r="C6209">
        <v>14</v>
      </c>
      <c r="D6209">
        <v>13.278</v>
      </c>
    </row>
    <row r="6210" spans="1:4" ht="15.75">
      <c r="A6210" s="1">
        <v>2000</v>
      </c>
      <c r="B6210">
        <v>5</v>
      </c>
      <c r="C6210">
        <v>15</v>
      </c>
      <c r="D6210">
        <v>13.119</v>
      </c>
    </row>
    <row r="6211" spans="1:4" ht="15.75">
      <c r="A6211" s="1">
        <v>2000</v>
      </c>
      <c r="B6211">
        <v>5</v>
      </c>
      <c r="C6211">
        <v>16</v>
      </c>
      <c r="D6211">
        <v>13.051</v>
      </c>
    </row>
    <row r="6212" spans="1:4" ht="15.75">
      <c r="A6212" s="1">
        <v>2000</v>
      </c>
      <c r="B6212">
        <v>5</v>
      </c>
      <c r="C6212">
        <v>17</v>
      </c>
      <c r="D6212">
        <v>13.083</v>
      </c>
    </row>
    <row r="6213" spans="1:4" ht="15.75">
      <c r="A6213" s="1">
        <v>2000</v>
      </c>
      <c r="B6213">
        <v>5</v>
      </c>
      <c r="C6213">
        <v>18</v>
      </c>
      <c r="D6213">
        <v>13.048</v>
      </c>
    </row>
    <row r="6214" spans="1:4" ht="15.75">
      <c r="A6214" s="1">
        <v>2000</v>
      </c>
      <c r="B6214">
        <v>5</v>
      </c>
      <c r="C6214">
        <v>19</v>
      </c>
      <c r="D6214">
        <v>12.959</v>
      </c>
    </row>
    <row r="6215" spans="1:4" ht="15.75">
      <c r="A6215" s="1">
        <v>2000</v>
      </c>
      <c r="B6215">
        <v>5</v>
      </c>
      <c r="C6215">
        <v>20</v>
      </c>
      <c r="D6215">
        <v>12.885999999999999</v>
      </c>
    </row>
    <row r="6216" spans="1:4" ht="15.75">
      <c r="A6216" s="1">
        <v>2000</v>
      </c>
      <c r="B6216">
        <v>5</v>
      </c>
      <c r="C6216">
        <v>21</v>
      </c>
      <c r="D6216">
        <v>12.859</v>
      </c>
    </row>
    <row r="6217" spans="1:4" ht="15.75">
      <c r="A6217" s="1">
        <v>2000</v>
      </c>
      <c r="B6217">
        <v>5</v>
      </c>
      <c r="C6217">
        <v>22</v>
      </c>
      <c r="D6217">
        <v>12.785</v>
      </c>
    </row>
    <row r="6218" spans="1:4" ht="15.75">
      <c r="A6218" s="1">
        <v>2000</v>
      </c>
      <c r="B6218">
        <v>5</v>
      </c>
      <c r="C6218">
        <v>23</v>
      </c>
      <c r="D6218">
        <v>12.724</v>
      </c>
    </row>
    <row r="6219" spans="1:4" ht="15.75">
      <c r="A6219" s="1">
        <v>2000</v>
      </c>
      <c r="B6219">
        <v>5</v>
      </c>
      <c r="C6219">
        <v>24</v>
      </c>
      <c r="D6219">
        <v>12.814</v>
      </c>
    </row>
    <row r="6220" spans="1:4" ht="15.75">
      <c r="A6220" s="1">
        <v>2000</v>
      </c>
      <c r="B6220">
        <v>5</v>
      </c>
      <c r="C6220">
        <v>25</v>
      </c>
      <c r="D6220">
        <v>12.83</v>
      </c>
    </row>
    <row r="6221" spans="1:4" ht="15.75">
      <c r="A6221" s="1">
        <v>2000</v>
      </c>
      <c r="B6221">
        <v>5</v>
      </c>
      <c r="C6221">
        <v>26</v>
      </c>
      <c r="D6221">
        <v>12.805</v>
      </c>
    </row>
    <row r="6222" spans="1:4" ht="15.75">
      <c r="A6222" s="1">
        <v>2000</v>
      </c>
      <c r="B6222">
        <v>5</v>
      </c>
      <c r="C6222">
        <v>27</v>
      </c>
      <c r="D6222">
        <v>12.664999999999999</v>
      </c>
    </row>
    <row r="6223" spans="1:4" ht="15.75">
      <c r="A6223" s="1">
        <v>2000</v>
      </c>
      <c r="B6223">
        <v>5</v>
      </c>
      <c r="C6223">
        <v>28</v>
      </c>
      <c r="D6223">
        <v>12.618</v>
      </c>
    </row>
    <row r="6224" spans="1:4" ht="15.75">
      <c r="A6224" s="1">
        <v>2000</v>
      </c>
      <c r="B6224">
        <v>5</v>
      </c>
      <c r="C6224">
        <v>29</v>
      </c>
      <c r="D6224">
        <v>12.558</v>
      </c>
    </row>
    <row r="6225" spans="1:4" ht="15.75">
      <c r="A6225" s="1">
        <v>2000</v>
      </c>
      <c r="B6225">
        <v>5</v>
      </c>
      <c r="C6225">
        <v>30</v>
      </c>
      <c r="D6225">
        <v>12.494999999999999</v>
      </c>
    </row>
    <row r="6226" spans="1:4" ht="15.75">
      <c r="A6226" s="1">
        <v>2000</v>
      </c>
      <c r="B6226">
        <v>5</v>
      </c>
      <c r="C6226">
        <v>31</v>
      </c>
      <c r="D6226">
        <v>12.484999999999999</v>
      </c>
    </row>
    <row r="6227" spans="1:4" ht="15.75">
      <c r="A6227" s="1">
        <v>2000</v>
      </c>
      <c r="B6227">
        <v>6</v>
      </c>
      <c r="C6227">
        <v>1</v>
      </c>
      <c r="D6227">
        <v>12.316000000000001</v>
      </c>
    </row>
    <row r="6228" spans="1:4" ht="15.75">
      <c r="A6228" s="1">
        <v>2000</v>
      </c>
      <c r="B6228">
        <v>6</v>
      </c>
      <c r="C6228">
        <v>2</v>
      </c>
      <c r="D6228">
        <v>12.271000000000001</v>
      </c>
    </row>
    <row r="6229" spans="1:4" ht="15.75">
      <c r="A6229" s="1">
        <v>2000</v>
      </c>
      <c r="B6229">
        <v>6</v>
      </c>
      <c r="C6229">
        <v>3</v>
      </c>
      <c r="D6229">
        <v>12.205</v>
      </c>
    </row>
    <row r="6230" spans="1:4" ht="15.75">
      <c r="A6230" s="1">
        <v>2000</v>
      </c>
      <c r="B6230">
        <v>6</v>
      </c>
      <c r="C6230">
        <v>4</v>
      </c>
      <c r="D6230">
        <v>12.151</v>
      </c>
    </row>
    <row r="6231" spans="1:4" ht="15.75">
      <c r="A6231" s="1">
        <v>2000</v>
      </c>
      <c r="B6231">
        <v>6</v>
      </c>
      <c r="C6231">
        <v>5</v>
      </c>
      <c r="D6231">
        <v>12.108000000000001</v>
      </c>
    </row>
    <row r="6232" spans="1:4" ht="15.75">
      <c r="A6232" s="1">
        <v>2000</v>
      </c>
      <c r="B6232">
        <v>6</v>
      </c>
      <c r="C6232">
        <v>6</v>
      </c>
      <c r="D6232">
        <v>12.058</v>
      </c>
    </row>
    <row r="6233" spans="1:4" ht="15.75">
      <c r="A6233" s="1">
        <v>2000</v>
      </c>
      <c r="B6233">
        <v>6</v>
      </c>
      <c r="C6233">
        <v>7</v>
      </c>
      <c r="D6233">
        <v>12.05</v>
      </c>
    </row>
    <row r="6234" spans="1:4" ht="15.75">
      <c r="A6234" s="1">
        <v>2000</v>
      </c>
      <c r="B6234">
        <v>6</v>
      </c>
      <c r="C6234">
        <v>8</v>
      </c>
      <c r="D6234">
        <v>11.984</v>
      </c>
    </row>
    <row r="6235" spans="1:4" ht="15.75">
      <c r="A6235" s="1">
        <v>2000</v>
      </c>
      <c r="B6235">
        <v>6</v>
      </c>
      <c r="C6235">
        <v>9</v>
      </c>
      <c r="D6235">
        <v>11.996</v>
      </c>
    </row>
    <row r="6236" spans="1:4" ht="15.75">
      <c r="A6236" s="1">
        <v>2000</v>
      </c>
      <c r="B6236">
        <v>6</v>
      </c>
      <c r="C6236">
        <v>10</v>
      </c>
      <c r="D6236">
        <v>11.885</v>
      </c>
    </row>
    <row r="6237" spans="1:4" ht="15.75">
      <c r="A6237" s="1">
        <v>2000</v>
      </c>
      <c r="B6237">
        <v>6</v>
      </c>
      <c r="C6237">
        <v>11</v>
      </c>
      <c r="D6237">
        <v>11.923</v>
      </c>
    </row>
    <row r="6238" spans="1:4" ht="15.75">
      <c r="A6238" s="1">
        <v>2000</v>
      </c>
      <c r="B6238">
        <v>6</v>
      </c>
      <c r="C6238">
        <v>12</v>
      </c>
      <c r="D6238">
        <v>11.84</v>
      </c>
    </row>
    <row r="6239" spans="1:4" ht="15.75">
      <c r="A6239" s="1">
        <v>2000</v>
      </c>
      <c r="B6239">
        <v>6</v>
      </c>
      <c r="C6239">
        <v>13</v>
      </c>
      <c r="D6239">
        <v>11.815</v>
      </c>
    </row>
    <row r="6240" spans="1:4" ht="15.75">
      <c r="A6240" s="1">
        <v>2000</v>
      </c>
      <c r="B6240">
        <v>6</v>
      </c>
      <c r="C6240">
        <v>14</v>
      </c>
      <c r="D6240">
        <v>11.755000000000001</v>
      </c>
    </row>
    <row r="6241" spans="1:4" ht="15.75">
      <c r="A6241" s="1">
        <v>2000</v>
      </c>
      <c r="B6241">
        <v>6</v>
      </c>
      <c r="C6241">
        <v>15</v>
      </c>
      <c r="D6241">
        <v>11.71</v>
      </c>
    </row>
    <row r="6242" spans="1:4" ht="15.75">
      <c r="A6242" s="1">
        <v>2000</v>
      </c>
      <c r="B6242">
        <v>6</v>
      </c>
      <c r="C6242">
        <v>16</v>
      </c>
      <c r="D6242">
        <v>11.706</v>
      </c>
    </row>
    <row r="6243" spans="1:4" ht="15.75">
      <c r="A6243" s="1">
        <v>2000</v>
      </c>
      <c r="B6243">
        <v>6</v>
      </c>
      <c r="C6243">
        <v>17</v>
      </c>
      <c r="D6243">
        <v>11.66</v>
      </c>
    </row>
    <row r="6244" spans="1:4" ht="15.75">
      <c r="A6244" s="1">
        <v>2000</v>
      </c>
      <c r="B6244">
        <v>6</v>
      </c>
      <c r="C6244">
        <v>18</v>
      </c>
      <c r="D6244">
        <v>11.598000000000001</v>
      </c>
    </row>
    <row r="6245" spans="1:4" ht="15.75">
      <c r="A6245" s="1">
        <v>2000</v>
      </c>
      <c r="B6245">
        <v>6</v>
      </c>
      <c r="C6245">
        <v>19</v>
      </c>
      <c r="D6245">
        <v>11.573</v>
      </c>
    </row>
    <row r="6246" spans="1:4" ht="15.75">
      <c r="A6246" s="1">
        <v>2000</v>
      </c>
      <c r="B6246">
        <v>6</v>
      </c>
      <c r="C6246">
        <v>20</v>
      </c>
      <c r="D6246">
        <v>11.483000000000001</v>
      </c>
    </row>
    <row r="6247" spans="1:4" ht="15.75">
      <c r="A6247" s="1">
        <v>2000</v>
      </c>
      <c r="B6247">
        <v>6</v>
      </c>
      <c r="C6247">
        <v>21</v>
      </c>
      <c r="D6247">
        <v>11.398999999999999</v>
      </c>
    </row>
    <row r="6248" spans="1:4" ht="15.75">
      <c r="A6248" s="1">
        <v>2000</v>
      </c>
      <c r="B6248">
        <v>6</v>
      </c>
      <c r="C6248">
        <v>22</v>
      </c>
      <c r="D6248">
        <v>11.4</v>
      </c>
    </row>
    <row r="6249" spans="1:4" ht="15.75">
      <c r="A6249" s="1">
        <v>2000</v>
      </c>
      <c r="B6249">
        <v>6</v>
      </c>
      <c r="C6249">
        <v>23</v>
      </c>
      <c r="D6249">
        <v>11.343999999999999</v>
      </c>
    </row>
    <row r="6250" spans="1:4" ht="15.75">
      <c r="A6250" s="1">
        <v>2000</v>
      </c>
      <c r="B6250">
        <v>6</v>
      </c>
      <c r="C6250">
        <v>24</v>
      </c>
      <c r="D6250">
        <v>11.29</v>
      </c>
    </row>
    <row r="6251" spans="1:4" ht="15.75">
      <c r="A6251" s="1">
        <v>2000</v>
      </c>
      <c r="B6251">
        <v>6</v>
      </c>
      <c r="C6251">
        <v>25</v>
      </c>
      <c r="D6251">
        <v>11.247</v>
      </c>
    </row>
    <row r="6252" spans="1:4" ht="15.75">
      <c r="A6252" s="1">
        <v>2000</v>
      </c>
      <c r="B6252">
        <v>6</v>
      </c>
      <c r="C6252">
        <v>26</v>
      </c>
      <c r="D6252">
        <v>11.18</v>
      </c>
    </row>
    <row r="6253" spans="1:4" ht="15.75">
      <c r="A6253" s="1">
        <v>2000</v>
      </c>
      <c r="B6253">
        <v>6</v>
      </c>
      <c r="C6253">
        <v>27</v>
      </c>
      <c r="D6253">
        <v>11.137</v>
      </c>
    </row>
    <row r="6254" spans="1:4" ht="15.75">
      <c r="A6254" s="1">
        <v>2000</v>
      </c>
      <c r="B6254">
        <v>6</v>
      </c>
      <c r="C6254">
        <v>28</v>
      </c>
      <c r="D6254">
        <v>11.028</v>
      </c>
    </row>
    <row r="6255" spans="1:4" ht="15.75">
      <c r="A6255" s="1">
        <v>2000</v>
      </c>
      <c r="B6255">
        <v>6</v>
      </c>
      <c r="C6255">
        <v>29</v>
      </c>
      <c r="D6255">
        <v>10.946</v>
      </c>
    </row>
    <row r="6256" spans="1:4" ht="15.75">
      <c r="A6256" s="1">
        <v>2000</v>
      </c>
      <c r="B6256">
        <v>6</v>
      </c>
      <c r="C6256">
        <v>30</v>
      </c>
      <c r="D6256">
        <v>10.898999999999999</v>
      </c>
    </row>
    <row r="6257" spans="1:4" ht="15.75">
      <c r="A6257" s="1">
        <v>2000</v>
      </c>
      <c r="B6257">
        <v>7</v>
      </c>
      <c r="C6257">
        <v>1</v>
      </c>
      <c r="D6257">
        <v>10.702999999999999</v>
      </c>
    </row>
    <row r="6258" spans="1:4" ht="15.75">
      <c r="A6258" s="1">
        <v>2000</v>
      </c>
      <c r="B6258">
        <v>7</v>
      </c>
      <c r="C6258">
        <v>2</v>
      </c>
      <c r="D6258">
        <v>10.678000000000001</v>
      </c>
    </row>
    <row r="6259" spans="1:4" ht="15.75">
      <c r="A6259" s="1">
        <v>2000</v>
      </c>
      <c r="B6259">
        <v>7</v>
      </c>
      <c r="C6259">
        <v>3</v>
      </c>
      <c r="D6259">
        <v>10.6</v>
      </c>
    </row>
    <row r="6260" spans="1:4" ht="15.75">
      <c r="A6260" s="1">
        <v>2000</v>
      </c>
      <c r="B6260">
        <v>7</v>
      </c>
      <c r="C6260">
        <v>4</v>
      </c>
      <c r="D6260">
        <v>10.519</v>
      </c>
    </row>
    <row r="6261" spans="1:4" ht="15.75">
      <c r="A6261" s="1">
        <v>2000</v>
      </c>
      <c r="B6261">
        <v>7</v>
      </c>
      <c r="C6261">
        <v>5</v>
      </c>
      <c r="D6261">
        <v>10.449</v>
      </c>
    </row>
    <row r="6262" spans="1:4" ht="15.75">
      <c r="A6262" s="1">
        <v>2000</v>
      </c>
      <c r="B6262">
        <v>7</v>
      </c>
      <c r="C6262">
        <v>6</v>
      </c>
      <c r="D6262">
        <v>10.375</v>
      </c>
    </row>
    <row r="6263" spans="1:4" ht="15.75">
      <c r="A6263" s="1">
        <v>2000</v>
      </c>
      <c r="B6263">
        <v>7</v>
      </c>
      <c r="C6263">
        <v>7</v>
      </c>
      <c r="D6263">
        <v>10.352</v>
      </c>
    </row>
    <row r="6264" spans="1:4" ht="15.75">
      <c r="A6264" s="1">
        <v>2000</v>
      </c>
      <c r="B6264">
        <v>7</v>
      </c>
      <c r="C6264">
        <v>8</v>
      </c>
      <c r="D6264">
        <v>10.271000000000001</v>
      </c>
    </row>
    <row r="6265" spans="1:4" ht="15.75">
      <c r="A6265" s="1">
        <v>2000</v>
      </c>
      <c r="B6265">
        <v>7</v>
      </c>
      <c r="C6265">
        <v>9</v>
      </c>
      <c r="D6265">
        <v>10.252000000000001</v>
      </c>
    </row>
    <row r="6266" spans="1:4" ht="15.75">
      <c r="A6266" s="1">
        <v>2000</v>
      </c>
      <c r="B6266">
        <v>7</v>
      </c>
      <c r="C6266">
        <v>10</v>
      </c>
      <c r="D6266">
        <v>10.087</v>
      </c>
    </row>
    <row r="6267" spans="1:4" ht="15.75">
      <c r="A6267" s="1">
        <v>2000</v>
      </c>
      <c r="B6267">
        <v>7</v>
      </c>
      <c r="C6267">
        <v>11</v>
      </c>
      <c r="D6267">
        <v>10.029</v>
      </c>
    </row>
    <row r="6268" spans="1:4" ht="15.75">
      <c r="A6268" s="1">
        <v>2000</v>
      </c>
      <c r="B6268">
        <v>7</v>
      </c>
      <c r="C6268">
        <v>12</v>
      </c>
      <c r="D6268">
        <v>9.9329999999999998</v>
      </c>
    </row>
    <row r="6269" spans="1:4" ht="15.75">
      <c r="A6269" s="1">
        <v>2000</v>
      </c>
      <c r="B6269">
        <v>7</v>
      </c>
      <c r="C6269">
        <v>13</v>
      </c>
      <c r="D6269">
        <v>9.77</v>
      </c>
    </row>
    <row r="6270" spans="1:4" ht="15.75">
      <c r="A6270" s="1">
        <v>2000</v>
      </c>
      <c r="B6270">
        <v>7</v>
      </c>
      <c r="C6270">
        <v>14</v>
      </c>
      <c r="D6270">
        <v>9.6959999999999997</v>
      </c>
    </row>
    <row r="6271" spans="1:4" ht="15.75">
      <c r="A6271" s="1">
        <v>2000</v>
      </c>
      <c r="B6271">
        <v>7</v>
      </c>
      <c r="C6271">
        <v>15</v>
      </c>
      <c r="D6271">
        <v>9.5649999999999995</v>
      </c>
    </row>
    <row r="6272" spans="1:4" ht="15.75">
      <c r="A6272" s="1">
        <v>2000</v>
      </c>
      <c r="B6272">
        <v>7</v>
      </c>
      <c r="C6272">
        <v>16</v>
      </c>
      <c r="D6272">
        <v>9.4540000000000006</v>
      </c>
    </row>
    <row r="6273" spans="1:4" ht="15.75">
      <c r="A6273" s="1">
        <v>2000</v>
      </c>
      <c r="B6273">
        <v>7</v>
      </c>
      <c r="C6273">
        <v>17</v>
      </c>
      <c r="D6273">
        <v>9.4760000000000009</v>
      </c>
    </row>
    <row r="6274" spans="1:4" ht="15.75">
      <c r="A6274" s="1">
        <v>2000</v>
      </c>
      <c r="B6274">
        <v>7</v>
      </c>
      <c r="C6274">
        <v>18</v>
      </c>
      <c r="D6274">
        <v>9.3350000000000009</v>
      </c>
    </row>
    <row r="6275" spans="1:4" ht="15.75">
      <c r="A6275" s="1">
        <v>2000</v>
      </c>
      <c r="B6275">
        <v>7</v>
      </c>
      <c r="C6275">
        <v>19</v>
      </c>
      <c r="D6275">
        <v>9.2639999999999993</v>
      </c>
    </row>
    <row r="6276" spans="1:4" ht="15.75">
      <c r="A6276" s="1">
        <v>2000</v>
      </c>
      <c r="B6276">
        <v>7</v>
      </c>
      <c r="C6276">
        <v>20</v>
      </c>
      <c r="D6276">
        <v>9.1560000000000006</v>
      </c>
    </row>
    <row r="6277" spans="1:4" ht="15.75">
      <c r="A6277" s="1">
        <v>2000</v>
      </c>
      <c r="B6277">
        <v>7</v>
      </c>
      <c r="C6277">
        <v>21</v>
      </c>
      <c r="D6277">
        <v>9.0169999999999995</v>
      </c>
    </row>
    <row r="6278" spans="1:4" ht="15.75">
      <c r="A6278" s="1">
        <v>2000</v>
      </c>
      <c r="B6278">
        <v>7</v>
      </c>
      <c r="C6278">
        <v>22</v>
      </c>
      <c r="D6278">
        <v>8.9570000000000007</v>
      </c>
    </row>
    <row r="6279" spans="1:4" ht="15.75">
      <c r="A6279" s="1">
        <v>2000</v>
      </c>
      <c r="B6279">
        <v>7</v>
      </c>
      <c r="C6279">
        <v>23</v>
      </c>
      <c r="D6279">
        <v>8.8710000000000004</v>
      </c>
    </row>
    <row r="6280" spans="1:4" ht="15.75">
      <c r="A6280" s="1">
        <v>2000</v>
      </c>
      <c r="B6280">
        <v>7</v>
      </c>
      <c r="C6280">
        <v>24</v>
      </c>
      <c r="D6280">
        <v>8.7959999999999994</v>
      </c>
    </row>
    <row r="6281" spans="1:4" ht="15.75">
      <c r="A6281" s="1">
        <v>2000</v>
      </c>
      <c r="B6281">
        <v>7</v>
      </c>
      <c r="C6281">
        <v>25</v>
      </c>
      <c r="D6281">
        <v>8.8239999999999998</v>
      </c>
    </row>
    <row r="6282" spans="1:4" ht="15.75">
      <c r="A6282" s="1">
        <v>2000</v>
      </c>
      <c r="B6282">
        <v>7</v>
      </c>
      <c r="C6282">
        <v>26</v>
      </c>
      <c r="D6282">
        <v>8.7769999999999992</v>
      </c>
    </row>
    <row r="6283" spans="1:4" ht="15.75">
      <c r="A6283" s="1">
        <v>2000</v>
      </c>
      <c r="B6283">
        <v>7</v>
      </c>
      <c r="C6283">
        <v>27</v>
      </c>
      <c r="D6283">
        <v>8.6370000000000005</v>
      </c>
    </row>
    <row r="6284" spans="1:4" ht="15.75">
      <c r="A6284" s="1">
        <v>2000</v>
      </c>
      <c r="B6284">
        <v>7</v>
      </c>
      <c r="C6284">
        <v>28</v>
      </c>
      <c r="D6284">
        <v>8.4649999999999999</v>
      </c>
    </row>
    <row r="6285" spans="1:4" ht="15.75">
      <c r="A6285" s="1">
        <v>2000</v>
      </c>
      <c r="B6285">
        <v>7</v>
      </c>
      <c r="C6285">
        <v>29</v>
      </c>
      <c r="D6285">
        <v>8.2769999999999992</v>
      </c>
    </row>
    <row r="6286" spans="1:4" ht="15.75">
      <c r="A6286" s="1">
        <v>2000</v>
      </c>
      <c r="B6286">
        <v>7</v>
      </c>
      <c r="C6286">
        <v>30</v>
      </c>
      <c r="D6286">
        <v>8.1760000000000002</v>
      </c>
    </row>
    <row r="6287" spans="1:4" ht="15.75">
      <c r="A6287" s="1">
        <v>2000</v>
      </c>
      <c r="B6287">
        <v>7</v>
      </c>
      <c r="C6287">
        <v>31</v>
      </c>
      <c r="D6287">
        <v>8.1419999999999995</v>
      </c>
    </row>
    <row r="6288" spans="1:4" ht="15.75">
      <c r="A6288" s="1">
        <v>2000</v>
      </c>
      <c r="B6288">
        <v>8</v>
      </c>
      <c r="C6288">
        <v>1</v>
      </c>
      <c r="D6288">
        <v>8.0039999999999996</v>
      </c>
    </row>
    <row r="6289" spans="1:4" ht="15.75">
      <c r="A6289" s="1">
        <v>2000</v>
      </c>
      <c r="B6289">
        <v>8</v>
      </c>
      <c r="C6289">
        <v>2</v>
      </c>
      <c r="D6289">
        <v>7.9349999999999996</v>
      </c>
    </row>
    <row r="6290" spans="1:4" ht="15.75">
      <c r="A6290" s="1">
        <v>2000</v>
      </c>
      <c r="B6290">
        <v>8</v>
      </c>
      <c r="C6290">
        <v>3</v>
      </c>
      <c r="D6290">
        <v>7.891</v>
      </c>
    </row>
    <row r="6291" spans="1:4" ht="15.75">
      <c r="A6291" s="1">
        <v>2000</v>
      </c>
      <c r="B6291">
        <v>8</v>
      </c>
      <c r="C6291">
        <v>4</v>
      </c>
      <c r="D6291">
        <v>7.7590000000000003</v>
      </c>
    </row>
    <row r="6292" spans="1:4" ht="15.75">
      <c r="A6292" s="1">
        <v>2000</v>
      </c>
      <c r="B6292">
        <v>8</v>
      </c>
      <c r="C6292">
        <v>5</v>
      </c>
      <c r="D6292">
        <v>7.7560000000000002</v>
      </c>
    </row>
    <row r="6293" spans="1:4" ht="15.75">
      <c r="A6293" s="1">
        <v>2000</v>
      </c>
      <c r="B6293">
        <v>8</v>
      </c>
      <c r="C6293">
        <v>6</v>
      </c>
      <c r="D6293">
        <v>7.6859999999999999</v>
      </c>
    </row>
    <row r="6294" spans="1:4" ht="15.75">
      <c r="A6294" s="1">
        <v>2000</v>
      </c>
      <c r="B6294">
        <v>8</v>
      </c>
      <c r="C6294">
        <v>7</v>
      </c>
      <c r="D6294">
        <v>7.7210000000000001</v>
      </c>
    </row>
    <row r="6295" spans="1:4" ht="15.75">
      <c r="A6295" s="1">
        <v>2000</v>
      </c>
      <c r="B6295">
        <v>8</v>
      </c>
      <c r="C6295">
        <v>8</v>
      </c>
      <c r="D6295">
        <v>7.68</v>
      </c>
    </row>
    <row r="6296" spans="1:4" ht="15.75">
      <c r="A6296" s="1">
        <v>2000</v>
      </c>
      <c r="B6296">
        <v>8</v>
      </c>
      <c r="C6296">
        <v>9</v>
      </c>
      <c r="D6296">
        <v>7.6710000000000003</v>
      </c>
    </row>
    <row r="6297" spans="1:4" ht="15.75">
      <c r="A6297" s="1">
        <v>2000</v>
      </c>
      <c r="B6297">
        <v>8</v>
      </c>
      <c r="C6297">
        <v>10</v>
      </c>
      <c r="D6297">
        <v>7.5389999999999997</v>
      </c>
    </row>
    <row r="6298" spans="1:4" ht="15.75">
      <c r="A6298" s="1">
        <v>2000</v>
      </c>
      <c r="B6298">
        <v>8</v>
      </c>
      <c r="C6298">
        <v>11</v>
      </c>
      <c r="D6298">
        <v>7.4989999999999997</v>
      </c>
    </row>
    <row r="6299" spans="1:4" ht="15.75">
      <c r="A6299" s="1">
        <v>2000</v>
      </c>
      <c r="B6299">
        <v>8</v>
      </c>
      <c r="C6299">
        <v>12</v>
      </c>
      <c r="D6299">
        <v>7.45</v>
      </c>
    </row>
    <row r="6300" spans="1:4" ht="15.75">
      <c r="A6300" s="1">
        <v>2000</v>
      </c>
      <c r="B6300">
        <v>8</v>
      </c>
      <c r="C6300">
        <v>13</v>
      </c>
      <c r="D6300">
        <v>7.4370000000000003</v>
      </c>
    </row>
    <row r="6301" spans="1:4" ht="15.75">
      <c r="A6301" s="1">
        <v>2000</v>
      </c>
      <c r="B6301">
        <v>8</v>
      </c>
      <c r="C6301">
        <v>14</v>
      </c>
      <c r="D6301">
        <v>7.3</v>
      </c>
    </row>
    <row r="6302" spans="1:4" ht="15.75">
      <c r="A6302" s="1">
        <v>2000</v>
      </c>
      <c r="B6302">
        <v>8</v>
      </c>
      <c r="C6302">
        <v>15</v>
      </c>
      <c r="D6302">
        <v>7.1950000000000003</v>
      </c>
    </row>
    <row r="6303" spans="1:4" ht="15.75">
      <c r="A6303" s="1">
        <v>2000</v>
      </c>
      <c r="B6303">
        <v>8</v>
      </c>
      <c r="C6303">
        <v>16</v>
      </c>
      <c r="D6303">
        <v>7.1520000000000001</v>
      </c>
    </row>
    <row r="6304" spans="1:4" ht="15.75">
      <c r="A6304" s="1">
        <v>2000</v>
      </c>
      <c r="B6304">
        <v>8</v>
      </c>
      <c r="C6304">
        <v>17</v>
      </c>
      <c r="D6304">
        <v>7.085</v>
      </c>
    </row>
    <row r="6305" spans="1:4" ht="15.75">
      <c r="A6305" s="1">
        <v>2000</v>
      </c>
      <c r="B6305">
        <v>8</v>
      </c>
      <c r="C6305">
        <v>18</v>
      </c>
      <c r="D6305">
        <v>7.0880000000000001</v>
      </c>
    </row>
    <row r="6306" spans="1:4" ht="15.75">
      <c r="A6306" s="1">
        <v>2000</v>
      </c>
      <c r="B6306">
        <v>8</v>
      </c>
      <c r="C6306">
        <v>19</v>
      </c>
      <c r="D6306">
        <v>6.96</v>
      </c>
    </row>
    <row r="6307" spans="1:4" ht="15.75">
      <c r="A6307" s="1">
        <v>2000</v>
      </c>
      <c r="B6307">
        <v>8</v>
      </c>
      <c r="C6307">
        <v>20</v>
      </c>
      <c r="D6307">
        <v>6.8639999999999999</v>
      </c>
    </row>
    <row r="6308" spans="1:4" ht="15.75">
      <c r="A6308" s="1">
        <v>2000</v>
      </c>
      <c r="B6308">
        <v>8</v>
      </c>
      <c r="C6308">
        <v>21</v>
      </c>
      <c r="D6308">
        <v>6.8719999999999999</v>
      </c>
    </row>
    <row r="6309" spans="1:4" ht="15.75">
      <c r="A6309" s="1">
        <v>2000</v>
      </c>
      <c r="B6309">
        <v>8</v>
      </c>
      <c r="C6309">
        <v>22</v>
      </c>
      <c r="D6309">
        <v>6.7770000000000001</v>
      </c>
    </row>
    <row r="6310" spans="1:4" ht="15.75">
      <c r="A6310" s="1">
        <v>2000</v>
      </c>
      <c r="B6310">
        <v>8</v>
      </c>
      <c r="C6310">
        <v>23</v>
      </c>
      <c r="D6310">
        <v>6.6749999999999998</v>
      </c>
    </row>
    <row r="6311" spans="1:4" ht="15.75">
      <c r="A6311" s="1">
        <v>2000</v>
      </c>
      <c r="B6311">
        <v>8</v>
      </c>
      <c r="C6311">
        <v>24</v>
      </c>
      <c r="D6311">
        <v>6.7220000000000004</v>
      </c>
    </row>
    <row r="6312" spans="1:4" ht="15.75">
      <c r="A6312" s="1">
        <v>2000</v>
      </c>
      <c r="B6312">
        <v>8</v>
      </c>
      <c r="C6312">
        <v>25</v>
      </c>
      <c r="D6312">
        <v>6.625</v>
      </c>
    </row>
    <row r="6313" spans="1:4" ht="15.75">
      <c r="A6313" s="1">
        <v>2000</v>
      </c>
      <c r="B6313">
        <v>8</v>
      </c>
      <c r="C6313">
        <v>26</v>
      </c>
      <c r="D6313">
        <v>6.6159999999999997</v>
      </c>
    </row>
    <row r="6314" spans="1:4" ht="15.75">
      <c r="A6314" s="1">
        <v>2000</v>
      </c>
      <c r="B6314">
        <v>8</v>
      </c>
      <c r="C6314">
        <v>27</v>
      </c>
      <c r="D6314">
        <v>6.5540000000000003</v>
      </c>
    </row>
    <row r="6315" spans="1:4" ht="15.75">
      <c r="A6315" s="1">
        <v>2000</v>
      </c>
      <c r="B6315">
        <v>8</v>
      </c>
      <c r="C6315">
        <v>28</v>
      </c>
      <c r="D6315">
        <v>6.4950000000000001</v>
      </c>
    </row>
    <row r="6316" spans="1:4" ht="15.75">
      <c r="A6316" s="1">
        <v>2000</v>
      </c>
      <c r="B6316">
        <v>8</v>
      </c>
      <c r="C6316">
        <v>29</v>
      </c>
      <c r="D6316">
        <v>6.5439999999999996</v>
      </c>
    </row>
    <row r="6317" spans="1:4" ht="15.75">
      <c r="A6317" s="1">
        <v>2000</v>
      </c>
      <c r="B6317">
        <v>8</v>
      </c>
      <c r="C6317">
        <v>30</v>
      </c>
      <c r="D6317">
        <v>6.3520000000000003</v>
      </c>
    </row>
    <row r="6318" spans="1:4" ht="15.75">
      <c r="A6318" s="1">
        <v>2000</v>
      </c>
      <c r="B6318">
        <v>8</v>
      </c>
      <c r="C6318">
        <v>31</v>
      </c>
      <c r="D6318">
        <v>6.3140000000000001</v>
      </c>
    </row>
    <row r="6319" spans="1:4" ht="15.75">
      <c r="A6319" s="1">
        <v>2000</v>
      </c>
      <c r="B6319">
        <v>9</v>
      </c>
      <c r="C6319">
        <v>1</v>
      </c>
      <c r="D6319">
        <v>6.2290000000000001</v>
      </c>
    </row>
    <row r="6320" spans="1:4" ht="15.75">
      <c r="A6320" s="1">
        <v>2000</v>
      </c>
      <c r="B6320">
        <v>9</v>
      </c>
      <c r="C6320">
        <v>2</v>
      </c>
      <c r="D6320">
        <v>6.16</v>
      </c>
    </row>
    <row r="6321" spans="1:4" ht="15.75">
      <c r="A6321" s="1">
        <v>2000</v>
      </c>
      <c r="B6321">
        <v>9</v>
      </c>
      <c r="C6321">
        <v>3</v>
      </c>
      <c r="D6321">
        <v>6.1820000000000004</v>
      </c>
    </row>
    <row r="6322" spans="1:4" ht="15.75">
      <c r="A6322" s="1">
        <v>2000</v>
      </c>
      <c r="B6322">
        <v>9</v>
      </c>
      <c r="C6322">
        <v>4</v>
      </c>
      <c r="D6322">
        <v>6.1989999999999998</v>
      </c>
    </row>
    <row r="6323" spans="1:4" ht="15.75">
      <c r="A6323" s="1">
        <v>2000</v>
      </c>
      <c r="B6323">
        <v>9</v>
      </c>
      <c r="C6323">
        <v>5</v>
      </c>
      <c r="D6323">
        <v>6.2720000000000002</v>
      </c>
    </row>
    <row r="6324" spans="1:4" ht="15.75">
      <c r="A6324" s="1">
        <v>2000</v>
      </c>
      <c r="B6324">
        <v>9</v>
      </c>
      <c r="C6324">
        <v>6</v>
      </c>
      <c r="D6324">
        <v>6.1779999999999999</v>
      </c>
    </row>
    <row r="6325" spans="1:4" ht="15.75">
      <c r="A6325" s="1">
        <v>2000</v>
      </c>
      <c r="B6325">
        <v>9</v>
      </c>
      <c r="C6325">
        <v>7</v>
      </c>
      <c r="D6325">
        <v>6.1059999999999999</v>
      </c>
    </row>
    <row r="6326" spans="1:4" ht="15.75">
      <c r="A6326" s="1">
        <v>2000</v>
      </c>
      <c r="B6326">
        <v>9</v>
      </c>
      <c r="C6326">
        <v>8</v>
      </c>
      <c r="D6326">
        <v>6.0110000000000001</v>
      </c>
    </row>
    <row r="6327" spans="1:4" ht="15.75">
      <c r="A6327" s="1">
        <v>2000</v>
      </c>
      <c r="B6327">
        <v>9</v>
      </c>
      <c r="C6327">
        <v>9</v>
      </c>
      <c r="D6327">
        <v>6.0039999999999996</v>
      </c>
    </row>
    <row r="6328" spans="1:4" ht="15.75">
      <c r="A6328" s="1">
        <v>2000</v>
      </c>
      <c r="B6328">
        <v>9</v>
      </c>
      <c r="C6328">
        <v>10</v>
      </c>
      <c r="D6328">
        <v>5.9630000000000001</v>
      </c>
    </row>
    <row r="6329" spans="1:4" ht="15.75">
      <c r="A6329" s="1">
        <v>2000</v>
      </c>
      <c r="B6329">
        <v>9</v>
      </c>
      <c r="C6329">
        <v>11</v>
      </c>
      <c r="D6329">
        <v>5.9429999999999996</v>
      </c>
    </row>
    <row r="6330" spans="1:4" ht="15.75">
      <c r="A6330" s="1">
        <v>2000</v>
      </c>
      <c r="B6330">
        <v>9</v>
      </c>
      <c r="C6330">
        <v>12</v>
      </c>
      <c r="D6330">
        <v>5.9710000000000001</v>
      </c>
    </row>
    <row r="6331" spans="1:4" ht="15.75">
      <c r="A6331" s="1">
        <v>2000</v>
      </c>
      <c r="B6331">
        <v>9</v>
      </c>
      <c r="C6331">
        <v>13</v>
      </c>
      <c r="D6331">
        <v>6.0250000000000004</v>
      </c>
    </row>
    <row r="6332" spans="1:4" ht="15.75">
      <c r="A6332" s="1">
        <v>2000</v>
      </c>
      <c r="B6332">
        <v>9</v>
      </c>
      <c r="C6332">
        <v>14</v>
      </c>
      <c r="D6332">
        <v>6.0049999999999999</v>
      </c>
    </row>
    <row r="6333" spans="1:4" ht="15.75">
      <c r="A6333" s="1">
        <v>2000</v>
      </c>
      <c r="B6333">
        <v>9</v>
      </c>
      <c r="C6333">
        <v>15</v>
      </c>
      <c r="D6333">
        <v>6.0650000000000004</v>
      </c>
    </row>
    <row r="6334" spans="1:4" ht="15.75">
      <c r="A6334" s="1">
        <v>2000</v>
      </c>
      <c r="B6334">
        <v>9</v>
      </c>
      <c r="C6334">
        <v>16</v>
      </c>
      <c r="D6334">
        <v>6.0490000000000004</v>
      </c>
    </row>
    <row r="6335" spans="1:4" ht="15.75">
      <c r="A6335" s="1">
        <v>2000</v>
      </c>
      <c r="B6335">
        <v>9</v>
      </c>
      <c r="C6335">
        <v>17</v>
      </c>
      <c r="D6335">
        <v>6.1779999999999999</v>
      </c>
    </row>
    <row r="6336" spans="1:4" ht="15.75">
      <c r="A6336" s="1">
        <v>2000</v>
      </c>
      <c r="B6336">
        <v>9</v>
      </c>
      <c r="C6336">
        <v>18</v>
      </c>
      <c r="D6336">
        <v>6.2290000000000001</v>
      </c>
    </row>
    <row r="6337" spans="1:4" ht="15.75">
      <c r="A6337" s="1">
        <v>2000</v>
      </c>
      <c r="B6337">
        <v>9</v>
      </c>
      <c r="C6337">
        <v>19</v>
      </c>
      <c r="D6337">
        <v>6.1950000000000003</v>
      </c>
    </row>
    <row r="6338" spans="1:4" ht="15.75">
      <c r="A6338" s="1">
        <v>2000</v>
      </c>
      <c r="B6338">
        <v>9</v>
      </c>
      <c r="C6338">
        <v>20</v>
      </c>
      <c r="D6338">
        <v>6.2539999999999996</v>
      </c>
    </row>
    <row r="6339" spans="1:4" ht="15.75">
      <c r="A6339" s="1">
        <v>2000</v>
      </c>
      <c r="B6339">
        <v>9</v>
      </c>
      <c r="C6339">
        <v>21</v>
      </c>
      <c r="D6339">
        <v>6.3470000000000004</v>
      </c>
    </row>
    <row r="6340" spans="1:4" ht="15.75">
      <c r="A6340" s="1">
        <v>2000</v>
      </c>
      <c r="B6340">
        <v>9</v>
      </c>
      <c r="C6340">
        <v>22</v>
      </c>
      <c r="D6340">
        <v>6.4619999999999997</v>
      </c>
    </row>
    <row r="6341" spans="1:4" ht="15.75">
      <c r="A6341" s="1">
        <v>2000</v>
      </c>
      <c r="B6341">
        <v>9</v>
      </c>
      <c r="C6341">
        <v>23</v>
      </c>
      <c r="D6341">
        <v>6.4829999999999997</v>
      </c>
    </row>
    <row r="6342" spans="1:4" ht="15.75">
      <c r="A6342" s="1">
        <v>2000</v>
      </c>
      <c r="B6342">
        <v>9</v>
      </c>
      <c r="C6342">
        <v>24</v>
      </c>
      <c r="D6342">
        <v>6.5179999999999998</v>
      </c>
    </row>
    <row r="6343" spans="1:4" ht="15.75">
      <c r="A6343" s="1">
        <v>2000</v>
      </c>
      <c r="B6343">
        <v>9</v>
      </c>
      <c r="C6343">
        <v>25</v>
      </c>
      <c r="D6343">
        <v>6.4870000000000001</v>
      </c>
    </row>
    <row r="6344" spans="1:4" ht="15.75">
      <c r="A6344" s="1">
        <v>2000</v>
      </c>
      <c r="B6344">
        <v>9</v>
      </c>
      <c r="C6344">
        <v>26</v>
      </c>
      <c r="D6344">
        <v>6.4669999999999996</v>
      </c>
    </row>
    <row r="6345" spans="1:4" ht="15.75">
      <c r="A6345" s="1">
        <v>2000</v>
      </c>
      <c r="B6345">
        <v>9</v>
      </c>
      <c r="C6345">
        <v>27</v>
      </c>
      <c r="D6345">
        <v>6.5129999999999999</v>
      </c>
    </row>
    <row r="6346" spans="1:4" ht="15.75">
      <c r="A6346" s="1">
        <v>2000</v>
      </c>
      <c r="B6346">
        <v>9</v>
      </c>
      <c r="C6346">
        <v>28</v>
      </c>
      <c r="D6346">
        <v>6.569</v>
      </c>
    </row>
    <row r="6347" spans="1:4" ht="15.75">
      <c r="A6347" s="1">
        <v>2000</v>
      </c>
      <c r="B6347">
        <v>9</v>
      </c>
      <c r="C6347">
        <v>29</v>
      </c>
      <c r="D6347">
        <v>6.6260000000000003</v>
      </c>
    </row>
    <row r="6348" spans="1:4" ht="15.75">
      <c r="A6348" s="1">
        <v>2000</v>
      </c>
      <c r="B6348">
        <v>9</v>
      </c>
      <c r="C6348">
        <v>30</v>
      </c>
      <c r="D6348">
        <v>6.6920000000000002</v>
      </c>
    </row>
    <row r="6349" spans="1:4" ht="15.75">
      <c r="A6349" s="1">
        <v>2000</v>
      </c>
      <c r="B6349">
        <v>10</v>
      </c>
      <c r="C6349">
        <v>1</v>
      </c>
      <c r="D6349">
        <v>6.8019999999999996</v>
      </c>
    </row>
    <row r="6350" spans="1:4" ht="15.75">
      <c r="A6350" s="1">
        <v>2000</v>
      </c>
      <c r="B6350">
        <v>10</v>
      </c>
      <c r="C6350">
        <v>2</v>
      </c>
      <c r="D6350">
        <v>6.99</v>
      </c>
    </row>
    <row r="6351" spans="1:4" ht="15.75">
      <c r="A6351" s="1">
        <v>2000</v>
      </c>
      <c r="B6351">
        <v>10</v>
      </c>
      <c r="C6351">
        <v>3</v>
      </c>
      <c r="D6351">
        <v>7.0549999999999997</v>
      </c>
    </row>
    <row r="6352" spans="1:4" ht="15.75">
      <c r="A6352" s="1">
        <v>2000</v>
      </c>
      <c r="B6352">
        <v>10</v>
      </c>
      <c r="C6352">
        <v>4</v>
      </c>
      <c r="D6352">
        <v>7.1580000000000004</v>
      </c>
    </row>
    <row r="6353" spans="1:4" ht="15.75">
      <c r="A6353" s="1">
        <v>2000</v>
      </c>
      <c r="B6353">
        <v>10</v>
      </c>
      <c r="C6353">
        <v>5</v>
      </c>
      <c r="D6353">
        <v>7.2960000000000003</v>
      </c>
    </row>
    <row r="6354" spans="1:4" ht="15.75">
      <c r="A6354" s="1">
        <v>2000</v>
      </c>
      <c r="B6354">
        <v>10</v>
      </c>
      <c r="C6354">
        <v>6</v>
      </c>
      <c r="D6354">
        <v>7.452</v>
      </c>
    </row>
    <row r="6355" spans="1:4" ht="15.75">
      <c r="A6355" s="1">
        <v>2000</v>
      </c>
      <c r="B6355">
        <v>10</v>
      </c>
      <c r="C6355">
        <v>7</v>
      </c>
      <c r="D6355">
        <v>7.5890000000000004</v>
      </c>
    </row>
    <row r="6356" spans="1:4" ht="15.75">
      <c r="A6356" s="1">
        <v>2000</v>
      </c>
      <c r="B6356">
        <v>10</v>
      </c>
      <c r="C6356">
        <v>8</v>
      </c>
      <c r="D6356">
        <v>7.7640000000000002</v>
      </c>
    </row>
    <row r="6357" spans="1:4" ht="15.75">
      <c r="A6357" s="1">
        <v>2000</v>
      </c>
      <c r="B6357">
        <v>10</v>
      </c>
      <c r="C6357">
        <v>9</v>
      </c>
      <c r="D6357">
        <v>7.8650000000000002</v>
      </c>
    </row>
    <row r="6358" spans="1:4" ht="15.75">
      <c r="A6358" s="1">
        <v>2000</v>
      </c>
      <c r="B6358">
        <v>10</v>
      </c>
      <c r="C6358">
        <v>10</v>
      </c>
      <c r="D6358">
        <v>7.9649999999999999</v>
      </c>
    </row>
    <row r="6359" spans="1:4" ht="15.75">
      <c r="A6359" s="1">
        <v>2000</v>
      </c>
      <c r="B6359">
        <v>10</v>
      </c>
      <c r="C6359">
        <v>11</v>
      </c>
      <c r="D6359">
        <v>8.0969999999999995</v>
      </c>
    </row>
    <row r="6360" spans="1:4" ht="15.75">
      <c r="A6360" s="1">
        <v>2000</v>
      </c>
      <c r="B6360">
        <v>10</v>
      </c>
      <c r="C6360">
        <v>12</v>
      </c>
      <c r="D6360">
        <v>8.3030000000000008</v>
      </c>
    </row>
    <row r="6361" spans="1:4" ht="15.75">
      <c r="A6361" s="1">
        <v>2000</v>
      </c>
      <c r="B6361">
        <v>10</v>
      </c>
      <c r="C6361">
        <v>13</v>
      </c>
      <c r="D6361">
        <v>8.2729999999999997</v>
      </c>
    </row>
    <row r="6362" spans="1:4" ht="15.75">
      <c r="A6362" s="1">
        <v>2000</v>
      </c>
      <c r="B6362">
        <v>10</v>
      </c>
      <c r="C6362">
        <v>14</v>
      </c>
      <c r="D6362">
        <v>8.3800000000000008</v>
      </c>
    </row>
    <row r="6363" spans="1:4" ht="15.75">
      <c r="A6363" s="1">
        <v>2000</v>
      </c>
      <c r="B6363">
        <v>10</v>
      </c>
      <c r="C6363">
        <v>15</v>
      </c>
      <c r="D6363">
        <v>8.4580000000000002</v>
      </c>
    </row>
    <row r="6364" spans="1:4" ht="15.75">
      <c r="A6364" s="1">
        <v>2000</v>
      </c>
      <c r="B6364">
        <v>10</v>
      </c>
      <c r="C6364">
        <v>16</v>
      </c>
      <c r="D6364">
        <v>8.4990000000000006</v>
      </c>
    </row>
    <row r="6365" spans="1:4" ht="15.75">
      <c r="A6365" s="1">
        <v>2000</v>
      </c>
      <c r="B6365">
        <v>10</v>
      </c>
      <c r="C6365">
        <v>17</v>
      </c>
      <c r="D6365">
        <v>8.5690000000000008</v>
      </c>
    </row>
    <row r="6366" spans="1:4" ht="15.75">
      <c r="A6366" s="1">
        <v>2000</v>
      </c>
      <c r="B6366">
        <v>10</v>
      </c>
      <c r="C6366">
        <v>18</v>
      </c>
      <c r="D6366">
        <v>8.7680000000000007</v>
      </c>
    </row>
    <row r="6367" spans="1:4" ht="15.75">
      <c r="A6367" s="1">
        <v>2000</v>
      </c>
      <c r="B6367">
        <v>10</v>
      </c>
      <c r="C6367">
        <v>19</v>
      </c>
      <c r="D6367">
        <v>8.7349999999999994</v>
      </c>
    </row>
    <row r="6368" spans="1:4" ht="15.75">
      <c r="A6368" s="1">
        <v>2000</v>
      </c>
      <c r="B6368">
        <v>10</v>
      </c>
      <c r="C6368">
        <v>20</v>
      </c>
      <c r="D6368">
        <v>8.7629999999999999</v>
      </c>
    </row>
    <row r="6369" spans="1:4" ht="15.75">
      <c r="A6369" s="1">
        <v>2000</v>
      </c>
      <c r="B6369">
        <v>10</v>
      </c>
      <c r="C6369">
        <v>21</v>
      </c>
      <c r="D6369">
        <v>8.8109999999999999</v>
      </c>
    </row>
    <row r="6370" spans="1:4" ht="15.75">
      <c r="A6370" s="1">
        <v>2000</v>
      </c>
      <c r="B6370">
        <v>10</v>
      </c>
      <c r="C6370">
        <v>22</v>
      </c>
      <c r="D6370">
        <v>8.9420000000000002</v>
      </c>
    </row>
    <row r="6371" spans="1:4" ht="15.75">
      <c r="A6371" s="1">
        <v>2000</v>
      </c>
      <c r="B6371">
        <v>10</v>
      </c>
      <c r="C6371">
        <v>23</v>
      </c>
      <c r="D6371">
        <v>8.9670000000000005</v>
      </c>
    </row>
    <row r="6372" spans="1:4" ht="15.75">
      <c r="A6372" s="1">
        <v>2000</v>
      </c>
      <c r="B6372">
        <v>10</v>
      </c>
      <c r="C6372">
        <v>24</v>
      </c>
      <c r="D6372">
        <v>9.0419999999999998</v>
      </c>
    </row>
    <row r="6373" spans="1:4" ht="15.75">
      <c r="A6373" s="1">
        <v>2000</v>
      </c>
      <c r="B6373">
        <v>10</v>
      </c>
      <c r="C6373">
        <v>25</v>
      </c>
      <c r="D6373">
        <v>9.1310000000000002</v>
      </c>
    </row>
    <row r="6374" spans="1:4" ht="15.75">
      <c r="A6374" s="1">
        <v>2000</v>
      </c>
      <c r="B6374">
        <v>10</v>
      </c>
      <c r="C6374">
        <v>26</v>
      </c>
      <c r="D6374">
        <v>9.2159999999999993</v>
      </c>
    </row>
    <row r="6375" spans="1:4" ht="15.75">
      <c r="A6375" s="1">
        <v>2000</v>
      </c>
      <c r="B6375">
        <v>10</v>
      </c>
      <c r="C6375">
        <v>27</v>
      </c>
      <c r="D6375">
        <v>9.3019999999999996</v>
      </c>
    </row>
    <row r="6376" spans="1:4" ht="15.75">
      <c r="A6376" s="1">
        <v>2000</v>
      </c>
      <c r="B6376">
        <v>10</v>
      </c>
      <c r="C6376">
        <v>28</v>
      </c>
      <c r="D6376">
        <v>9.3659999999999997</v>
      </c>
    </row>
    <row r="6377" spans="1:4" ht="15.75">
      <c r="A6377" s="1">
        <v>2000</v>
      </c>
      <c r="B6377">
        <v>10</v>
      </c>
      <c r="C6377">
        <v>29</v>
      </c>
      <c r="D6377">
        <v>9.3320000000000007</v>
      </c>
    </row>
    <row r="6378" spans="1:4" ht="15.75">
      <c r="A6378" s="1">
        <v>2000</v>
      </c>
      <c r="B6378">
        <v>10</v>
      </c>
      <c r="C6378">
        <v>30</v>
      </c>
      <c r="D6378">
        <v>9.3699999999999992</v>
      </c>
    </row>
    <row r="6379" spans="1:4" ht="15.75">
      <c r="A6379" s="1">
        <v>2000</v>
      </c>
      <c r="B6379">
        <v>10</v>
      </c>
      <c r="C6379">
        <v>31</v>
      </c>
      <c r="D6379">
        <v>9.5020000000000007</v>
      </c>
    </row>
    <row r="6380" spans="1:4" ht="15.75">
      <c r="A6380" s="1">
        <v>2000</v>
      </c>
      <c r="B6380">
        <v>11</v>
      </c>
      <c r="C6380">
        <v>1</v>
      </c>
      <c r="D6380">
        <v>9.6069999999999993</v>
      </c>
    </row>
    <row r="6381" spans="1:4" ht="15.75">
      <c r="A6381" s="1">
        <v>2000</v>
      </c>
      <c r="B6381">
        <v>11</v>
      </c>
      <c r="C6381">
        <v>2</v>
      </c>
      <c r="D6381">
        <v>9.6370000000000005</v>
      </c>
    </row>
    <row r="6382" spans="1:4" ht="15.75">
      <c r="A6382" s="1">
        <v>2000</v>
      </c>
      <c r="B6382">
        <v>11</v>
      </c>
      <c r="C6382">
        <v>3</v>
      </c>
      <c r="D6382">
        <v>9.7769999999999992</v>
      </c>
    </row>
    <row r="6383" spans="1:4" ht="15.75">
      <c r="A6383" s="1">
        <v>2000</v>
      </c>
      <c r="B6383">
        <v>11</v>
      </c>
      <c r="C6383">
        <v>4</v>
      </c>
      <c r="D6383">
        <v>9.8290000000000006</v>
      </c>
    </row>
    <row r="6384" spans="1:4" ht="15.75">
      <c r="A6384" s="1">
        <v>2000</v>
      </c>
      <c r="B6384">
        <v>11</v>
      </c>
      <c r="C6384">
        <v>5</v>
      </c>
      <c r="D6384">
        <v>9.8209999999999997</v>
      </c>
    </row>
    <row r="6385" spans="1:4" ht="15.75">
      <c r="A6385" s="1">
        <v>2000</v>
      </c>
      <c r="B6385">
        <v>11</v>
      </c>
      <c r="C6385">
        <v>6</v>
      </c>
      <c r="D6385">
        <v>9.7420000000000009</v>
      </c>
    </row>
    <row r="6386" spans="1:4" ht="15.75">
      <c r="A6386" s="1">
        <v>2000</v>
      </c>
      <c r="B6386">
        <v>11</v>
      </c>
      <c r="C6386">
        <v>7</v>
      </c>
      <c r="D6386">
        <v>9.7509999999999994</v>
      </c>
    </row>
    <row r="6387" spans="1:4" ht="15.75">
      <c r="A6387" s="1">
        <v>2000</v>
      </c>
      <c r="B6387">
        <v>11</v>
      </c>
      <c r="C6387">
        <v>8</v>
      </c>
      <c r="D6387">
        <v>9.8190000000000008</v>
      </c>
    </row>
    <row r="6388" spans="1:4" ht="15.75">
      <c r="A6388" s="1">
        <v>2000</v>
      </c>
      <c r="B6388">
        <v>11</v>
      </c>
      <c r="C6388">
        <v>9</v>
      </c>
      <c r="D6388">
        <v>10.006</v>
      </c>
    </row>
    <row r="6389" spans="1:4" ht="15.75">
      <c r="A6389" s="1">
        <v>2000</v>
      </c>
      <c r="B6389">
        <v>11</v>
      </c>
      <c r="C6389">
        <v>10</v>
      </c>
      <c r="D6389">
        <v>9.9390000000000001</v>
      </c>
    </row>
    <row r="6390" spans="1:4" ht="15.75">
      <c r="A6390" s="1">
        <v>2000</v>
      </c>
      <c r="B6390">
        <v>11</v>
      </c>
      <c r="C6390">
        <v>11</v>
      </c>
      <c r="D6390">
        <v>9.9559999999999995</v>
      </c>
    </row>
    <row r="6391" spans="1:4" ht="15.75">
      <c r="A6391" s="1">
        <v>2000</v>
      </c>
      <c r="B6391">
        <v>11</v>
      </c>
      <c r="C6391">
        <v>12</v>
      </c>
      <c r="D6391">
        <v>9.9920000000000009</v>
      </c>
    </row>
    <row r="6392" spans="1:4" ht="15.75">
      <c r="A6392" s="1">
        <v>2000</v>
      </c>
      <c r="B6392">
        <v>11</v>
      </c>
      <c r="C6392">
        <v>13</v>
      </c>
      <c r="D6392">
        <v>10.055999999999999</v>
      </c>
    </row>
    <row r="6393" spans="1:4" ht="15.75">
      <c r="A6393" s="1">
        <v>2000</v>
      </c>
      <c r="B6393">
        <v>11</v>
      </c>
      <c r="C6393">
        <v>14</v>
      </c>
      <c r="D6393">
        <v>10.124000000000001</v>
      </c>
    </row>
    <row r="6394" spans="1:4" ht="15.75">
      <c r="A6394" s="1">
        <v>2000</v>
      </c>
      <c r="B6394">
        <v>11</v>
      </c>
      <c r="C6394">
        <v>15</v>
      </c>
      <c r="D6394">
        <v>10.189</v>
      </c>
    </row>
    <row r="6395" spans="1:4" ht="15.75">
      <c r="A6395" s="1">
        <v>2000</v>
      </c>
      <c r="B6395">
        <v>11</v>
      </c>
      <c r="C6395">
        <v>16</v>
      </c>
      <c r="D6395">
        <v>10.247</v>
      </c>
    </row>
    <row r="6396" spans="1:4" ht="15.75">
      <c r="A6396" s="1">
        <v>2000</v>
      </c>
      <c r="B6396">
        <v>11</v>
      </c>
      <c r="C6396">
        <v>17</v>
      </c>
      <c r="D6396">
        <v>10.25</v>
      </c>
    </row>
    <row r="6397" spans="1:4" ht="15.75">
      <c r="A6397" s="1">
        <v>2000</v>
      </c>
      <c r="B6397">
        <v>11</v>
      </c>
      <c r="C6397">
        <v>18</v>
      </c>
      <c r="D6397">
        <v>10.324999999999999</v>
      </c>
    </row>
    <row r="6398" spans="1:4" ht="15.75">
      <c r="A6398" s="1">
        <v>2000</v>
      </c>
      <c r="B6398">
        <v>11</v>
      </c>
      <c r="C6398">
        <v>19</v>
      </c>
      <c r="D6398">
        <v>10.371</v>
      </c>
    </row>
    <row r="6399" spans="1:4" ht="15.75">
      <c r="A6399" s="1">
        <v>2000</v>
      </c>
      <c r="B6399">
        <v>11</v>
      </c>
      <c r="C6399">
        <v>20</v>
      </c>
      <c r="D6399">
        <v>10.481999999999999</v>
      </c>
    </row>
    <row r="6400" spans="1:4" ht="15.75">
      <c r="A6400" s="1">
        <v>2000</v>
      </c>
      <c r="B6400">
        <v>11</v>
      </c>
      <c r="C6400">
        <v>21</v>
      </c>
      <c r="D6400">
        <v>10.571</v>
      </c>
    </row>
    <row r="6401" spans="1:4" ht="15.75">
      <c r="A6401" s="1">
        <v>2000</v>
      </c>
      <c r="B6401">
        <v>11</v>
      </c>
      <c r="C6401">
        <v>22</v>
      </c>
      <c r="D6401">
        <v>10.669</v>
      </c>
    </row>
    <row r="6402" spans="1:4" ht="15.75">
      <c r="A6402" s="1">
        <v>2000</v>
      </c>
      <c r="B6402">
        <v>11</v>
      </c>
      <c r="C6402">
        <v>23</v>
      </c>
      <c r="D6402">
        <v>10.815</v>
      </c>
    </row>
    <row r="6403" spans="1:4" ht="15.75">
      <c r="A6403" s="1">
        <v>2000</v>
      </c>
      <c r="B6403">
        <v>11</v>
      </c>
      <c r="C6403">
        <v>24</v>
      </c>
      <c r="D6403">
        <v>10.894</v>
      </c>
    </row>
    <row r="6404" spans="1:4" ht="15.75">
      <c r="A6404" s="1">
        <v>2000</v>
      </c>
      <c r="B6404">
        <v>11</v>
      </c>
      <c r="C6404">
        <v>25</v>
      </c>
      <c r="D6404">
        <v>10.942</v>
      </c>
    </row>
    <row r="6405" spans="1:4" ht="15.75">
      <c r="A6405" s="1">
        <v>2000</v>
      </c>
      <c r="B6405">
        <v>11</v>
      </c>
      <c r="C6405">
        <v>26</v>
      </c>
      <c r="D6405">
        <v>11.007999999999999</v>
      </c>
    </row>
    <row r="6406" spans="1:4" ht="15.75">
      <c r="A6406" s="1">
        <v>2000</v>
      </c>
      <c r="B6406">
        <v>11</v>
      </c>
      <c r="C6406">
        <v>27</v>
      </c>
      <c r="D6406">
        <v>11.092000000000001</v>
      </c>
    </row>
    <row r="6407" spans="1:4" ht="15.75">
      <c r="A6407" s="1">
        <v>2000</v>
      </c>
      <c r="B6407">
        <v>11</v>
      </c>
      <c r="C6407">
        <v>28</v>
      </c>
      <c r="D6407">
        <v>11.154</v>
      </c>
    </row>
    <row r="6408" spans="1:4" ht="15.75">
      <c r="A6408" s="1">
        <v>2000</v>
      </c>
      <c r="B6408">
        <v>11</v>
      </c>
      <c r="C6408">
        <v>29</v>
      </c>
      <c r="D6408">
        <v>11.180999999999999</v>
      </c>
    </row>
    <row r="6409" spans="1:4" ht="15.75">
      <c r="A6409" s="1">
        <v>2000</v>
      </c>
      <c r="B6409">
        <v>11</v>
      </c>
      <c r="C6409">
        <v>30</v>
      </c>
      <c r="D6409">
        <v>11.387</v>
      </c>
    </row>
    <row r="6410" spans="1:4" ht="15.75">
      <c r="A6410" s="1">
        <v>2000</v>
      </c>
      <c r="B6410">
        <v>12</v>
      </c>
      <c r="C6410">
        <v>1</v>
      </c>
      <c r="D6410">
        <v>11.663</v>
      </c>
    </row>
    <row r="6411" spans="1:4" ht="15.75">
      <c r="A6411" s="1">
        <v>2000</v>
      </c>
      <c r="B6411">
        <v>12</v>
      </c>
      <c r="C6411">
        <v>2</v>
      </c>
      <c r="D6411">
        <v>11.683999999999999</v>
      </c>
    </row>
    <row r="6412" spans="1:4" ht="15.75">
      <c r="A6412" s="1">
        <v>2000</v>
      </c>
      <c r="B6412">
        <v>12</v>
      </c>
      <c r="C6412">
        <v>3</v>
      </c>
      <c r="D6412">
        <v>11.787000000000001</v>
      </c>
    </row>
    <row r="6413" spans="1:4" ht="15.75">
      <c r="A6413" s="1">
        <v>2000</v>
      </c>
      <c r="B6413">
        <v>12</v>
      </c>
      <c r="C6413">
        <v>4</v>
      </c>
      <c r="D6413">
        <v>11.808999999999999</v>
      </c>
    </row>
    <row r="6414" spans="1:4" ht="15.75">
      <c r="A6414" s="1">
        <v>2000</v>
      </c>
      <c r="B6414">
        <v>12</v>
      </c>
      <c r="C6414">
        <v>5</v>
      </c>
      <c r="D6414">
        <v>11.86</v>
      </c>
    </row>
    <row r="6415" spans="1:4" ht="15.75">
      <c r="A6415" s="1">
        <v>2000</v>
      </c>
      <c r="B6415">
        <v>12</v>
      </c>
      <c r="C6415">
        <v>6</v>
      </c>
      <c r="D6415">
        <v>12.101000000000001</v>
      </c>
    </row>
    <row r="6416" spans="1:4" ht="15.75">
      <c r="A6416" s="1">
        <v>2000</v>
      </c>
      <c r="B6416">
        <v>12</v>
      </c>
      <c r="C6416">
        <v>7</v>
      </c>
      <c r="D6416">
        <v>12.177</v>
      </c>
    </row>
    <row r="6417" spans="1:4" ht="15.75">
      <c r="A6417" s="1">
        <v>2000</v>
      </c>
      <c r="B6417">
        <v>12</v>
      </c>
      <c r="C6417">
        <v>8</v>
      </c>
      <c r="D6417">
        <v>12.329000000000001</v>
      </c>
    </row>
    <row r="6418" spans="1:4" ht="15.75">
      <c r="A6418" s="1">
        <v>2000</v>
      </c>
      <c r="B6418">
        <v>12</v>
      </c>
      <c r="C6418">
        <v>9</v>
      </c>
      <c r="D6418">
        <v>12.388999999999999</v>
      </c>
    </row>
    <row r="6419" spans="1:4" ht="15.75">
      <c r="A6419" s="1">
        <v>2000</v>
      </c>
      <c r="B6419">
        <v>12</v>
      </c>
      <c r="C6419">
        <v>10</v>
      </c>
      <c r="D6419">
        <v>12.430999999999999</v>
      </c>
    </row>
    <row r="6420" spans="1:4" ht="15.75">
      <c r="A6420" s="1">
        <v>2000</v>
      </c>
      <c r="B6420">
        <v>12</v>
      </c>
      <c r="C6420">
        <v>11</v>
      </c>
      <c r="D6420">
        <v>12.513</v>
      </c>
    </row>
    <row r="6421" spans="1:4" ht="15.75">
      <c r="A6421" s="1">
        <v>2000</v>
      </c>
      <c r="B6421">
        <v>12</v>
      </c>
      <c r="C6421">
        <v>12</v>
      </c>
      <c r="D6421">
        <v>12.536</v>
      </c>
    </row>
    <row r="6422" spans="1:4" ht="15.75">
      <c r="A6422" s="1">
        <v>2000</v>
      </c>
      <c r="B6422">
        <v>12</v>
      </c>
      <c r="C6422">
        <v>13</v>
      </c>
      <c r="D6422">
        <v>12.599</v>
      </c>
    </row>
    <row r="6423" spans="1:4" ht="15.75">
      <c r="A6423" s="1">
        <v>2000</v>
      </c>
      <c r="B6423">
        <v>12</v>
      </c>
      <c r="C6423">
        <v>14</v>
      </c>
      <c r="D6423">
        <v>12.585000000000001</v>
      </c>
    </row>
    <row r="6424" spans="1:4" ht="15.75">
      <c r="A6424" s="1">
        <v>2000</v>
      </c>
      <c r="B6424">
        <v>12</v>
      </c>
      <c r="C6424">
        <v>15</v>
      </c>
      <c r="D6424">
        <v>12.632999999999999</v>
      </c>
    </row>
    <row r="6425" spans="1:4" ht="15.75">
      <c r="A6425" s="1">
        <v>2000</v>
      </c>
      <c r="B6425">
        <v>12</v>
      </c>
      <c r="C6425">
        <v>16</v>
      </c>
      <c r="D6425">
        <v>12.689</v>
      </c>
    </row>
    <row r="6426" spans="1:4" ht="15.75">
      <c r="A6426" s="1">
        <v>2000</v>
      </c>
      <c r="B6426">
        <v>12</v>
      </c>
      <c r="C6426">
        <v>17</v>
      </c>
      <c r="D6426">
        <v>12.808</v>
      </c>
    </row>
    <row r="6427" spans="1:4" ht="15.75">
      <c r="A6427" s="1">
        <v>2000</v>
      </c>
      <c r="B6427">
        <v>12</v>
      </c>
      <c r="C6427">
        <v>18</v>
      </c>
      <c r="D6427">
        <v>12.898</v>
      </c>
    </row>
    <row r="6428" spans="1:4" ht="15.75">
      <c r="A6428" s="1">
        <v>2000</v>
      </c>
      <c r="B6428">
        <v>12</v>
      </c>
      <c r="C6428">
        <v>19</v>
      </c>
      <c r="D6428">
        <v>12.882999999999999</v>
      </c>
    </row>
    <row r="6429" spans="1:4" ht="15.75">
      <c r="A6429" s="1">
        <v>2000</v>
      </c>
      <c r="B6429">
        <v>12</v>
      </c>
      <c r="C6429">
        <v>20</v>
      </c>
      <c r="D6429">
        <v>12.92</v>
      </c>
    </row>
    <row r="6430" spans="1:4" ht="15.75">
      <c r="A6430" s="1">
        <v>2000</v>
      </c>
      <c r="B6430">
        <v>12</v>
      </c>
      <c r="C6430">
        <v>21</v>
      </c>
      <c r="D6430">
        <v>12.906000000000001</v>
      </c>
    </row>
    <row r="6431" spans="1:4" ht="15.75">
      <c r="A6431" s="1">
        <v>2000</v>
      </c>
      <c r="B6431">
        <v>12</v>
      </c>
      <c r="C6431">
        <v>22</v>
      </c>
      <c r="D6431">
        <v>12.863</v>
      </c>
    </row>
    <row r="6432" spans="1:4" ht="15.75">
      <c r="A6432" s="1">
        <v>2000</v>
      </c>
      <c r="B6432">
        <v>12</v>
      </c>
      <c r="C6432">
        <v>23</v>
      </c>
      <c r="D6432">
        <v>12.987</v>
      </c>
    </row>
    <row r="6433" spans="1:4" ht="15.75">
      <c r="A6433" s="1">
        <v>2000</v>
      </c>
      <c r="B6433">
        <v>12</v>
      </c>
      <c r="C6433">
        <v>24</v>
      </c>
      <c r="D6433">
        <v>13.06</v>
      </c>
    </row>
    <row r="6434" spans="1:4" ht="15.75">
      <c r="A6434" s="1">
        <v>2000</v>
      </c>
      <c r="B6434">
        <v>12</v>
      </c>
      <c r="C6434">
        <v>25</v>
      </c>
      <c r="D6434">
        <v>13.053000000000001</v>
      </c>
    </row>
    <row r="6435" spans="1:4" ht="15.75">
      <c r="A6435" s="1">
        <v>2000</v>
      </c>
      <c r="B6435">
        <v>12</v>
      </c>
      <c r="C6435">
        <v>26</v>
      </c>
      <c r="D6435">
        <v>13.067</v>
      </c>
    </row>
    <row r="6436" spans="1:4" ht="15.75">
      <c r="A6436" s="1">
        <v>2000</v>
      </c>
      <c r="B6436">
        <v>12</v>
      </c>
      <c r="C6436">
        <v>27</v>
      </c>
      <c r="D6436">
        <v>13.16</v>
      </c>
    </row>
    <row r="6437" spans="1:4" ht="15.75">
      <c r="A6437" s="1">
        <v>2000</v>
      </c>
      <c r="B6437">
        <v>12</v>
      </c>
      <c r="C6437">
        <v>28</v>
      </c>
      <c r="D6437">
        <v>13.244</v>
      </c>
    </row>
    <row r="6438" spans="1:4" ht="15.75">
      <c r="A6438" s="1">
        <v>2000</v>
      </c>
      <c r="B6438">
        <v>12</v>
      </c>
      <c r="C6438">
        <v>29</v>
      </c>
      <c r="D6438">
        <v>13.32</v>
      </c>
    </row>
    <row r="6439" spans="1:4" ht="15.75">
      <c r="A6439" s="1">
        <v>2000</v>
      </c>
      <c r="B6439">
        <v>12</v>
      </c>
      <c r="C6439">
        <v>30</v>
      </c>
      <c r="D6439">
        <v>13.34</v>
      </c>
    </row>
    <row r="6440" spans="1:4" ht="15.75">
      <c r="A6440" s="1">
        <v>2000</v>
      </c>
      <c r="B6440">
        <v>12</v>
      </c>
      <c r="C6440">
        <v>31</v>
      </c>
      <c r="D6440">
        <v>13.461</v>
      </c>
    </row>
    <row r="6441" spans="1:4" ht="15.75">
      <c r="A6441" s="1">
        <v>2001</v>
      </c>
      <c r="B6441">
        <v>1</v>
      </c>
      <c r="C6441">
        <v>1</v>
      </c>
      <c r="D6441">
        <v>13.478999999999999</v>
      </c>
    </row>
    <row r="6442" spans="1:4" ht="15.75">
      <c r="A6442" s="1">
        <v>2001</v>
      </c>
      <c r="B6442">
        <v>1</v>
      </c>
      <c r="C6442">
        <v>2</v>
      </c>
      <c r="D6442">
        <v>13.385</v>
      </c>
    </row>
    <row r="6443" spans="1:4" ht="15.75">
      <c r="A6443" s="1">
        <v>2001</v>
      </c>
      <c r="B6443">
        <v>1</v>
      </c>
      <c r="C6443">
        <v>3</v>
      </c>
      <c r="D6443">
        <v>13.417999999999999</v>
      </c>
    </row>
    <row r="6444" spans="1:4" ht="15.75">
      <c r="A6444" s="1">
        <v>2001</v>
      </c>
      <c r="B6444">
        <v>1</v>
      </c>
      <c r="C6444">
        <v>4</v>
      </c>
      <c r="D6444">
        <v>13.51</v>
      </c>
    </row>
    <row r="6445" spans="1:4" ht="15.75">
      <c r="A6445" s="1">
        <v>2001</v>
      </c>
      <c r="B6445">
        <v>1</v>
      </c>
      <c r="C6445">
        <v>5</v>
      </c>
      <c r="D6445">
        <v>13.566000000000001</v>
      </c>
    </row>
    <row r="6446" spans="1:4" ht="15.75">
      <c r="A6446" s="1">
        <v>2001</v>
      </c>
      <c r="B6446">
        <v>1</v>
      </c>
      <c r="C6446">
        <v>6</v>
      </c>
      <c r="D6446">
        <v>13.722</v>
      </c>
    </row>
    <row r="6447" spans="1:4" ht="15.75">
      <c r="A6447" s="1">
        <v>2001</v>
      </c>
      <c r="B6447">
        <v>1</v>
      </c>
      <c r="C6447">
        <v>7</v>
      </c>
      <c r="D6447">
        <v>13.846</v>
      </c>
    </row>
    <row r="6448" spans="1:4" ht="15.75">
      <c r="A6448" s="1">
        <v>2001</v>
      </c>
      <c r="B6448">
        <v>1</v>
      </c>
      <c r="C6448">
        <v>8</v>
      </c>
      <c r="D6448">
        <v>13.882</v>
      </c>
    </row>
    <row r="6449" spans="1:4" ht="15.75">
      <c r="A6449" s="1">
        <v>2001</v>
      </c>
      <c r="B6449">
        <v>1</v>
      </c>
      <c r="C6449">
        <v>9</v>
      </c>
      <c r="D6449">
        <v>14.028</v>
      </c>
    </row>
    <row r="6450" spans="1:4" ht="15.75">
      <c r="A6450" s="1">
        <v>2001</v>
      </c>
      <c r="B6450">
        <v>1</v>
      </c>
      <c r="C6450">
        <v>10</v>
      </c>
      <c r="D6450">
        <v>14.063000000000001</v>
      </c>
    </row>
    <row r="6451" spans="1:4" ht="15.75">
      <c r="A6451" s="1">
        <v>2001</v>
      </c>
      <c r="B6451">
        <v>1</v>
      </c>
      <c r="C6451">
        <v>11</v>
      </c>
      <c r="D6451">
        <v>14.087999999999999</v>
      </c>
    </row>
    <row r="6452" spans="1:4" ht="15.75">
      <c r="A6452" s="1">
        <v>2001</v>
      </c>
      <c r="B6452">
        <v>1</v>
      </c>
      <c r="C6452">
        <v>12</v>
      </c>
      <c r="D6452">
        <v>14.132999999999999</v>
      </c>
    </row>
    <row r="6453" spans="1:4" ht="15.75">
      <c r="A6453" s="1">
        <v>2001</v>
      </c>
      <c r="B6453">
        <v>1</v>
      </c>
      <c r="C6453">
        <v>13</v>
      </c>
      <c r="D6453">
        <v>14.055</v>
      </c>
    </row>
    <row r="6454" spans="1:4" ht="15.75">
      <c r="A6454" s="1">
        <v>2001</v>
      </c>
      <c r="B6454">
        <v>1</v>
      </c>
      <c r="C6454">
        <v>14</v>
      </c>
      <c r="D6454">
        <v>14.095000000000001</v>
      </c>
    </row>
    <row r="6455" spans="1:4" ht="15.75">
      <c r="A6455" s="1">
        <v>2001</v>
      </c>
      <c r="B6455">
        <v>1</v>
      </c>
      <c r="C6455">
        <v>15</v>
      </c>
      <c r="D6455">
        <v>14.087999999999999</v>
      </c>
    </row>
    <row r="6456" spans="1:4" ht="15.75">
      <c r="A6456" s="1">
        <v>2001</v>
      </c>
      <c r="B6456">
        <v>1</v>
      </c>
      <c r="C6456">
        <v>16</v>
      </c>
      <c r="D6456">
        <v>14.191000000000001</v>
      </c>
    </row>
    <row r="6457" spans="1:4" ht="15.75">
      <c r="A6457" s="1">
        <v>2001</v>
      </c>
      <c r="B6457">
        <v>1</v>
      </c>
      <c r="C6457">
        <v>17</v>
      </c>
      <c r="D6457">
        <v>14.249000000000001</v>
      </c>
    </row>
    <row r="6458" spans="1:4" ht="15.75">
      <c r="A6458" s="1">
        <v>2001</v>
      </c>
      <c r="B6458">
        <v>1</v>
      </c>
      <c r="C6458">
        <v>18</v>
      </c>
      <c r="D6458">
        <v>14.318</v>
      </c>
    </row>
    <row r="6459" spans="1:4" ht="15.75">
      <c r="A6459" s="1">
        <v>2001</v>
      </c>
      <c r="B6459">
        <v>1</v>
      </c>
      <c r="C6459">
        <v>19</v>
      </c>
      <c r="D6459">
        <v>14.423999999999999</v>
      </c>
    </row>
    <row r="6460" spans="1:4" ht="15.75">
      <c r="A6460" s="1">
        <v>2001</v>
      </c>
      <c r="B6460">
        <v>1</v>
      </c>
      <c r="C6460">
        <v>20</v>
      </c>
      <c r="D6460">
        <v>14.449</v>
      </c>
    </row>
    <row r="6461" spans="1:4" ht="15.75">
      <c r="A6461" s="1">
        <v>2001</v>
      </c>
      <c r="B6461">
        <v>1</v>
      </c>
      <c r="C6461">
        <v>21</v>
      </c>
      <c r="D6461">
        <v>14.539</v>
      </c>
    </row>
    <row r="6462" spans="1:4" ht="15.75">
      <c r="A6462" s="1">
        <v>2001</v>
      </c>
      <c r="B6462">
        <v>1</v>
      </c>
      <c r="C6462">
        <v>22</v>
      </c>
      <c r="D6462">
        <v>14.574999999999999</v>
      </c>
    </row>
    <row r="6463" spans="1:4" ht="15.75">
      <c r="A6463" s="1">
        <v>2001</v>
      </c>
      <c r="B6463">
        <v>1</v>
      </c>
      <c r="C6463">
        <v>23</v>
      </c>
      <c r="D6463">
        <v>14.609</v>
      </c>
    </row>
    <row r="6464" spans="1:4" ht="15.75">
      <c r="A6464" s="1">
        <v>2001</v>
      </c>
      <c r="B6464">
        <v>1</v>
      </c>
      <c r="C6464">
        <v>24</v>
      </c>
      <c r="D6464">
        <v>14.715</v>
      </c>
    </row>
    <row r="6465" spans="1:4" ht="15.75">
      <c r="A6465" s="1">
        <v>2001</v>
      </c>
      <c r="B6465">
        <v>1</v>
      </c>
      <c r="C6465">
        <v>25</v>
      </c>
      <c r="D6465">
        <v>14.585000000000001</v>
      </c>
    </row>
    <row r="6466" spans="1:4" ht="15.75">
      <c r="A6466" s="1">
        <v>2001</v>
      </c>
      <c r="B6466">
        <v>1</v>
      </c>
      <c r="C6466">
        <v>26</v>
      </c>
      <c r="D6466">
        <v>14.65</v>
      </c>
    </row>
    <row r="6467" spans="1:4" ht="15.75">
      <c r="A6467" s="1">
        <v>2001</v>
      </c>
      <c r="B6467">
        <v>1</v>
      </c>
      <c r="C6467">
        <v>27</v>
      </c>
      <c r="D6467">
        <v>14.625</v>
      </c>
    </row>
    <row r="6468" spans="1:4" ht="15.75">
      <c r="A6468" s="1">
        <v>2001</v>
      </c>
      <c r="B6468">
        <v>1</v>
      </c>
      <c r="C6468">
        <v>28</v>
      </c>
      <c r="D6468">
        <v>14.673</v>
      </c>
    </row>
    <row r="6469" spans="1:4" ht="15.75">
      <c r="A6469" s="1">
        <v>2001</v>
      </c>
      <c r="B6469">
        <v>1</v>
      </c>
      <c r="C6469">
        <v>29</v>
      </c>
      <c r="D6469">
        <v>14.718</v>
      </c>
    </row>
    <row r="6470" spans="1:4" ht="15.75">
      <c r="A6470" s="1">
        <v>2001</v>
      </c>
      <c r="B6470">
        <v>1</v>
      </c>
      <c r="C6470">
        <v>30</v>
      </c>
      <c r="D6470">
        <v>14.763999999999999</v>
      </c>
    </row>
    <row r="6471" spans="1:4" ht="15.75">
      <c r="A6471" s="1">
        <v>2001</v>
      </c>
      <c r="B6471">
        <v>1</v>
      </c>
      <c r="C6471">
        <v>31</v>
      </c>
      <c r="D6471">
        <v>14.839</v>
      </c>
    </row>
    <row r="6472" spans="1:4" ht="15.75">
      <c r="A6472" s="1">
        <v>2001</v>
      </c>
      <c r="B6472">
        <v>2</v>
      </c>
      <c r="C6472">
        <v>1</v>
      </c>
      <c r="D6472">
        <v>14.907999999999999</v>
      </c>
    </row>
    <row r="6473" spans="1:4" ht="15.75">
      <c r="A6473" s="1">
        <v>2001</v>
      </c>
      <c r="B6473">
        <v>2</v>
      </c>
      <c r="C6473">
        <v>2</v>
      </c>
      <c r="D6473">
        <v>14.894</v>
      </c>
    </row>
    <row r="6474" spans="1:4" ht="15.75">
      <c r="A6474" s="1">
        <v>2001</v>
      </c>
      <c r="B6474">
        <v>2</v>
      </c>
      <c r="C6474">
        <v>3</v>
      </c>
      <c r="D6474">
        <v>14.816000000000001</v>
      </c>
    </row>
    <row r="6475" spans="1:4" ht="15.75">
      <c r="A6475" s="1">
        <v>2001</v>
      </c>
      <c r="B6475">
        <v>2</v>
      </c>
      <c r="C6475">
        <v>4</v>
      </c>
      <c r="D6475">
        <v>14.874000000000001</v>
      </c>
    </row>
    <row r="6476" spans="1:4" ht="15.75">
      <c r="A6476" s="1">
        <v>2001</v>
      </c>
      <c r="B6476">
        <v>2</v>
      </c>
      <c r="C6476">
        <v>5</v>
      </c>
      <c r="D6476">
        <v>14.867000000000001</v>
      </c>
    </row>
    <row r="6477" spans="1:4" ht="15.75">
      <c r="A6477" s="1">
        <v>2001</v>
      </c>
      <c r="B6477">
        <v>2</v>
      </c>
      <c r="C6477">
        <v>6</v>
      </c>
      <c r="D6477">
        <v>14.975</v>
      </c>
    </row>
    <row r="6478" spans="1:4" ht="15.75">
      <c r="A6478" s="1">
        <v>2001</v>
      </c>
      <c r="B6478">
        <v>2</v>
      </c>
      <c r="C6478">
        <v>7</v>
      </c>
      <c r="D6478">
        <v>14.926</v>
      </c>
    </row>
    <row r="6479" spans="1:4" ht="15.75">
      <c r="A6479" s="1">
        <v>2001</v>
      </c>
      <c r="B6479">
        <v>2</v>
      </c>
      <c r="C6479">
        <v>8</v>
      </c>
      <c r="D6479">
        <v>14.999000000000001</v>
      </c>
    </row>
    <row r="6480" spans="1:4" ht="15.75">
      <c r="A6480" s="1">
        <v>2001</v>
      </c>
      <c r="B6480">
        <v>2</v>
      </c>
      <c r="C6480">
        <v>9</v>
      </c>
      <c r="D6480">
        <v>14.984999999999999</v>
      </c>
    </row>
    <row r="6481" spans="1:4" ht="15.75">
      <c r="A6481" s="1">
        <v>2001</v>
      </c>
      <c r="B6481">
        <v>2</v>
      </c>
      <c r="C6481">
        <v>10</v>
      </c>
      <c r="D6481">
        <v>15.09</v>
      </c>
    </row>
    <row r="6482" spans="1:4" ht="15.75">
      <c r="A6482" s="1">
        <v>2001</v>
      </c>
      <c r="B6482">
        <v>2</v>
      </c>
      <c r="C6482">
        <v>11</v>
      </c>
      <c r="D6482">
        <v>15.215</v>
      </c>
    </row>
    <row r="6483" spans="1:4" ht="15.75">
      <c r="A6483" s="1">
        <v>2001</v>
      </c>
      <c r="B6483">
        <v>2</v>
      </c>
      <c r="C6483">
        <v>12</v>
      </c>
      <c r="D6483">
        <v>15.196999999999999</v>
      </c>
    </row>
    <row r="6484" spans="1:4" ht="15.75">
      <c r="A6484" s="1">
        <v>2001</v>
      </c>
      <c r="B6484">
        <v>2</v>
      </c>
      <c r="C6484">
        <v>13</v>
      </c>
      <c r="D6484">
        <v>15.121</v>
      </c>
    </row>
    <row r="6485" spans="1:4" ht="15.75">
      <c r="A6485" s="1">
        <v>2001</v>
      </c>
      <c r="B6485">
        <v>2</v>
      </c>
      <c r="C6485">
        <v>14</v>
      </c>
      <c r="D6485">
        <v>15.173</v>
      </c>
    </row>
    <row r="6486" spans="1:4" ht="15.75">
      <c r="A6486" s="1">
        <v>2001</v>
      </c>
      <c r="B6486">
        <v>2</v>
      </c>
      <c r="C6486">
        <v>15</v>
      </c>
      <c r="D6486">
        <v>15.292999999999999</v>
      </c>
    </row>
    <row r="6487" spans="1:4" ht="15.75">
      <c r="A6487" s="1">
        <v>2001</v>
      </c>
      <c r="B6487">
        <v>2</v>
      </c>
      <c r="C6487">
        <v>16</v>
      </c>
      <c r="D6487">
        <v>15.34</v>
      </c>
    </row>
    <row r="6488" spans="1:4" ht="15.75">
      <c r="A6488" s="1">
        <v>2001</v>
      </c>
      <c r="B6488">
        <v>2</v>
      </c>
      <c r="C6488">
        <v>17</v>
      </c>
      <c r="D6488">
        <v>15.381</v>
      </c>
    </row>
    <row r="6489" spans="1:4" ht="15.75">
      <c r="A6489" s="1">
        <v>2001</v>
      </c>
      <c r="B6489">
        <v>2</v>
      </c>
      <c r="C6489">
        <v>18</v>
      </c>
      <c r="D6489">
        <v>15.315</v>
      </c>
    </row>
    <row r="6490" spans="1:4" ht="15.75">
      <c r="A6490" s="1">
        <v>2001</v>
      </c>
      <c r="B6490">
        <v>2</v>
      </c>
      <c r="C6490">
        <v>19</v>
      </c>
      <c r="D6490">
        <v>15.403</v>
      </c>
    </row>
    <row r="6491" spans="1:4" ht="15.75">
      <c r="A6491" s="1">
        <v>2001</v>
      </c>
      <c r="B6491">
        <v>2</v>
      </c>
      <c r="C6491">
        <v>20</v>
      </c>
      <c r="D6491">
        <v>15.337</v>
      </c>
    </row>
    <row r="6492" spans="1:4" ht="15.75">
      <c r="A6492" s="1">
        <v>2001</v>
      </c>
      <c r="B6492">
        <v>2</v>
      </c>
      <c r="C6492">
        <v>21</v>
      </c>
      <c r="D6492">
        <v>15.342000000000001</v>
      </c>
    </row>
    <row r="6493" spans="1:4" ht="15.75">
      <c r="A6493" s="1">
        <v>2001</v>
      </c>
      <c r="B6493">
        <v>2</v>
      </c>
      <c r="C6493">
        <v>22</v>
      </c>
      <c r="D6493">
        <v>15.352</v>
      </c>
    </row>
    <row r="6494" spans="1:4" ht="15.75">
      <c r="A6494" s="1">
        <v>2001</v>
      </c>
      <c r="B6494">
        <v>2</v>
      </c>
      <c r="C6494">
        <v>23</v>
      </c>
      <c r="D6494">
        <v>15.355</v>
      </c>
    </row>
    <row r="6495" spans="1:4" ht="15.75">
      <c r="A6495" s="1">
        <v>2001</v>
      </c>
      <c r="B6495">
        <v>2</v>
      </c>
      <c r="C6495">
        <v>24</v>
      </c>
      <c r="D6495">
        <v>15.476000000000001</v>
      </c>
    </row>
    <row r="6496" spans="1:4" ht="15.75">
      <c r="A6496" s="1">
        <v>2001</v>
      </c>
      <c r="B6496">
        <v>2</v>
      </c>
      <c r="C6496">
        <v>25</v>
      </c>
      <c r="D6496">
        <v>15.497</v>
      </c>
    </row>
    <row r="6497" spans="1:4" ht="15.75">
      <c r="A6497" s="1">
        <v>2001</v>
      </c>
      <c r="B6497">
        <v>2</v>
      </c>
      <c r="C6497">
        <v>26</v>
      </c>
      <c r="D6497">
        <v>15.532</v>
      </c>
    </row>
    <row r="6498" spans="1:4" ht="15.75">
      <c r="A6498" s="1">
        <v>2001</v>
      </c>
      <c r="B6498">
        <v>2</v>
      </c>
      <c r="C6498">
        <v>27</v>
      </c>
      <c r="D6498">
        <v>15.62</v>
      </c>
    </row>
    <row r="6499" spans="1:4" ht="15.75">
      <c r="A6499" s="1">
        <v>2001</v>
      </c>
      <c r="B6499">
        <v>2</v>
      </c>
      <c r="C6499">
        <v>28</v>
      </c>
      <c r="D6499">
        <v>15.629</v>
      </c>
    </row>
    <row r="6500" spans="1:4" ht="15.75">
      <c r="A6500" s="1">
        <v>2001</v>
      </c>
      <c r="B6500">
        <v>3</v>
      </c>
      <c r="C6500">
        <v>1</v>
      </c>
      <c r="D6500">
        <v>15.637</v>
      </c>
    </row>
    <row r="6501" spans="1:4" ht="15.75">
      <c r="A6501" s="1">
        <v>2001</v>
      </c>
      <c r="B6501">
        <v>3</v>
      </c>
      <c r="C6501">
        <v>2</v>
      </c>
      <c r="D6501">
        <v>15.64</v>
      </c>
    </row>
    <row r="6502" spans="1:4" ht="15.75">
      <c r="A6502" s="1">
        <v>2001</v>
      </c>
      <c r="B6502">
        <v>3</v>
      </c>
      <c r="C6502">
        <v>3</v>
      </c>
      <c r="D6502">
        <v>15.705</v>
      </c>
    </row>
    <row r="6503" spans="1:4" ht="15.75">
      <c r="A6503" s="1">
        <v>2001</v>
      </c>
      <c r="B6503">
        <v>3</v>
      </c>
      <c r="C6503">
        <v>4</v>
      </c>
      <c r="D6503">
        <v>15.742000000000001</v>
      </c>
    </row>
    <row r="6504" spans="1:4" ht="15.75">
      <c r="A6504" s="1">
        <v>2001</v>
      </c>
      <c r="B6504">
        <v>3</v>
      </c>
      <c r="C6504">
        <v>5</v>
      </c>
      <c r="D6504">
        <v>15.637</v>
      </c>
    </row>
    <row r="6505" spans="1:4" ht="15.75">
      <c r="A6505" s="1">
        <v>2001</v>
      </c>
      <c r="B6505">
        <v>3</v>
      </c>
      <c r="C6505">
        <v>6</v>
      </c>
      <c r="D6505">
        <v>15.57</v>
      </c>
    </row>
    <row r="6506" spans="1:4" ht="15.75">
      <c r="A6506" s="1">
        <v>2001</v>
      </c>
      <c r="B6506">
        <v>3</v>
      </c>
      <c r="C6506">
        <v>7</v>
      </c>
      <c r="D6506">
        <v>15.538</v>
      </c>
    </row>
    <row r="6507" spans="1:4" ht="15.75">
      <c r="A6507" s="1">
        <v>2001</v>
      </c>
      <c r="B6507">
        <v>3</v>
      </c>
      <c r="C6507">
        <v>8</v>
      </c>
      <c r="D6507">
        <v>15.554</v>
      </c>
    </row>
    <row r="6508" spans="1:4" ht="15.75">
      <c r="A6508" s="1">
        <v>2001</v>
      </c>
      <c r="B6508">
        <v>3</v>
      </c>
      <c r="C6508">
        <v>9</v>
      </c>
      <c r="D6508">
        <v>15.593</v>
      </c>
    </row>
    <row r="6509" spans="1:4" ht="15.75">
      <c r="A6509" s="1">
        <v>2001</v>
      </c>
      <c r="B6509">
        <v>3</v>
      </c>
      <c r="C6509">
        <v>10</v>
      </c>
      <c r="D6509">
        <v>15.603999999999999</v>
      </c>
    </row>
    <row r="6510" spans="1:4" ht="15.75">
      <c r="A6510" s="1">
        <v>2001</v>
      </c>
      <c r="B6510">
        <v>3</v>
      </c>
      <c r="C6510">
        <v>11</v>
      </c>
      <c r="D6510">
        <v>15.581</v>
      </c>
    </row>
    <row r="6511" spans="1:4" ht="15.75">
      <c r="A6511" s="1">
        <v>2001</v>
      </c>
      <c r="B6511">
        <v>3</v>
      </c>
      <c r="C6511">
        <v>12</v>
      </c>
      <c r="D6511">
        <v>15.573</v>
      </c>
    </row>
    <row r="6512" spans="1:4" ht="15.75">
      <c r="A6512" s="1">
        <v>2001</v>
      </c>
      <c r="B6512">
        <v>3</v>
      </c>
      <c r="C6512">
        <v>13</v>
      </c>
      <c r="D6512">
        <v>15.557</v>
      </c>
    </row>
    <row r="6513" spans="1:4" ht="15.75">
      <c r="A6513" s="1">
        <v>2001</v>
      </c>
      <c r="B6513">
        <v>3</v>
      </c>
      <c r="C6513">
        <v>14</v>
      </c>
      <c r="D6513">
        <v>15.689</v>
      </c>
    </row>
    <row r="6514" spans="1:4" ht="15.75">
      <c r="A6514" s="1">
        <v>2001</v>
      </c>
      <c r="B6514">
        <v>3</v>
      </c>
      <c r="C6514">
        <v>15</v>
      </c>
      <c r="D6514">
        <v>15.667</v>
      </c>
    </row>
    <row r="6515" spans="1:4" ht="15.75">
      <c r="A6515" s="1">
        <v>2001</v>
      </c>
      <c r="B6515">
        <v>3</v>
      </c>
      <c r="C6515">
        <v>16</v>
      </c>
      <c r="D6515">
        <v>15.702</v>
      </c>
    </row>
    <row r="6516" spans="1:4" ht="15.75">
      <c r="A6516" s="1">
        <v>2001</v>
      </c>
      <c r="B6516">
        <v>3</v>
      </c>
      <c r="C6516">
        <v>17</v>
      </c>
      <c r="D6516">
        <v>15.645</v>
      </c>
    </row>
    <row r="6517" spans="1:4" ht="15.75">
      <c r="A6517" s="1">
        <v>2001</v>
      </c>
      <c r="B6517">
        <v>3</v>
      </c>
      <c r="C6517">
        <v>18</v>
      </c>
      <c r="D6517">
        <v>15.651999999999999</v>
      </c>
    </row>
    <row r="6518" spans="1:4" ht="15.75">
      <c r="A6518" s="1">
        <v>2001</v>
      </c>
      <c r="B6518">
        <v>3</v>
      </c>
      <c r="C6518">
        <v>19</v>
      </c>
      <c r="D6518">
        <v>15.603999999999999</v>
      </c>
    </row>
    <row r="6519" spans="1:4" ht="15.75">
      <c r="A6519" s="1">
        <v>2001</v>
      </c>
      <c r="B6519">
        <v>3</v>
      </c>
      <c r="C6519">
        <v>20</v>
      </c>
      <c r="D6519">
        <v>15.472</v>
      </c>
    </row>
    <row r="6520" spans="1:4" ht="15.75">
      <c r="A6520" s="1">
        <v>2001</v>
      </c>
      <c r="B6520">
        <v>3</v>
      </c>
      <c r="C6520">
        <v>21</v>
      </c>
      <c r="D6520">
        <v>15.39</v>
      </c>
    </row>
    <row r="6521" spans="1:4" ht="15.75">
      <c r="A6521" s="1">
        <v>2001</v>
      </c>
      <c r="B6521">
        <v>3</v>
      </c>
      <c r="C6521">
        <v>22</v>
      </c>
      <c r="D6521">
        <v>15.382999999999999</v>
      </c>
    </row>
    <row r="6522" spans="1:4" ht="15.75">
      <c r="A6522" s="1">
        <v>2001</v>
      </c>
      <c r="B6522">
        <v>3</v>
      </c>
      <c r="C6522">
        <v>23</v>
      </c>
      <c r="D6522">
        <v>15.441000000000001</v>
      </c>
    </row>
    <row r="6523" spans="1:4" ht="15.75">
      <c r="A6523" s="1">
        <v>2001</v>
      </c>
      <c r="B6523">
        <v>3</v>
      </c>
      <c r="C6523">
        <v>24</v>
      </c>
      <c r="D6523">
        <v>15.443</v>
      </c>
    </row>
    <row r="6524" spans="1:4" ht="15.75">
      <c r="A6524" s="1">
        <v>2001</v>
      </c>
      <c r="B6524">
        <v>3</v>
      </c>
      <c r="C6524">
        <v>25</v>
      </c>
      <c r="D6524">
        <v>15.467000000000001</v>
      </c>
    </row>
    <row r="6525" spans="1:4" ht="15.75">
      <c r="A6525" s="1">
        <v>2001</v>
      </c>
      <c r="B6525">
        <v>3</v>
      </c>
      <c r="C6525">
        <v>26</v>
      </c>
      <c r="D6525">
        <v>15.414999999999999</v>
      </c>
    </row>
    <row r="6526" spans="1:4" ht="15.75">
      <c r="A6526" s="1">
        <v>2001</v>
      </c>
      <c r="B6526">
        <v>3</v>
      </c>
      <c r="C6526">
        <v>27</v>
      </c>
      <c r="D6526">
        <v>15.318</v>
      </c>
    </row>
    <row r="6527" spans="1:4" ht="15.75">
      <c r="A6527" s="1">
        <v>2001</v>
      </c>
      <c r="B6527">
        <v>3</v>
      </c>
      <c r="C6527">
        <v>28</v>
      </c>
      <c r="D6527">
        <v>15.271000000000001</v>
      </c>
    </row>
    <row r="6528" spans="1:4" ht="15.75">
      <c r="A6528" s="1">
        <v>2001</v>
      </c>
      <c r="B6528">
        <v>3</v>
      </c>
      <c r="C6528">
        <v>29</v>
      </c>
      <c r="D6528">
        <v>15.182</v>
      </c>
    </row>
    <row r="6529" spans="1:4" ht="15.75">
      <c r="A6529" s="1">
        <v>2001</v>
      </c>
      <c r="B6529">
        <v>3</v>
      </c>
      <c r="C6529">
        <v>30</v>
      </c>
      <c r="D6529">
        <v>15.185</v>
      </c>
    </row>
    <row r="6530" spans="1:4" ht="15.75">
      <c r="A6530" s="1">
        <v>2001</v>
      </c>
      <c r="B6530">
        <v>3</v>
      </c>
      <c r="C6530">
        <v>31</v>
      </c>
      <c r="D6530">
        <v>15.148999999999999</v>
      </c>
    </row>
    <row r="6531" spans="1:4" ht="15.75">
      <c r="A6531" s="1">
        <v>2001</v>
      </c>
      <c r="B6531">
        <v>4</v>
      </c>
      <c r="C6531">
        <v>1</v>
      </c>
      <c r="D6531">
        <v>15.105</v>
      </c>
    </row>
    <row r="6532" spans="1:4" ht="15.75">
      <c r="A6532" s="1">
        <v>2001</v>
      </c>
      <c r="B6532">
        <v>4</v>
      </c>
      <c r="C6532">
        <v>2</v>
      </c>
      <c r="D6532">
        <v>15.167</v>
      </c>
    </row>
    <row r="6533" spans="1:4" ht="15.75">
      <c r="A6533" s="1">
        <v>2001</v>
      </c>
      <c r="B6533">
        <v>4</v>
      </c>
      <c r="C6533">
        <v>3</v>
      </c>
      <c r="D6533">
        <v>15.161</v>
      </c>
    </row>
    <row r="6534" spans="1:4" ht="15.75">
      <c r="A6534" s="1">
        <v>2001</v>
      </c>
      <c r="B6534">
        <v>4</v>
      </c>
      <c r="C6534">
        <v>4</v>
      </c>
      <c r="D6534">
        <v>15.089</v>
      </c>
    </row>
    <row r="6535" spans="1:4" ht="15.75">
      <c r="A6535" s="1">
        <v>2001</v>
      </c>
      <c r="B6535">
        <v>4</v>
      </c>
      <c r="C6535">
        <v>5</v>
      </c>
      <c r="D6535">
        <v>15.113</v>
      </c>
    </row>
    <row r="6536" spans="1:4" ht="15.75">
      <c r="A6536" s="1">
        <v>2001</v>
      </c>
      <c r="B6536">
        <v>4</v>
      </c>
      <c r="C6536">
        <v>6</v>
      </c>
      <c r="D6536">
        <v>15.101000000000001</v>
      </c>
    </row>
    <row r="6537" spans="1:4" ht="15.75">
      <c r="A6537" s="1">
        <v>2001</v>
      </c>
      <c r="B6537">
        <v>4</v>
      </c>
      <c r="C6537">
        <v>7</v>
      </c>
      <c r="D6537">
        <v>15.084</v>
      </c>
    </row>
    <row r="6538" spans="1:4" ht="15.75">
      <c r="A6538" s="1">
        <v>2001</v>
      </c>
      <c r="B6538">
        <v>4</v>
      </c>
      <c r="C6538">
        <v>8</v>
      </c>
      <c r="D6538">
        <v>15.055999999999999</v>
      </c>
    </row>
    <row r="6539" spans="1:4" ht="15.75">
      <c r="A6539" s="1">
        <v>2001</v>
      </c>
      <c r="B6539">
        <v>4</v>
      </c>
      <c r="C6539">
        <v>9</v>
      </c>
      <c r="D6539">
        <v>15.093</v>
      </c>
    </row>
    <row r="6540" spans="1:4" ht="15.75">
      <c r="A6540" s="1">
        <v>2001</v>
      </c>
      <c r="B6540">
        <v>4</v>
      </c>
      <c r="C6540">
        <v>10</v>
      </c>
      <c r="D6540">
        <v>15.1</v>
      </c>
    </row>
    <row r="6541" spans="1:4" ht="15.75">
      <c r="A6541" s="1">
        <v>2001</v>
      </c>
      <c r="B6541">
        <v>4</v>
      </c>
      <c r="C6541">
        <v>11</v>
      </c>
      <c r="D6541">
        <v>15.236000000000001</v>
      </c>
    </row>
    <row r="6542" spans="1:4" ht="15.75">
      <c r="A6542" s="1">
        <v>2001</v>
      </c>
      <c r="B6542">
        <v>4</v>
      </c>
      <c r="C6542">
        <v>12</v>
      </c>
      <c r="D6542">
        <v>15.109</v>
      </c>
    </row>
    <row r="6543" spans="1:4" ht="15.75">
      <c r="A6543" s="1">
        <v>2001</v>
      </c>
      <c r="B6543">
        <v>4</v>
      </c>
      <c r="C6543">
        <v>13</v>
      </c>
      <c r="D6543">
        <v>15.096</v>
      </c>
    </row>
    <row r="6544" spans="1:4" ht="15.75">
      <c r="A6544" s="1">
        <v>2001</v>
      </c>
      <c r="B6544">
        <v>4</v>
      </c>
      <c r="C6544">
        <v>14</v>
      </c>
      <c r="D6544">
        <v>14.976000000000001</v>
      </c>
    </row>
    <row r="6545" spans="1:4" ht="15.75">
      <c r="A6545" s="1">
        <v>2001</v>
      </c>
      <c r="B6545">
        <v>4</v>
      </c>
      <c r="C6545">
        <v>15</v>
      </c>
      <c r="D6545">
        <v>14.87</v>
      </c>
    </row>
    <row r="6546" spans="1:4" ht="15.75">
      <c r="A6546" s="1">
        <v>2001</v>
      </c>
      <c r="B6546">
        <v>4</v>
      </c>
      <c r="C6546">
        <v>16</v>
      </c>
      <c r="D6546">
        <v>14.808999999999999</v>
      </c>
    </row>
    <row r="6547" spans="1:4" ht="15.75">
      <c r="A6547" s="1">
        <v>2001</v>
      </c>
      <c r="B6547">
        <v>4</v>
      </c>
      <c r="C6547">
        <v>17</v>
      </c>
      <c r="D6547">
        <v>14.78</v>
      </c>
    </row>
    <row r="6548" spans="1:4" ht="15.75">
      <c r="A6548" s="1">
        <v>2001</v>
      </c>
      <c r="B6548">
        <v>4</v>
      </c>
      <c r="C6548">
        <v>18</v>
      </c>
      <c r="D6548">
        <v>14.805999999999999</v>
      </c>
    </row>
    <row r="6549" spans="1:4" ht="15.75">
      <c r="A6549" s="1">
        <v>2001</v>
      </c>
      <c r="B6549">
        <v>4</v>
      </c>
      <c r="C6549">
        <v>19</v>
      </c>
      <c r="D6549">
        <v>14.769</v>
      </c>
    </row>
    <row r="6550" spans="1:4" ht="15.75">
      <c r="A6550" s="1">
        <v>2001</v>
      </c>
      <c r="B6550">
        <v>4</v>
      </c>
      <c r="C6550">
        <v>20</v>
      </c>
      <c r="D6550">
        <v>14.744999999999999</v>
      </c>
    </row>
    <row r="6551" spans="1:4" ht="15.75">
      <c r="A6551" s="1">
        <v>2001</v>
      </c>
      <c r="B6551">
        <v>4</v>
      </c>
      <c r="C6551">
        <v>21</v>
      </c>
      <c r="D6551">
        <v>14.711</v>
      </c>
    </row>
    <row r="6552" spans="1:4" ht="15.75">
      <c r="A6552" s="1">
        <v>2001</v>
      </c>
      <c r="B6552">
        <v>4</v>
      </c>
      <c r="C6552">
        <v>22</v>
      </c>
      <c r="D6552">
        <v>14.711</v>
      </c>
    </row>
    <row r="6553" spans="1:4" ht="15.75">
      <c r="A6553" s="1">
        <v>2001</v>
      </c>
      <c r="B6553">
        <v>4</v>
      </c>
      <c r="C6553">
        <v>23</v>
      </c>
      <c r="D6553">
        <v>14.71</v>
      </c>
    </row>
    <row r="6554" spans="1:4" ht="15.75">
      <c r="A6554" s="1">
        <v>2001</v>
      </c>
      <c r="B6554">
        <v>4</v>
      </c>
      <c r="C6554">
        <v>24</v>
      </c>
      <c r="D6554">
        <v>14.599</v>
      </c>
    </row>
    <row r="6555" spans="1:4" ht="15.75">
      <c r="A6555" s="1">
        <v>2001</v>
      </c>
      <c r="B6555">
        <v>4</v>
      </c>
      <c r="C6555">
        <v>25</v>
      </c>
      <c r="D6555">
        <v>14.574</v>
      </c>
    </row>
    <row r="6556" spans="1:4" ht="15.75">
      <c r="A6556" s="1">
        <v>2001</v>
      </c>
      <c r="B6556">
        <v>4</v>
      </c>
      <c r="C6556">
        <v>26</v>
      </c>
      <c r="D6556">
        <v>14.515000000000001</v>
      </c>
    </row>
    <row r="6557" spans="1:4" ht="15.75">
      <c r="A6557" s="1">
        <v>2001</v>
      </c>
      <c r="B6557">
        <v>4</v>
      </c>
      <c r="C6557">
        <v>27</v>
      </c>
      <c r="D6557">
        <v>14.496</v>
      </c>
    </row>
    <row r="6558" spans="1:4" ht="15.75">
      <c r="A6558" s="1">
        <v>2001</v>
      </c>
      <c r="B6558">
        <v>4</v>
      </c>
      <c r="C6558">
        <v>28</v>
      </c>
      <c r="D6558">
        <v>14.458</v>
      </c>
    </row>
    <row r="6559" spans="1:4" ht="15.75">
      <c r="A6559" s="1">
        <v>2001</v>
      </c>
      <c r="B6559">
        <v>4</v>
      </c>
      <c r="C6559">
        <v>29</v>
      </c>
      <c r="D6559">
        <v>14.364000000000001</v>
      </c>
    </row>
    <row r="6560" spans="1:4" ht="15.75">
      <c r="A6560" s="1">
        <v>2001</v>
      </c>
      <c r="B6560">
        <v>4</v>
      </c>
      <c r="C6560">
        <v>30</v>
      </c>
      <c r="D6560">
        <v>14.302</v>
      </c>
    </row>
    <row r="6561" spans="1:4" ht="15.75">
      <c r="A6561" s="1">
        <v>2001</v>
      </c>
      <c r="B6561">
        <v>5</v>
      </c>
      <c r="C6561">
        <v>1</v>
      </c>
      <c r="D6561">
        <v>14.287000000000001</v>
      </c>
    </row>
    <row r="6562" spans="1:4" ht="15.75">
      <c r="A6562" s="1">
        <v>2001</v>
      </c>
      <c r="B6562">
        <v>5</v>
      </c>
      <c r="C6562">
        <v>2</v>
      </c>
      <c r="D6562">
        <v>14.298999999999999</v>
      </c>
    </row>
    <row r="6563" spans="1:4" ht="15.75">
      <c r="A6563" s="1">
        <v>2001</v>
      </c>
      <c r="B6563">
        <v>5</v>
      </c>
      <c r="C6563">
        <v>3</v>
      </c>
      <c r="D6563">
        <v>14.234999999999999</v>
      </c>
    </row>
    <row r="6564" spans="1:4" ht="15.75">
      <c r="A6564" s="1">
        <v>2001</v>
      </c>
      <c r="B6564">
        <v>5</v>
      </c>
      <c r="C6564">
        <v>4</v>
      </c>
      <c r="D6564">
        <v>14.178000000000001</v>
      </c>
    </row>
    <row r="6565" spans="1:4" ht="15.75">
      <c r="A6565" s="1">
        <v>2001</v>
      </c>
      <c r="B6565">
        <v>5</v>
      </c>
      <c r="C6565">
        <v>5</v>
      </c>
      <c r="D6565">
        <v>14.109</v>
      </c>
    </row>
    <row r="6566" spans="1:4" ht="15.75">
      <c r="A6566" s="1">
        <v>2001</v>
      </c>
      <c r="B6566">
        <v>5</v>
      </c>
      <c r="C6566">
        <v>6</v>
      </c>
      <c r="D6566">
        <v>14.042999999999999</v>
      </c>
    </row>
    <row r="6567" spans="1:4" ht="15.75">
      <c r="A6567" s="1">
        <v>2001</v>
      </c>
      <c r="B6567">
        <v>5</v>
      </c>
      <c r="C6567">
        <v>7</v>
      </c>
      <c r="D6567">
        <v>14.007</v>
      </c>
    </row>
    <row r="6568" spans="1:4" ht="15.75">
      <c r="A6568" s="1">
        <v>2001</v>
      </c>
      <c r="B6568">
        <v>5</v>
      </c>
      <c r="C6568">
        <v>8</v>
      </c>
      <c r="D6568">
        <v>14.032</v>
      </c>
    </row>
    <row r="6569" spans="1:4" ht="15.75">
      <c r="A6569" s="1">
        <v>2001</v>
      </c>
      <c r="B6569">
        <v>5</v>
      </c>
      <c r="C6569">
        <v>9</v>
      </c>
      <c r="D6569">
        <v>13.967000000000001</v>
      </c>
    </row>
    <row r="6570" spans="1:4" ht="15.75">
      <c r="A6570" s="1">
        <v>2001</v>
      </c>
      <c r="B6570">
        <v>5</v>
      </c>
      <c r="C6570">
        <v>10</v>
      </c>
      <c r="D6570">
        <v>13.959</v>
      </c>
    </row>
    <row r="6571" spans="1:4" ht="15.75">
      <c r="A6571" s="1">
        <v>2001</v>
      </c>
      <c r="B6571">
        <v>5</v>
      </c>
      <c r="C6571">
        <v>11</v>
      </c>
      <c r="D6571">
        <v>13.891999999999999</v>
      </c>
    </row>
    <row r="6572" spans="1:4" ht="15.75">
      <c r="A6572" s="1">
        <v>2001</v>
      </c>
      <c r="B6572">
        <v>5</v>
      </c>
      <c r="C6572">
        <v>12</v>
      </c>
      <c r="D6572">
        <v>13.827999999999999</v>
      </c>
    </row>
    <row r="6573" spans="1:4" ht="15.75">
      <c r="A6573" s="1">
        <v>2001</v>
      </c>
      <c r="B6573">
        <v>5</v>
      </c>
      <c r="C6573">
        <v>13</v>
      </c>
      <c r="D6573">
        <v>13.744</v>
      </c>
    </row>
    <row r="6574" spans="1:4" ht="15.75">
      <c r="A6574" s="1">
        <v>2001</v>
      </c>
      <c r="B6574">
        <v>5</v>
      </c>
      <c r="C6574">
        <v>14</v>
      </c>
      <c r="D6574">
        <v>13.706</v>
      </c>
    </row>
    <row r="6575" spans="1:4" ht="15.75">
      <c r="A6575" s="1">
        <v>2001</v>
      </c>
      <c r="B6575">
        <v>5</v>
      </c>
      <c r="C6575">
        <v>15</v>
      </c>
      <c r="D6575">
        <v>13.651999999999999</v>
      </c>
    </row>
    <row r="6576" spans="1:4" ht="15.75">
      <c r="A6576" s="1">
        <v>2001</v>
      </c>
      <c r="B6576">
        <v>5</v>
      </c>
      <c r="C6576">
        <v>16</v>
      </c>
      <c r="D6576">
        <v>13.536</v>
      </c>
    </row>
    <row r="6577" spans="1:4" ht="15.75">
      <c r="A6577" s="1">
        <v>2001</v>
      </c>
      <c r="B6577">
        <v>5</v>
      </c>
      <c r="C6577">
        <v>17</v>
      </c>
      <c r="D6577">
        <v>13.509</v>
      </c>
    </row>
    <row r="6578" spans="1:4" ht="15.75">
      <c r="A6578" s="1">
        <v>2001</v>
      </c>
      <c r="B6578">
        <v>5</v>
      </c>
      <c r="C6578">
        <v>18</v>
      </c>
      <c r="D6578">
        <v>13.425000000000001</v>
      </c>
    </row>
    <row r="6579" spans="1:4" ht="15.75">
      <c r="A6579" s="1">
        <v>2001</v>
      </c>
      <c r="B6579">
        <v>5</v>
      </c>
      <c r="C6579">
        <v>19</v>
      </c>
      <c r="D6579">
        <v>13.358000000000001</v>
      </c>
    </row>
    <row r="6580" spans="1:4" ht="15.75">
      <c r="A6580" s="1">
        <v>2001</v>
      </c>
      <c r="B6580">
        <v>5</v>
      </c>
      <c r="C6580">
        <v>20</v>
      </c>
      <c r="D6580">
        <v>13.218999999999999</v>
      </c>
    </row>
    <row r="6581" spans="1:4" ht="15.75">
      <c r="A6581" s="1">
        <v>2001</v>
      </c>
      <c r="B6581">
        <v>5</v>
      </c>
      <c r="C6581">
        <v>21</v>
      </c>
      <c r="D6581">
        <v>13.098000000000001</v>
      </c>
    </row>
    <row r="6582" spans="1:4" ht="15.75">
      <c r="A6582" s="1">
        <v>2001</v>
      </c>
      <c r="B6582">
        <v>5</v>
      </c>
      <c r="C6582">
        <v>22</v>
      </c>
      <c r="D6582">
        <v>13.04</v>
      </c>
    </row>
    <row r="6583" spans="1:4" ht="15.75">
      <c r="A6583" s="1">
        <v>2001</v>
      </c>
      <c r="B6583">
        <v>5</v>
      </c>
      <c r="C6583">
        <v>23</v>
      </c>
      <c r="D6583">
        <v>13.019</v>
      </c>
    </row>
    <row r="6584" spans="1:4" ht="15.75">
      <c r="A6584" s="1">
        <v>2001</v>
      </c>
      <c r="B6584">
        <v>5</v>
      </c>
      <c r="C6584">
        <v>24</v>
      </c>
      <c r="D6584">
        <v>12.98</v>
      </c>
    </row>
    <row r="6585" spans="1:4" ht="15.75">
      <c r="A6585" s="1">
        <v>2001</v>
      </c>
      <c r="B6585">
        <v>5</v>
      </c>
      <c r="C6585">
        <v>25</v>
      </c>
      <c r="D6585">
        <v>12.946</v>
      </c>
    </row>
    <row r="6586" spans="1:4" ht="15.75">
      <c r="A6586" s="1">
        <v>2001</v>
      </c>
      <c r="B6586">
        <v>5</v>
      </c>
      <c r="C6586">
        <v>26</v>
      </c>
      <c r="D6586">
        <v>12.991</v>
      </c>
    </row>
    <row r="6587" spans="1:4" ht="15.75">
      <c r="A6587" s="1">
        <v>2001</v>
      </c>
      <c r="B6587">
        <v>5</v>
      </c>
      <c r="C6587">
        <v>27</v>
      </c>
      <c r="D6587">
        <v>12.906000000000001</v>
      </c>
    </row>
    <row r="6588" spans="1:4" ht="15.75">
      <c r="A6588" s="1">
        <v>2001</v>
      </c>
      <c r="B6588">
        <v>5</v>
      </c>
      <c r="C6588">
        <v>28</v>
      </c>
      <c r="D6588">
        <v>12.839</v>
      </c>
    </row>
    <row r="6589" spans="1:4" ht="15.75">
      <c r="A6589" s="1">
        <v>2001</v>
      </c>
      <c r="B6589">
        <v>5</v>
      </c>
      <c r="C6589">
        <v>29</v>
      </c>
      <c r="D6589">
        <v>12.723000000000001</v>
      </c>
    </row>
    <row r="6590" spans="1:4" ht="15.75">
      <c r="A6590" s="1">
        <v>2001</v>
      </c>
      <c r="B6590">
        <v>5</v>
      </c>
      <c r="C6590">
        <v>30</v>
      </c>
      <c r="D6590">
        <v>12.641</v>
      </c>
    </row>
    <row r="6591" spans="1:4" ht="15.75">
      <c r="A6591" s="1">
        <v>2001</v>
      </c>
      <c r="B6591">
        <v>5</v>
      </c>
      <c r="C6591">
        <v>31</v>
      </c>
      <c r="D6591">
        <v>12.63</v>
      </c>
    </row>
    <row r="6592" spans="1:4" ht="15.75">
      <c r="A6592" s="1">
        <v>2001</v>
      </c>
      <c r="B6592">
        <v>6</v>
      </c>
      <c r="C6592">
        <v>1</v>
      </c>
      <c r="D6592">
        <v>12.456</v>
      </c>
    </row>
    <row r="6593" spans="1:4" ht="15.75">
      <c r="A6593" s="1">
        <v>2001</v>
      </c>
      <c r="B6593">
        <v>6</v>
      </c>
      <c r="C6593">
        <v>2</v>
      </c>
      <c r="D6593">
        <v>12.409000000000001</v>
      </c>
    </row>
    <row r="6594" spans="1:4" ht="15.75">
      <c r="A6594" s="1">
        <v>2001</v>
      </c>
      <c r="B6594">
        <v>6</v>
      </c>
      <c r="C6594">
        <v>3</v>
      </c>
      <c r="D6594">
        <v>12.384</v>
      </c>
    </row>
    <row r="6595" spans="1:4" ht="15.75">
      <c r="A6595" s="1">
        <v>2001</v>
      </c>
      <c r="B6595">
        <v>6</v>
      </c>
      <c r="C6595">
        <v>4</v>
      </c>
      <c r="D6595">
        <v>12.35</v>
      </c>
    </row>
    <row r="6596" spans="1:4" ht="15.75">
      <c r="A6596" s="1">
        <v>2001</v>
      </c>
      <c r="B6596">
        <v>6</v>
      </c>
      <c r="C6596">
        <v>5</v>
      </c>
      <c r="D6596">
        <v>12.291</v>
      </c>
    </row>
    <row r="6597" spans="1:4" ht="15.75">
      <c r="A6597" s="1">
        <v>2001</v>
      </c>
      <c r="B6597">
        <v>6</v>
      </c>
      <c r="C6597">
        <v>6</v>
      </c>
      <c r="D6597">
        <v>12.255000000000001</v>
      </c>
    </row>
    <row r="6598" spans="1:4" ht="15.75">
      <c r="A6598" s="1">
        <v>2001</v>
      </c>
      <c r="B6598">
        <v>6</v>
      </c>
      <c r="C6598">
        <v>7</v>
      </c>
      <c r="D6598">
        <v>12.186</v>
      </c>
    </row>
    <row r="6599" spans="1:4" ht="15.75">
      <c r="A6599" s="1">
        <v>2001</v>
      </c>
      <c r="B6599">
        <v>6</v>
      </c>
      <c r="C6599">
        <v>8</v>
      </c>
      <c r="D6599">
        <v>12.121</v>
      </c>
    </row>
    <row r="6600" spans="1:4" ht="15.75">
      <c r="A6600" s="1">
        <v>2001</v>
      </c>
      <c r="B6600">
        <v>6</v>
      </c>
      <c r="C6600">
        <v>9</v>
      </c>
      <c r="D6600">
        <v>12.073</v>
      </c>
    </row>
    <row r="6601" spans="1:4" ht="15.75">
      <c r="A6601" s="1">
        <v>2001</v>
      </c>
      <c r="B6601">
        <v>6</v>
      </c>
      <c r="C6601">
        <v>10</v>
      </c>
      <c r="D6601">
        <v>11.981</v>
      </c>
    </row>
    <row r="6602" spans="1:4" ht="15.75">
      <c r="A6602" s="1">
        <v>2001</v>
      </c>
      <c r="B6602">
        <v>6</v>
      </c>
      <c r="C6602">
        <v>11</v>
      </c>
      <c r="D6602">
        <v>11.95</v>
      </c>
    </row>
    <row r="6603" spans="1:4" ht="15.75">
      <c r="A6603" s="1">
        <v>2001</v>
      </c>
      <c r="B6603">
        <v>6</v>
      </c>
      <c r="C6603">
        <v>12</v>
      </c>
      <c r="D6603">
        <v>11.848000000000001</v>
      </c>
    </row>
    <row r="6604" spans="1:4" ht="15.75">
      <c r="A6604" s="1">
        <v>2001</v>
      </c>
      <c r="B6604">
        <v>6</v>
      </c>
      <c r="C6604">
        <v>13</v>
      </c>
      <c r="D6604">
        <v>11.718999999999999</v>
      </c>
    </row>
    <row r="6605" spans="1:4" ht="15.75">
      <c r="A6605" s="1">
        <v>2001</v>
      </c>
      <c r="B6605">
        <v>6</v>
      </c>
      <c r="C6605">
        <v>14</v>
      </c>
      <c r="D6605">
        <v>11.555</v>
      </c>
    </row>
    <row r="6606" spans="1:4" ht="15.75">
      <c r="A6606" s="1">
        <v>2001</v>
      </c>
      <c r="B6606">
        <v>6</v>
      </c>
      <c r="C6606">
        <v>15</v>
      </c>
      <c r="D6606">
        <v>11.468</v>
      </c>
    </row>
    <row r="6607" spans="1:4" ht="15.75">
      <c r="A6607" s="1">
        <v>2001</v>
      </c>
      <c r="B6607">
        <v>6</v>
      </c>
      <c r="C6607">
        <v>16</v>
      </c>
      <c r="D6607">
        <v>11.359</v>
      </c>
    </row>
    <row r="6608" spans="1:4" ht="15.75">
      <c r="A6608" s="1">
        <v>2001</v>
      </c>
      <c r="B6608">
        <v>6</v>
      </c>
      <c r="C6608">
        <v>17</v>
      </c>
      <c r="D6608">
        <v>11.381</v>
      </c>
    </row>
    <row r="6609" spans="1:4" ht="15.75">
      <c r="A6609" s="1">
        <v>2001</v>
      </c>
      <c r="B6609">
        <v>6</v>
      </c>
      <c r="C6609">
        <v>18</v>
      </c>
      <c r="D6609">
        <v>11.295</v>
      </c>
    </row>
    <row r="6610" spans="1:4" ht="15.75">
      <c r="A6610" s="1">
        <v>2001</v>
      </c>
      <c r="B6610">
        <v>6</v>
      </c>
      <c r="C6610">
        <v>19</v>
      </c>
      <c r="D6610">
        <v>11.224</v>
      </c>
    </row>
    <row r="6611" spans="1:4" ht="15.75">
      <c r="A6611" s="1">
        <v>2001</v>
      </c>
      <c r="B6611">
        <v>6</v>
      </c>
      <c r="C6611">
        <v>20</v>
      </c>
      <c r="D6611">
        <v>11.167999999999999</v>
      </c>
    </row>
    <row r="6612" spans="1:4" ht="15.75">
      <c r="A6612" s="1">
        <v>2001</v>
      </c>
      <c r="B6612">
        <v>6</v>
      </c>
      <c r="C6612">
        <v>21</v>
      </c>
      <c r="D6612">
        <v>11.002000000000001</v>
      </c>
    </row>
    <row r="6613" spans="1:4" ht="15.75">
      <c r="A6613" s="1">
        <v>2001</v>
      </c>
      <c r="B6613">
        <v>6</v>
      </c>
      <c r="C6613">
        <v>22</v>
      </c>
      <c r="D6613">
        <v>10.882999999999999</v>
      </c>
    </row>
    <row r="6614" spans="1:4" ht="15.75">
      <c r="A6614" s="1">
        <v>2001</v>
      </c>
      <c r="B6614">
        <v>6</v>
      </c>
      <c r="C6614">
        <v>23</v>
      </c>
      <c r="D6614">
        <v>10.795</v>
      </c>
    </row>
    <row r="6615" spans="1:4" ht="15.75">
      <c r="A6615" s="1">
        <v>2001</v>
      </c>
      <c r="B6615">
        <v>6</v>
      </c>
      <c r="C6615">
        <v>24</v>
      </c>
      <c r="D6615">
        <v>10.75</v>
      </c>
    </row>
    <row r="6616" spans="1:4" ht="15.75">
      <c r="A6616" s="1">
        <v>2001</v>
      </c>
      <c r="B6616">
        <v>6</v>
      </c>
      <c r="C6616">
        <v>25</v>
      </c>
      <c r="D6616">
        <v>10.657</v>
      </c>
    </row>
    <row r="6617" spans="1:4" ht="15.75">
      <c r="A6617" s="1">
        <v>2001</v>
      </c>
      <c r="B6617">
        <v>6</v>
      </c>
      <c r="C6617">
        <v>26</v>
      </c>
      <c r="D6617">
        <v>10.61</v>
      </c>
    </row>
    <row r="6618" spans="1:4" ht="15.75">
      <c r="A6618" s="1">
        <v>2001</v>
      </c>
      <c r="B6618">
        <v>6</v>
      </c>
      <c r="C6618">
        <v>27</v>
      </c>
      <c r="D6618">
        <v>10.455</v>
      </c>
    </row>
    <row r="6619" spans="1:4" ht="15.75">
      <c r="A6619" s="1">
        <v>2001</v>
      </c>
      <c r="B6619">
        <v>6</v>
      </c>
      <c r="C6619">
        <v>28</v>
      </c>
      <c r="D6619">
        <v>10.401</v>
      </c>
    </row>
    <row r="6620" spans="1:4" ht="15.75">
      <c r="A6620" s="1">
        <v>2001</v>
      </c>
      <c r="B6620">
        <v>6</v>
      </c>
      <c r="C6620">
        <v>29</v>
      </c>
      <c r="D6620">
        <v>10.355</v>
      </c>
    </row>
    <row r="6621" spans="1:4" ht="15.75">
      <c r="A6621" s="1">
        <v>2001</v>
      </c>
      <c r="B6621">
        <v>6</v>
      </c>
      <c r="C6621">
        <v>30</v>
      </c>
      <c r="D6621">
        <v>10.297000000000001</v>
      </c>
    </row>
    <row r="6622" spans="1:4" ht="15.75">
      <c r="A6622" s="1">
        <v>2001</v>
      </c>
      <c r="B6622">
        <v>7</v>
      </c>
      <c r="C6622">
        <v>1</v>
      </c>
      <c r="D6622">
        <v>10.064</v>
      </c>
    </row>
    <row r="6623" spans="1:4" ht="15.75">
      <c r="A6623" s="1">
        <v>2001</v>
      </c>
      <c r="B6623">
        <v>7</v>
      </c>
      <c r="C6623">
        <v>2</v>
      </c>
      <c r="D6623">
        <v>10.032</v>
      </c>
    </row>
    <row r="6624" spans="1:4" ht="15.75">
      <c r="A6624" s="1">
        <v>2001</v>
      </c>
      <c r="B6624">
        <v>7</v>
      </c>
      <c r="C6624">
        <v>3</v>
      </c>
      <c r="D6624">
        <v>9.9600000000000009</v>
      </c>
    </row>
    <row r="6625" spans="1:4" ht="15.75">
      <c r="A6625" s="1">
        <v>2001</v>
      </c>
      <c r="B6625">
        <v>7</v>
      </c>
      <c r="C6625">
        <v>4</v>
      </c>
      <c r="D6625">
        <v>9.9269999999999996</v>
      </c>
    </row>
    <row r="6626" spans="1:4" ht="15.75">
      <c r="A6626" s="1">
        <v>2001</v>
      </c>
      <c r="B6626">
        <v>7</v>
      </c>
      <c r="C6626">
        <v>5</v>
      </c>
      <c r="D6626">
        <v>9.7750000000000004</v>
      </c>
    </row>
    <row r="6627" spans="1:4" ht="15.75">
      <c r="A6627" s="1">
        <v>2001</v>
      </c>
      <c r="B6627">
        <v>7</v>
      </c>
      <c r="C6627">
        <v>6</v>
      </c>
      <c r="D6627">
        <v>9.6720000000000006</v>
      </c>
    </row>
    <row r="6628" spans="1:4" ht="15.75">
      <c r="A6628" s="1">
        <v>2001</v>
      </c>
      <c r="B6628">
        <v>7</v>
      </c>
      <c r="C6628">
        <v>7</v>
      </c>
      <c r="D6628">
        <v>9.6419999999999995</v>
      </c>
    </row>
    <row r="6629" spans="1:4" ht="15.75">
      <c r="A6629" s="1">
        <v>2001</v>
      </c>
      <c r="B6629">
        <v>7</v>
      </c>
      <c r="C6629">
        <v>8</v>
      </c>
      <c r="D6629">
        <v>9.5779999999999994</v>
      </c>
    </row>
    <row r="6630" spans="1:4" ht="15.75">
      <c r="A6630" s="1">
        <v>2001</v>
      </c>
      <c r="B6630">
        <v>7</v>
      </c>
      <c r="C6630">
        <v>9</v>
      </c>
      <c r="D6630">
        <v>9.5370000000000008</v>
      </c>
    </row>
    <row r="6631" spans="1:4" ht="15.75">
      <c r="A6631" s="1">
        <v>2001</v>
      </c>
      <c r="B6631">
        <v>7</v>
      </c>
      <c r="C6631">
        <v>10</v>
      </c>
      <c r="D6631">
        <v>9.4809999999999999</v>
      </c>
    </row>
    <row r="6632" spans="1:4" ht="15.75">
      <c r="A6632" s="1">
        <v>2001</v>
      </c>
      <c r="B6632">
        <v>7</v>
      </c>
      <c r="C6632">
        <v>11</v>
      </c>
      <c r="D6632">
        <v>9.4459999999999997</v>
      </c>
    </row>
    <row r="6633" spans="1:4" ht="15.75">
      <c r="A6633" s="1">
        <v>2001</v>
      </c>
      <c r="B6633">
        <v>7</v>
      </c>
      <c r="C6633">
        <v>12</v>
      </c>
      <c r="D6633">
        <v>9.3439999999999994</v>
      </c>
    </row>
    <row r="6634" spans="1:4" ht="15.75">
      <c r="A6634" s="1">
        <v>2001</v>
      </c>
      <c r="B6634">
        <v>7</v>
      </c>
      <c r="C6634">
        <v>13</v>
      </c>
      <c r="D6634">
        <v>9.2539999999999996</v>
      </c>
    </row>
    <row r="6635" spans="1:4" ht="15.75">
      <c r="A6635" s="1">
        <v>2001</v>
      </c>
      <c r="B6635">
        <v>7</v>
      </c>
      <c r="C6635">
        <v>14</v>
      </c>
      <c r="D6635">
        <v>9.1890000000000001</v>
      </c>
    </row>
    <row r="6636" spans="1:4" ht="15.75">
      <c r="A6636" s="1">
        <v>2001</v>
      </c>
      <c r="B6636">
        <v>7</v>
      </c>
      <c r="C6636">
        <v>15</v>
      </c>
      <c r="D6636">
        <v>9.1359999999999992</v>
      </c>
    </row>
    <row r="6637" spans="1:4" ht="15.75">
      <c r="A6637" s="1">
        <v>2001</v>
      </c>
      <c r="B6637">
        <v>7</v>
      </c>
      <c r="C6637">
        <v>16</v>
      </c>
      <c r="D6637">
        <v>9.0269999999999992</v>
      </c>
    </row>
    <row r="6638" spans="1:4" ht="15.75">
      <c r="A6638" s="1">
        <v>2001</v>
      </c>
      <c r="B6638">
        <v>7</v>
      </c>
      <c r="C6638">
        <v>17</v>
      </c>
      <c r="D6638">
        <v>9.0220000000000002</v>
      </c>
    </row>
    <row r="6639" spans="1:4" ht="15.75">
      <c r="A6639" s="1">
        <v>2001</v>
      </c>
      <c r="B6639">
        <v>7</v>
      </c>
      <c r="C6639">
        <v>18</v>
      </c>
      <c r="D6639">
        <v>8.9469999999999992</v>
      </c>
    </row>
    <row r="6640" spans="1:4" ht="15.75">
      <c r="A6640" s="1">
        <v>2001</v>
      </c>
      <c r="B6640">
        <v>7</v>
      </c>
      <c r="C6640">
        <v>19</v>
      </c>
      <c r="D6640">
        <v>8.9079999999999995</v>
      </c>
    </row>
    <row r="6641" spans="1:4" ht="15.75">
      <c r="A6641" s="1">
        <v>2001</v>
      </c>
      <c r="B6641">
        <v>7</v>
      </c>
      <c r="C6641">
        <v>20</v>
      </c>
      <c r="D6641">
        <v>8.7759999999999998</v>
      </c>
    </row>
    <row r="6642" spans="1:4" ht="15.75">
      <c r="A6642" s="1">
        <v>2001</v>
      </c>
      <c r="B6642">
        <v>7</v>
      </c>
      <c r="C6642">
        <v>21</v>
      </c>
      <c r="D6642">
        <v>8.6950000000000003</v>
      </c>
    </row>
    <row r="6643" spans="1:4" ht="15.75">
      <c r="A6643" s="1">
        <v>2001</v>
      </c>
      <c r="B6643">
        <v>7</v>
      </c>
      <c r="C6643">
        <v>22</v>
      </c>
      <c r="D6643">
        <v>8.6820000000000004</v>
      </c>
    </row>
    <row r="6644" spans="1:4" ht="15.75">
      <c r="A6644" s="1">
        <v>2001</v>
      </c>
      <c r="B6644">
        <v>7</v>
      </c>
      <c r="C6644">
        <v>23</v>
      </c>
      <c r="D6644">
        <v>8.6479999999999997</v>
      </c>
    </row>
    <row r="6645" spans="1:4" ht="15.75">
      <c r="A6645" s="1">
        <v>2001</v>
      </c>
      <c r="B6645">
        <v>7</v>
      </c>
      <c r="C6645">
        <v>24</v>
      </c>
      <c r="D6645">
        <v>8.5440000000000005</v>
      </c>
    </row>
    <row r="6646" spans="1:4" ht="15.75">
      <c r="A6646" s="1">
        <v>2001</v>
      </c>
      <c r="B6646">
        <v>7</v>
      </c>
      <c r="C6646">
        <v>25</v>
      </c>
      <c r="D6646">
        <v>8.4269999999999996</v>
      </c>
    </row>
    <row r="6647" spans="1:4" ht="15.75">
      <c r="A6647" s="1">
        <v>2001</v>
      </c>
      <c r="B6647">
        <v>7</v>
      </c>
      <c r="C6647">
        <v>26</v>
      </c>
      <c r="D6647">
        <v>8.4149999999999991</v>
      </c>
    </row>
    <row r="6648" spans="1:4" ht="15.75">
      <c r="A6648" s="1">
        <v>2001</v>
      </c>
      <c r="B6648">
        <v>7</v>
      </c>
      <c r="C6648">
        <v>27</v>
      </c>
      <c r="D6648">
        <v>8.327</v>
      </c>
    </row>
    <row r="6649" spans="1:4" ht="15.75">
      <c r="A6649" s="1">
        <v>2001</v>
      </c>
      <c r="B6649">
        <v>7</v>
      </c>
      <c r="C6649">
        <v>28</v>
      </c>
      <c r="D6649">
        <v>8.3059999999999992</v>
      </c>
    </row>
    <row r="6650" spans="1:4" ht="15.75">
      <c r="A6650" s="1">
        <v>2001</v>
      </c>
      <c r="B6650">
        <v>7</v>
      </c>
      <c r="C6650">
        <v>29</v>
      </c>
      <c r="D6650">
        <v>8.1999999999999993</v>
      </c>
    </row>
    <row r="6651" spans="1:4" ht="15.75">
      <c r="A6651" s="1">
        <v>2001</v>
      </c>
      <c r="B6651">
        <v>7</v>
      </c>
      <c r="C6651">
        <v>30</v>
      </c>
      <c r="D6651">
        <v>8.1329999999999991</v>
      </c>
    </row>
    <row r="6652" spans="1:4" ht="15.75">
      <c r="A6652" s="1">
        <v>2001</v>
      </c>
      <c r="B6652">
        <v>7</v>
      </c>
      <c r="C6652">
        <v>31</v>
      </c>
      <c r="D6652">
        <v>8.0869999999999997</v>
      </c>
    </row>
    <row r="6653" spans="1:4" ht="15.75">
      <c r="A6653" s="1">
        <v>2001</v>
      </c>
      <c r="B6653">
        <v>8</v>
      </c>
      <c r="C6653">
        <v>1</v>
      </c>
      <c r="D6653">
        <v>8.0790000000000006</v>
      </c>
    </row>
    <row r="6654" spans="1:4" ht="15.75">
      <c r="A6654" s="1">
        <v>2001</v>
      </c>
      <c r="B6654">
        <v>8</v>
      </c>
      <c r="C6654">
        <v>2</v>
      </c>
      <c r="D6654">
        <v>8.0220000000000002</v>
      </c>
    </row>
    <row r="6655" spans="1:4" ht="15.75">
      <c r="A6655" s="1">
        <v>2001</v>
      </c>
      <c r="B6655">
        <v>8</v>
      </c>
      <c r="C6655">
        <v>3</v>
      </c>
      <c r="D6655">
        <v>7.9340000000000002</v>
      </c>
    </row>
    <row r="6656" spans="1:4" ht="15.75">
      <c r="A6656" s="1">
        <v>2001</v>
      </c>
      <c r="B6656">
        <v>8</v>
      </c>
      <c r="C6656">
        <v>4</v>
      </c>
      <c r="D6656">
        <v>7.9409999999999998</v>
      </c>
    </row>
    <row r="6657" spans="1:4" ht="15.75">
      <c r="A6657" s="1">
        <v>2001</v>
      </c>
      <c r="B6657">
        <v>8</v>
      </c>
      <c r="C6657">
        <v>5</v>
      </c>
      <c r="D6657">
        <v>7.98</v>
      </c>
    </row>
    <row r="6658" spans="1:4" ht="15.75">
      <c r="A6658" s="1">
        <v>2001</v>
      </c>
      <c r="B6658">
        <v>8</v>
      </c>
      <c r="C6658">
        <v>6</v>
      </c>
      <c r="D6658">
        <v>7.891</v>
      </c>
    </row>
    <row r="6659" spans="1:4" ht="15.75">
      <c r="A6659" s="1">
        <v>2001</v>
      </c>
      <c r="B6659">
        <v>8</v>
      </c>
      <c r="C6659">
        <v>7</v>
      </c>
      <c r="D6659">
        <v>7.8360000000000003</v>
      </c>
    </row>
    <row r="6660" spans="1:4" ht="15.75">
      <c r="A6660" s="1">
        <v>2001</v>
      </c>
      <c r="B6660">
        <v>8</v>
      </c>
      <c r="C6660">
        <v>8</v>
      </c>
      <c r="D6660">
        <v>7.819</v>
      </c>
    </row>
    <row r="6661" spans="1:4" ht="15.75">
      <c r="A6661" s="1">
        <v>2001</v>
      </c>
      <c r="B6661">
        <v>8</v>
      </c>
      <c r="C6661">
        <v>9</v>
      </c>
      <c r="D6661">
        <v>7.7469999999999999</v>
      </c>
    </row>
    <row r="6662" spans="1:4" ht="15.75">
      <c r="A6662" s="1">
        <v>2001</v>
      </c>
      <c r="B6662">
        <v>8</v>
      </c>
      <c r="C6662">
        <v>10</v>
      </c>
      <c r="D6662">
        <v>7.694</v>
      </c>
    </row>
    <row r="6663" spans="1:4" ht="15.75">
      <c r="A6663" s="1">
        <v>2001</v>
      </c>
      <c r="B6663">
        <v>8</v>
      </c>
      <c r="C6663">
        <v>11</v>
      </c>
      <c r="D6663">
        <v>7.7160000000000002</v>
      </c>
    </row>
    <row r="6664" spans="1:4" ht="15.75">
      <c r="A6664" s="1">
        <v>2001</v>
      </c>
      <c r="B6664">
        <v>8</v>
      </c>
      <c r="C6664">
        <v>12</v>
      </c>
      <c r="D6664">
        <v>7.6920000000000002</v>
      </c>
    </row>
    <row r="6665" spans="1:4" ht="15.75">
      <c r="A6665" s="1">
        <v>2001</v>
      </c>
      <c r="B6665">
        <v>8</v>
      </c>
      <c r="C6665">
        <v>13</v>
      </c>
      <c r="D6665">
        <v>7.5659999999999998</v>
      </c>
    </row>
    <row r="6666" spans="1:4" ht="15.75">
      <c r="A6666" s="1">
        <v>2001</v>
      </c>
      <c r="B6666">
        <v>8</v>
      </c>
      <c r="C6666">
        <v>14</v>
      </c>
      <c r="D6666">
        <v>7.5350000000000001</v>
      </c>
    </row>
    <row r="6667" spans="1:4" ht="15.75">
      <c r="A6667" s="1">
        <v>2001</v>
      </c>
      <c r="B6667">
        <v>8</v>
      </c>
      <c r="C6667">
        <v>15</v>
      </c>
      <c r="D6667">
        <v>7.4630000000000001</v>
      </c>
    </row>
    <row r="6668" spans="1:4" ht="15.75">
      <c r="A6668" s="1">
        <v>2001</v>
      </c>
      <c r="B6668">
        <v>8</v>
      </c>
      <c r="C6668">
        <v>16</v>
      </c>
      <c r="D6668">
        <v>7.4509999999999996</v>
      </c>
    </row>
    <row r="6669" spans="1:4" ht="15.75">
      <c r="A6669" s="1">
        <v>2001</v>
      </c>
      <c r="B6669">
        <v>8</v>
      </c>
      <c r="C6669">
        <v>17</v>
      </c>
      <c r="D6669">
        <v>7.4039999999999999</v>
      </c>
    </row>
    <row r="6670" spans="1:4" ht="15.75">
      <c r="A6670" s="1">
        <v>2001</v>
      </c>
      <c r="B6670">
        <v>8</v>
      </c>
      <c r="C6670">
        <v>18</v>
      </c>
      <c r="D6670">
        <v>7.4530000000000003</v>
      </c>
    </row>
    <row r="6671" spans="1:4" ht="15.75">
      <c r="A6671" s="1">
        <v>2001</v>
      </c>
      <c r="B6671">
        <v>8</v>
      </c>
      <c r="C6671">
        <v>19</v>
      </c>
      <c r="D6671">
        <v>7.3440000000000003</v>
      </c>
    </row>
    <row r="6672" spans="1:4" ht="15.75">
      <c r="A6672" s="1">
        <v>2001</v>
      </c>
      <c r="B6672">
        <v>8</v>
      </c>
      <c r="C6672">
        <v>20</v>
      </c>
      <c r="D6672">
        <v>7.2720000000000002</v>
      </c>
    </row>
    <row r="6673" spans="1:4" ht="15.75">
      <c r="A6673" s="1">
        <v>2001</v>
      </c>
      <c r="B6673">
        <v>8</v>
      </c>
      <c r="C6673">
        <v>21</v>
      </c>
      <c r="D6673">
        <v>7.2229999999999999</v>
      </c>
    </row>
    <row r="6674" spans="1:4" ht="15.75">
      <c r="A6674" s="1">
        <v>2001</v>
      </c>
      <c r="B6674">
        <v>8</v>
      </c>
      <c r="C6674">
        <v>22</v>
      </c>
      <c r="D6674">
        <v>7.1859999999999999</v>
      </c>
    </row>
    <row r="6675" spans="1:4" ht="15.75">
      <c r="A6675" s="1">
        <v>2001</v>
      </c>
      <c r="B6675">
        <v>8</v>
      </c>
      <c r="C6675">
        <v>23</v>
      </c>
      <c r="D6675">
        <v>7.101</v>
      </c>
    </row>
    <row r="6676" spans="1:4" ht="15.75">
      <c r="A6676" s="1">
        <v>2001</v>
      </c>
      <c r="B6676">
        <v>8</v>
      </c>
      <c r="C6676">
        <v>24</v>
      </c>
      <c r="D6676">
        <v>7.0350000000000001</v>
      </c>
    </row>
    <row r="6677" spans="1:4" ht="15.75">
      <c r="A6677" s="1">
        <v>2001</v>
      </c>
      <c r="B6677">
        <v>8</v>
      </c>
      <c r="C6677">
        <v>25</v>
      </c>
      <c r="D6677">
        <v>7.07</v>
      </c>
    </row>
    <row r="6678" spans="1:4" ht="15.75">
      <c r="A6678" s="1">
        <v>2001</v>
      </c>
      <c r="B6678">
        <v>8</v>
      </c>
      <c r="C6678">
        <v>26</v>
      </c>
      <c r="D6678">
        <v>6.9939999999999998</v>
      </c>
    </row>
    <row r="6679" spans="1:4" ht="15.75">
      <c r="A6679" s="1">
        <v>2001</v>
      </c>
      <c r="B6679">
        <v>8</v>
      </c>
      <c r="C6679">
        <v>27</v>
      </c>
      <c r="D6679">
        <v>6.9809999999999999</v>
      </c>
    </row>
    <row r="6680" spans="1:4" ht="15.75">
      <c r="A6680" s="1">
        <v>2001</v>
      </c>
      <c r="B6680">
        <v>8</v>
      </c>
      <c r="C6680">
        <v>28</v>
      </c>
      <c r="D6680">
        <v>7.0229999999999997</v>
      </c>
    </row>
    <row r="6681" spans="1:4" ht="15.75">
      <c r="A6681" s="1">
        <v>2001</v>
      </c>
      <c r="B6681">
        <v>8</v>
      </c>
      <c r="C6681">
        <v>29</v>
      </c>
      <c r="D6681">
        <v>6.9569999999999999</v>
      </c>
    </row>
    <row r="6682" spans="1:4" ht="15.75">
      <c r="A6682" s="1">
        <v>2001</v>
      </c>
      <c r="B6682">
        <v>8</v>
      </c>
      <c r="C6682">
        <v>30</v>
      </c>
      <c r="D6682">
        <v>6.9870000000000001</v>
      </c>
    </row>
    <row r="6683" spans="1:4" ht="15.75">
      <c r="A6683" s="1">
        <v>2001</v>
      </c>
      <c r="B6683">
        <v>8</v>
      </c>
      <c r="C6683">
        <v>31</v>
      </c>
      <c r="D6683">
        <v>6.8890000000000002</v>
      </c>
    </row>
    <row r="6684" spans="1:4" ht="15.75">
      <c r="A6684" s="1">
        <v>2001</v>
      </c>
      <c r="B6684">
        <v>9</v>
      </c>
      <c r="C6684">
        <v>1</v>
      </c>
      <c r="D6684">
        <v>6.7889999999999997</v>
      </c>
    </row>
    <row r="6685" spans="1:4" ht="15.75">
      <c r="A6685" s="1">
        <v>2001</v>
      </c>
      <c r="B6685">
        <v>9</v>
      </c>
      <c r="C6685">
        <v>2</v>
      </c>
      <c r="D6685">
        <v>6.8070000000000004</v>
      </c>
    </row>
    <row r="6686" spans="1:4" ht="15.75">
      <c r="A6686" s="1">
        <v>2001</v>
      </c>
      <c r="B6686">
        <v>9</v>
      </c>
      <c r="C6686">
        <v>3</v>
      </c>
      <c r="D6686">
        <v>6.7869999999999999</v>
      </c>
    </row>
    <row r="6687" spans="1:4" ht="15.75">
      <c r="A6687" s="1">
        <v>2001</v>
      </c>
      <c r="B6687">
        <v>9</v>
      </c>
      <c r="C6687">
        <v>4</v>
      </c>
      <c r="D6687">
        <v>6.7789999999999999</v>
      </c>
    </row>
    <row r="6688" spans="1:4" ht="15.75">
      <c r="A6688" s="1">
        <v>2001</v>
      </c>
      <c r="B6688">
        <v>9</v>
      </c>
      <c r="C6688">
        <v>5</v>
      </c>
      <c r="D6688">
        <v>6.782</v>
      </c>
    </row>
    <row r="6689" spans="1:4" ht="15.75">
      <c r="A6689" s="1">
        <v>2001</v>
      </c>
      <c r="B6689">
        <v>9</v>
      </c>
      <c r="C6689">
        <v>6</v>
      </c>
      <c r="D6689">
        <v>6.7460000000000004</v>
      </c>
    </row>
    <row r="6690" spans="1:4" ht="15.75">
      <c r="A6690" s="1">
        <v>2001</v>
      </c>
      <c r="B6690">
        <v>9</v>
      </c>
      <c r="C6690">
        <v>7</v>
      </c>
      <c r="D6690">
        <v>6.73</v>
      </c>
    </row>
    <row r="6691" spans="1:4" ht="15.75">
      <c r="A6691" s="1">
        <v>2001</v>
      </c>
      <c r="B6691">
        <v>9</v>
      </c>
      <c r="C6691">
        <v>8</v>
      </c>
      <c r="D6691">
        <v>6.718</v>
      </c>
    </row>
    <row r="6692" spans="1:4" ht="15.75">
      <c r="A6692" s="1">
        <v>2001</v>
      </c>
      <c r="B6692">
        <v>9</v>
      </c>
      <c r="C6692">
        <v>9</v>
      </c>
      <c r="D6692">
        <v>6.7240000000000002</v>
      </c>
    </row>
    <row r="6693" spans="1:4" ht="15.75">
      <c r="A6693" s="1">
        <v>2001</v>
      </c>
      <c r="B6693">
        <v>9</v>
      </c>
      <c r="C6693">
        <v>10</v>
      </c>
      <c r="D6693">
        <v>6.6909999999999998</v>
      </c>
    </row>
    <row r="6694" spans="1:4" ht="15.75">
      <c r="A6694" s="1">
        <v>2001</v>
      </c>
      <c r="B6694">
        <v>9</v>
      </c>
      <c r="C6694">
        <v>11</v>
      </c>
      <c r="D6694">
        <v>6.6669999999999998</v>
      </c>
    </row>
    <row r="6695" spans="1:4" ht="15.75">
      <c r="A6695" s="1">
        <v>2001</v>
      </c>
      <c r="B6695">
        <v>9</v>
      </c>
      <c r="C6695">
        <v>12</v>
      </c>
      <c r="D6695">
        <v>6.6319999999999997</v>
      </c>
    </row>
    <row r="6696" spans="1:4" ht="15.75">
      <c r="A6696" s="1">
        <v>2001</v>
      </c>
      <c r="B6696">
        <v>9</v>
      </c>
      <c r="C6696">
        <v>13</v>
      </c>
      <c r="D6696">
        <v>6.641</v>
      </c>
    </row>
    <row r="6697" spans="1:4" ht="15.75">
      <c r="A6697" s="1">
        <v>2001</v>
      </c>
      <c r="B6697">
        <v>9</v>
      </c>
      <c r="C6697">
        <v>14</v>
      </c>
      <c r="D6697">
        <v>6.6840000000000002</v>
      </c>
    </row>
    <row r="6698" spans="1:4" ht="15.75">
      <c r="A6698" s="1">
        <v>2001</v>
      </c>
      <c r="B6698">
        <v>9</v>
      </c>
      <c r="C6698">
        <v>15</v>
      </c>
      <c r="D6698">
        <v>6.657</v>
      </c>
    </row>
    <row r="6699" spans="1:4" ht="15.75">
      <c r="A6699" s="1">
        <v>2001</v>
      </c>
      <c r="B6699">
        <v>9</v>
      </c>
      <c r="C6699">
        <v>16</v>
      </c>
      <c r="D6699">
        <v>6.6079999999999997</v>
      </c>
    </row>
    <row r="6700" spans="1:4" ht="15.75">
      <c r="A6700" s="1">
        <v>2001</v>
      </c>
      <c r="B6700">
        <v>9</v>
      </c>
      <c r="C6700">
        <v>17</v>
      </c>
      <c r="D6700">
        <v>6.62</v>
      </c>
    </row>
    <row r="6701" spans="1:4" ht="15.75">
      <c r="A6701" s="1">
        <v>2001</v>
      </c>
      <c r="B6701">
        <v>9</v>
      </c>
      <c r="C6701">
        <v>18</v>
      </c>
      <c r="D6701">
        <v>6.5890000000000004</v>
      </c>
    </row>
    <row r="6702" spans="1:4" ht="15.75">
      <c r="A6702" s="1">
        <v>2001</v>
      </c>
      <c r="B6702">
        <v>9</v>
      </c>
      <c r="C6702">
        <v>19</v>
      </c>
      <c r="D6702">
        <v>6.5670000000000002</v>
      </c>
    </row>
    <row r="6703" spans="1:4" ht="15.75">
      <c r="A6703" s="1">
        <v>2001</v>
      </c>
      <c r="B6703">
        <v>9</v>
      </c>
      <c r="C6703">
        <v>20</v>
      </c>
      <c r="D6703">
        <v>6.6289999999999996</v>
      </c>
    </row>
    <row r="6704" spans="1:4" ht="15.75">
      <c r="A6704" s="1">
        <v>2001</v>
      </c>
      <c r="B6704">
        <v>9</v>
      </c>
      <c r="C6704">
        <v>21</v>
      </c>
      <c r="D6704">
        <v>6.64</v>
      </c>
    </row>
    <row r="6705" spans="1:4" ht="15.75">
      <c r="A6705" s="1">
        <v>2001</v>
      </c>
      <c r="B6705">
        <v>9</v>
      </c>
      <c r="C6705">
        <v>22</v>
      </c>
      <c r="D6705">
        <v>6.7050000000000001</v>
      </c>
    </row>
    <row r="6706" spans="1:4" ht="15.75">
      <c r="A6706" s="1">
        <v>2001</v>
      </c>
      <c r="B6706">
        <v>9</v>
      </c>
      <c r="C6706">
        <v>23</v>
      </c>
      <c r="D6706">
        <v>6.6829999999999998</v>
      </c>
    </row>
    <row r="6707" spans="1:4" ht="15.75">
      <c r="A6707" s="1">
        <v>2001</v>
      </c>
      <c r="B6707">
        <v>9</v>
      </c>
      <c r="C6707">
        <v>24</v>
      </c>
      <c r="D6707">
        <v>6.7460000000000004</v>
      </c>
    </row>
    <row r="6708" spans="1:4" ht="15.75">
      <c r="A6708" s="1">
        <v>2001</v>
      </c>
      <c r="B6708">
        <v>9</v>
      </c>
      <c r="C6708">
        <v>25</v>
      </c>
      <c r="D6708">
        <v>6.6840000000000002</v>
      </c>
    </row>
    <row r="6709" spans="1:4" ht="15.75">
      <c r="A6709" s="1">
        <v>2001</v>
      </c>
      <c r="B6709">
        <v>9</v>
      </c>
      <c r="C6709">
        <v>26</v>
      </c>
      <c r="D6709">
        <v>6.7729999999999997</v>
      </c>
    </row>
    <row r="6710" spans="1:4" ht="15.75">
      <c r="A6710" s="1">
        <v>2001</v>
      </c>
      <c r="B6710">
        <v>9</v>
      </c>
      <c r="C6710">
        <v>27</v>
      </c>
      <c r="D6710">
        <v>6.806</v>
      </c>
    </row>
    <row r="6711" spans="1:4" ht="15.75">
      <c r="A6711" s="1">
        <v>2001</v>
      </c>
      <c r="B6711">
        <v>9</v>
      </c>
      <c r="C6711">
        <v>28</v>
      </c>
      <c r="D6711">
        <v>6.9640000000000004</v>
      </c>
    </row>
    <row r="6712" spans="1:4" ht="15.75">
      <c r="A6712" s="1">
        <v>2001</v>
      </c>
      <c r="B6712">
        <v>9</v>
      </c>
      <c r="C6712">
        <v>29</v>
      </c>
      <c r="D6712">
        <v>7.0330000000000004</v>
      </c>
    </row>
    <row r="6713" spans="1:4" ht="15.75">
      <c r="A6713" s="1">
        <v>2001</v>
      </c>
      <c r="B6713">
        <v>9</v>
      </c>
      <c r="C6713">
        <v>30</v>
      </c>
      <c r="D6713">
        <v>7.0839999999999996</v>
      </c>
    </row>
    <row r="6714" spans="1:4" ht="15.75">
      <c r="A6714" s="1">
        <v>2001</v>
      </c>
      <c r="B6714">
        <v>10</v>
      </c>
      <c r="C6714">
        <v>1</v>
      </c>
      <c r="D6714">
        <v>7.2610000000000001</v>
      </c>
    </row>
    <row r="6715" spans="1:4" ht="15.75">
      <c r="A6715" s="1">
        <v>2001</v>
      </c>
      <c r="B6715">
        <v>10</v>
      </c>
      <c r="C6715">
        <v>2</v>
      </c>
      <c r="D6715">
        <v>7.3710000000000004</v>
      </c>
    </row>
    <row r="6716" spans="1:4" ht="15.75">
      <c r="A6716" s="1">
        <v>2001</v>
      </c>
      <c r="B6716">
        <v>10</v>
      </c>
      <c r="C6716">
        <v>3</v>
      </c>
      <c r="D6716">
        <v>7.4770000000000003</v>
      </c>
    </row>
    <row r="6717" spans="1:4" ht="15.75">
      <c r="A6717" s="1">
        <v>2001</v>
      </c>
      <c r="B6717">
        <v>10</v>
      </c>
      <c r="C6717">
        <v>4</v>
      </c>
      <c r="D6717">
        <v>7.5510000000000002</v>
      </c>
    </row>
    <row r="6718" spans="1:4" ht="15.75">
      <c r="A6718" s="1">
        <v>2001</v>
      </c>
      <c r="B6718">
        <v>10</v>
      </c>
      <c r="C6718">
        <v>5</v>
      </c>
      <c r="D6718">
        <v>7.5759999999999996</v>
      </c>
    </row>
    <row r="6719" spans="1:4" ht="15.75">
      <c r="A6719" s="1">
        <v>2001</v>
      </c>
      <c r="B6719">
        <v>10</v>
      </c>
      <c r="C6719">
        <v>6</v>
      </c>
      <c r="D6719">
        <v>7.67</v>
      </c>
    </row>
    <row r="6720" spans="1:4" ht="15.75">
      <c r="A6720" s="1">
        <v>2001</v>
      </c>
      <c r="B6720">
        <v>10</v>
      </c>
      <c r="C6720">
        <v>7</v>
      </c>
      <c r="D6720">
        <v>7.7859999999999996</v>
      </c>
    </row>
    <row r="6721" spans="1:4" ht="15.75">
      <c r="A6721" s="1">
        <v>2001</v>
      </c>
      <c r="B6721">
        <v>10</v>
      </c>
      <c r="C6721">
        <v>8</v>
      </c>
      <c r="D6721">
        <v>7.8559999999999999</v>
      </c>
    </row>
    <row r="6722" spans="1:4" ht="15.75">
      <c r="A6722" s="1">
        <v>2001</v>
      </c>
      <c r="B6722">
        <v>10</v>
      </c>
      <c r="C6722">
        <v>9</v>
      </c>
      <c r="D6722">
        <v>7.9420000000000002</v>
      </c>
    </row>
    <row r="6723" spans="1:4" ht="15.75">
      <c r="A6723" s="1">
        <v>2001</v>
      </c>
      <c r="B6723">
        <v>10</v>
      </c>
      <c r="C6723">
        <v>10</v>
      </c>
      <c r="D6723">
        <v>7.9589999999999996</v>
      </c>
    </row>
    <row r="6724" spans="1:4" ht="15.75">
      <c r="A6724" s="1">
        <v>2001</v>
      </c>
      <c r="B6724">
        <v>10</v>
      </c>
      <c r="C6724">
        <v>11</v>
      </c>
      <c r="D6724">
        <v>7.9809999999999999</v>
      </c>
    </row>
    <row r="6725" spans="1:4" ht="15.75">
      <c r="A6725" s="1">
        <v>2001</v>
      </c>
      <c r="B6725">
        <v>10</v>
      </c>
      <c r="C6725">
        <v>12</v>
      </c>
      <c r="D6725">
        <v>8.0050000000000008</v>
      </c>
    </row>
    <row r="6726" spans="1:4" ht="15.75">
      <c r="A6726" s="1">
        <v>2001</v>
      </c>
      <c r="B6726">
        <v>10</v>
      </c>
      <c r="C6726">
        <v>13</v>
      </c>
      <c r="D6726">
        <v>8.0969999999999995</v>
      </c>
    </row>
    <row r="6727" spans="1:4" ht="15.75">
      <c r="A6727" s="1">
        <v>2001</v>
      </c>
      <c r="B6727">
        <v>10</v>
      </c>
      <c r="C6727">
        <v>14</v>
      </c>
      <c r="D6727">
        <v>8.1489999999999991</v>
      </c>
    </row>
    <row r="6728" spans="1:4" ht="15.75">
      <c r="A6728" s="1">
        <v>2001</v>
      </c>
      <c r="B6728">
        <v>10</v>
      </c>
      <c r="C6728">
        <v>15</v>
      </c>
      <c r="D6728">
        <v>8.2140000000000004</v>
      </c>
    </row>
    <row r="6729" spans="1:4" ht="15.75">
      <c r="A6729" s="1">
        <v>2001</v>
      </c>
      <c r="B6729">
        <v>10</v>
      </c>
      <c r="C6729">
        <v>16</v>
      </c>
      <c r="D6729">
        <v>8.2430000000000003</v>
      </c>
    </row>
    <row r="6730" spans="1:4" ht="15.75">
      <c r="A6730" s="1">
        <v>2001</v>
      </c>
      <c r="B6730">
        <v>10</v>
      </c>
      <c r="C6730">
        <v>17</v>
      </c>
      <c r="D6730">
        <v>8.3309999999999995</v>
      </c>
    </row>
    <row r="6731" spans="1:4" ht="15.75">
      <c r="A6731" s="1">
        <v>2001</v>
      </c>
      <c r="B6731">
        <v>10</v>
      </c>
      <c r="C6731">
        <v>18</v>
      </c>
      <c r="D6731">
        <v>8.4489999999999998</v>
      </c>
    </row>
    <row r="6732" spans="1:4" ht="15.75">
      <c r="A6732" s="1">
        <v>2001</v>
      </c>
      <c r="B6732">
        <v>10</v>
      </c>
      <c r="C6732">
        <v>19</v>
      </c>
      <c r="D6732">
        <v>8.5410000000000004</v>
      </c>
    </row>
    <row r="6733" spans="1:4" ht="15.75">
      <c r="A6733" s="1">
        <v>2001</v>
      </c>
      <c r="B6733">
        <v>10</v>
      </c>
      <c r="C6733">
        <v>20</v>
      </c>
      <c r="D6733">
        <v>8.5549999999999997</v>
      </c>
    </row>
    <row r="6734" spans="1:4" ht="15.75">
      <c r="A6734" s="1">
        <v>2001</v>
      </c>
      <c r="B6734">
        <v>10</v>
      </c>
      <c r="C6734">
        <v>21</v>
      </c>
      <c r="D6734">
        <v>8.5660000000000007</v>
      </c>
    </row>
    <row r="6735" spans="1:4" ht="15.75">
      <c r="A6735" s="1">
        <v>2001</v>
      </c>
      <c r="B6735">
        <v>10</v>
      </c>
      <c r="C6735">
        <v>22</v>
      </c>
      <c r="D6735">
        <v>8.5289999999999999</v>
      </c>
    </row>
    <row r="6736" spans="1:4" ht="15.75">
      <c r="A6736" s="1">
        <v>2001</v>
      </c>
      <c r="B6736">
        <v>10</v>
      </c>
      <c r="C6736">
        <v>23</v>
      </c>
      <c r="D6736">
        <v>8.5690000000000008</v>
      </c>
    </row>
    <row r="6737" spans="1:4" ht="15.75">
      <c r="A6737" s="1">
        <v>2001</v>
      </c>
      <c r="B6737">
        <v>10</v>
      </c>
      <c r="C6737">
        <v>24</v>
      </c>
      <c r="D6737">
        <v>8.6419999999999995</v>
      </c>
    </row>
    <row r="6738" spans="1:4" ht="15.75">
      <c r="A6738" s="1">
        <v>2001</v>
      </c>
      <c r="B6738">
        <v>10</v>
      </c>
      <c r="C6738">
        <v>25</v>
      </c>
      <c r="D6738">
        <v>8.8520000000000003</v>
      </c>
    </row>
    <row r="6739" spans="1:4" ht="15.75">
      <c r="A6739" s="1">
        <v>2001</v>
      </c>
      <c r="B6739">
        <v>10</v>
      </c>
      <c r="C6739">
        <v>26</v>
      </c>
      <c r="D6739">
        <v>8.9120000000000008</v>
      </c>
    </row>
    <row r="6740" spans="1:4" ht="15.75">
      <c r="A6740" s="1">
        <v>2001</v>
      </c>
      <c r="B6740">
        <v>10</v>
      </c>
      <c r="C6740">
        <v>27</v>
      </c>
      <c r="D6740">
        <v>9.0069999999999997</v>
      </c>
    </row>
    <row r="6741" spans="1:4" ht="15.75">
      <c r="A6741" s="1">
        <v>2001</v>
      </c>
      <c r="B6741">
        <v>10</v>
      </c>
      <c r="C6741">
        <v>28</v>
      </c>
      <c r="D6741">
        <v>9.1539999999999999</v>
      </c>
    </row>
    <row r="6742" spans="1:4" ht="15.75">
      <c r="A6742" s="1">
        <v>2001</v>
      </c>
      <c r="B6742">
        <v>10</v>
      </c>
      <c r="C6742">
        <v>29</v>
      </c>
      <c r="D6742">
        <v>9.2739999999999991</v>
      </c>
    </row>
    <row r="6743" spans="1:4" ht="15.75">
      <c r="A6743" s="1">
        <v>2001</v>
      </c>
      <c r="B6743">
        <v>10</v>
      </c>
      <c r="C6743">
        <v>30</v>
      </c>
      <c r="D6743">
        <v>9.3239999999999998</v>
      </c>
    </row>
    <row r="6744" spans="1:4" ht="15.75">
      <c r="A6744" s="1">
        <v>2001</v>
      </c>
      <c r="B6744">
        <v>10</v>
      </c>
      <c r="C6744">
        <v>31</v>
      </c>
      <c r="D6744">
        <v>9.4039999999999999</v>
      </c>
    </row>
    <row r="6745" spans="1:4" ht="15.75">
      <c r="A6745" s="1">
        <v>2001</v>
      </c>
      <c r="B6745">
        <v>11</v>
      </c>
      <c r="C6745">
        <v>1</v>
      </c>
      <c r="D6745">
        <v>9.7330000000000005</v>
      </c>
    </row>
    <row r="6746" spans="1:4" ht="15.75">
      <c r="A6746" s="1">
        <v>2001</v>
      </c>
      <c r="B6746">
        <v>11</v>
      </c>
      <c r="C6746">
        <v>2</v>
      </c>
      <c r="D6746">
        <v>9.7620000000000005</v>
      </c>
    </row>
    <row r="6747" spans="1:4" ht="15.75">
      <c r="A6747" s="1">
        <v>2001</v>
      </c>
      <c r="B6747">
        <v>11</v>
      </c>
      <c r="C6747">
        <v>3</v>
      </c>
      <c r="D6747">
        <v>9.8040000000000003</v>
      </c>
    </row>
    <row r="6748" spans="1:4" ht="15.75">
      <c r="A6748" s="1">
        <v>2001</v>
      </c>
      <c r="B6748">
        <v>11</v>
      </c>
      <c r="C6748">
        <v>4</v>
      </c>
      <c r="D6748">
        <v>9.8930000000000007</v>
      </c>
    </row>
    <row r="6749" spans="1:4" ht="15.75">
      <c r="A6749" s="1">
        <v>2001</v>
      </c>
      <c r="B6749">
        <v>11</v>
      </c>
      <c r="C6749">
        <v>5</v>
      </c>
      <c r="D6749">
        <v>10.076000000000001</v>
      </c>
    </row>
    <row r="6750" spans="1:4" ht="15.75">
      <c r="A6750" s="1">
        <v>2001</v>
      </c>
      <c r="B6750">
        <v>11</v>
      </c>
      <c r="C6750">
        <v>6</v>
      </c>
      <c r="D6750">
        <v>10.029999999999999</v>
      </c>
    </row>
    <row r="6751" spans="1:4" ht="15.75">
      <c r="A6751" s="1">
        <v>2001</v>
      </c>
      <c r="B6751">
        <v>11</v>
      </c>
      <c r="C6751">
        <v>7</v>
      </c>
      <c r="D6751">
        <v>10.131</v>
      </c>
    </row>
    <row r="6752" spans="1:4" ht="15.75">
      <c r="A6752" s="1">
        <v>2001</v>
      </c>
      <c r="B6752">
        <v>11</v>
      </c>
      <c r="C6752">
        <v>8</v>
      </c>
      <c r="D6752">
        <v>10.178000000000001</v>
      </c>
    </row>
    <row r="6753" spans="1:4" ht="15.75">
      <c r="A6753" s="1">
        <v>2001</v>
      </c>
      <c r="B6753">
        <v>11</v>
      </c>
      <c r="C6753">
        <v>9</v>
      </c>
      <c r="D6753">
        <v>10.196</v>
      </c>
    </row>
    <row r="6754" spans="1:4" ht="15.75">
      <c r="A6754" s="1">
        <v>2001</v>
      </c>
      <c r="B6754">
        <v>11</v>
      </c>
      <c r="C6754">
        <v>10</v>
      </c>
      <c r="D6754">
        <v>10.336</v>
      </c>
    </row>
    <row r="6755" spans="1:4" ht="15.75">
      <c r="A6755" s="1">
        <v>2001</v>
      </c>
      <c r="B6755">
        <v>11</v>
      </c>
      <c r="C6755">
        <v>11</v>
      </c>
      <c r="D6755">
        <v>10.41</v>
      </c>
    </row>
    <row r="6756" spans="1:4" ht="15.75">
      <c r="A6756" s="1">
        <v>2001</v>
      </c>
      <c r="B6756">
        <v>11</v>
      </c>
      <c r="C6756">
        <v>12</v>
      </c>
      <c r="D6756">
        <v>10.548999999999999</v>
      </c>
    </row>
    <row r="6757" spans="1:4" ht="15.75">
      <c r="A6757" s="1">
        <v>2001</v>
      </c>
      <c r="B6757">
        <v>11</v>
      </c>
      <c r="C6757">
        <v>13</v>
      </c>
      <c r="D6757">
        <v>10.616</v>
      </c>
    </row>
    <row r="6758" spans="1:4" ht="15.75">
      <c r="A6758" s="1">
        <v>2001</v>
      </c>
      <c r="B6758">
        <v>11</v>
      </c>
      <c r="C6758">
        <v>14</v>
      </c>
      <c r="D6758">
        <v>10.731999999999999</v>
      </c>
    </row>
    <row r="6759" spans="1:4" ht="15.75">
      <c r="A6759" s="1">
        <v>2001</v>
      </c>
      <c r="B6759">
        <v>11</v>
      </c>
      <c r="C6759">
        <v>15</v>
      </c>
      <c r="D6759">
        <v>10.861000000000001</v>
      </c>
    </row>
    <row r="6760" spans="1:4" ht="15.75">
      <c r="A6760" s="1">
        <v>2001</v>
      </c>
      <c r="B6760">
        <v>11</v>
      </c>
      <c r="C6760">
        <v>16</v>
      </c>
      <c r="D6760">
        <v>10.9</v>
      </c>
    </row>
    <row r="6761" spans="1:4" ht="15.75">
      <c r="A6761" s="1">
        <v>2001</v>
      </c>
      <c r="B6761">
        <v>11</v>
      </c>
      <c r="C6761">
        <v>17</v>
      </c>
      <c r="D6761">
        <v>10.959</v>
      </c>
    </row>
    <row r="6762" spans="1:4" ht="15.75">
      <c r="A6762" s="1">
        <v>2001</v>
      </c>
      <c r="B6762">
        <v>11</v>
      </c>
      <c r="C6762">
        <v>18</v>
      </c>
      <c r="D6762">
        <v>11.042999999999999</v>
      </c>
    </row>
    <row r="6763" spans="1:4" ht="15.75">
      <c r="A6763" s="1">
        <v>2001</v>
      </c>
      <c r="B6763">
        <v>11</v>
      </c>
      <c r="C6763">
        <v>19</v>
      </c>
      <c r="D6763">
        <v>11.068</v>
      </c>
    </row>
    <row r="6764" spans="1:4" ht="15.75">
      <c r="A6764" s="1">
        <v>2001</v>
      </c>
      <c r="B6764">
        <v>11</v>
      </c>
      <c r="C6764">
        <v>20</v>
      </c>
      <c r="D6764">
        <v>11.109</v>
      </c>
    </row>
    <row r="6765" spans="1:4" ht="15.75">
      <c r="A6765" s="1">
        <v>2001</v>
      </c>
      <c r="B6765">
        <v>11</v>
      </c>
      <c r="C6765">
        <v>21</v>
      </c>
      <c r="D6765">
        <v>11.090999999999999</v>
      </c>
    </row>
    <row r="6766" spans="1:4" ht="15.75">
      <c r="A6766" s="1">
        <v>2001</v>
      </c>
      <c r="B6766">
        <v>11</v>
      </c>
      <c r="C6766">
        <v>22</v>
      </c>
      <c r="D6766">
        <v>11.09</v>
      </c>
    </row>
    <row r="6767" spans="1:4" ht="15.75">
      <c r="A6767" s="1">
        <v>2001</v>
      </c>
      <c r="B6767">
        <v>11</v>
      </c>
      <c r="C6767">
        <v>23</v>
      </c>
      <c r="D6767">
        <v>11.096</v>
      </c>
    </row>
    <row r="6768" spans="1:4" ht="15.75">
      <c r="A6768" s="1">
        <v>2001</v>
      </c>
      <c r="B6768">
        <v>11</v>
      </c>
      <c r="C6768">
        <v>24</v>
      </c>
      <c r="D6768">
        <v>11.08</v>
      </c>
    </row>
    <row r="6769" spans="1:4" ht="15.75">
      <c r="A6769" s="1">
        <v>2001</v>
      </c>
      <c r="B6769">
        <v>11</v>
      </c>
      <c r="C6769">
        <v>25</v>
      </c>
      <c r="D6769">
        <v>11.132999999999999</v>
      </c>
    </row>
    <row r="6770" spans="1:4" ht="15.75">
      <c r="A6770" s="1">
        <v>2001</v>
      </c>
      <c r="B6770">
        <v>11</v>
      </c>
      <c r="C6770">
        <v>26</v>
      </c>
      <c r="D6770">
        <v>11.179</v>
      </c>
    </row>
    <row r="6771" spans="1:4" ht="15.75">
      <c r="A6771" s="1">
        <v>2001</v>
      </c>
      <c r="B6771">
        <v>11</v>
      </c>
      <c r="C6771">
        <v>27</v>
      </c>
      <c r="D6771">
        <v>11.169</v>
      </c>
    </row>
    <row r="6772" spans="1:4" ht="15.75">
      <c r="A6772" s="1">
        <v>2001</v>
      </c>
      <c r="B6772">
        <v>11</v>
      </c>
      <c r="C6772">
        <v>28</v>
      </c>
      <c r="D6772">
        <v>11.121</v>
      </c>
    </row>
    <row r="6773" spans="1:4" ht="15.75">
      <c r="A6773" s="1">
        <v>2001</v>
      </c>
      <c r="B6773">
        <v>11</v>
      </c>
      <c r="C6773">
        <v>29</v>
      </c>
      <c r="D6773">
        <v>11.151</v>
      </c>
    </row>
    <row r="6774" spans="1:4" ht="15.75">
      <c r="A6774" s="1">
        <v>2001</v>
      </c>
      <c r="B6774">
        <v>11</v>
      </c>
      <c r="C6774">
        <v>30</v>
      </c>
      <c r="D6774">
        <v>11.239000000000001</v>
      </c>
    </row>
    <row r="6775" spans="1:4" ht="15.75">
      <c r="A6775" s="1">
        <v>2001</v>
      </c>
      <c r="B6775">
        <v>12</v>
      </c>
      <c r="C6775">
        <v>1</v>
      </c>
      <c r="D6775">
        <v>11.414</v>
      </c>
    </row>
    <row r="6776" spans="1:4" ht="15.75">
      <c r="A6776" s="1">
        <v>2001</v>
      </c>
      <c r="B6776">
        <v>12</v>
      </c>
      <c r="C6776">
        <v>2</v>
      </c>
      <c r="D6776">
        <v>11.468</v>
      </c>
    </row>
    <row r="6777" spans="1:4" ht="15.75">
      <c r="A6777" s="1">
        <v>2001</v>
      </c>
      <c r="B6777">
        <v>12</v>
      </c>
      <c r="C6777">
        <v>3</v>
      </c>
      <c r="D6777">
        <v>11.558</v>
      </c>
    </row>
    <row r="6778" spans="1:4" ht="15.75">
      <c r="A6778" s="1">
        <v>2001</v>
      </c>
      <c r="B6778">
        <v>12</v>
      </c>
      <c r="C6778">
        <v>4</v>
      </c>
      <c r="D6778">
        <v>11.564</v>
      </c>
    </row>
    <row r="6779" spans="1:4" ht="15.75">
      <c r="A6779" s="1">
        <v>2001</v>
      </c>
      <c r="B6779">
        <v>12</v>
      </c>
      <c r="C6779">
        <v>5</v>
      </c>
      <c r="D6779">
        <v>11.606999999999999</v>
      </c>
    </row>
    <row r="6780" spans="1:4" ht="15.75">
      <c r="A6780" s="1">
        <v>2001</v>
      </c>
      <c r="B6780">
        <v>12</v>
      </c>
      <c r="C6780">
        <v>6</v>
      </c>
      <c r="D6780">
        <v>11.705</v>
      </c>
    </row>
    <row r="6781" spans="1:4" ht="15.75">
      <c r="A6781" s="1">
        <v>2001</v>
      </c>
      <c r="B6781">
        <v>12</v>
      </c>
      <c r="C6781">
        <v>7</v>
      </c>
      <c r="D6781">
        <v>11.71</v>
      </c>
    </row>
    <row r="6782" spans="1:4" ht="15.75">
      <c r="A6782" s="1">
        <v>2001</v>
      </c>
      <c r="B6782">
        <v>12</v>
      </c>
      <c r="C6782">
        <v>8</v>
      </c>
      <c r="D6782">
        <v>11.747</v>
      </c>
    </row>
    <row r="6783" spans="1:4" ht="15.75">
      <c r="A6783" s="1">
        <v>2001</v>
      </c>
      <c r="B6783">
        <v>12</v>
      </c>
      <c r="C6783">
        <v>9</v>
      </c>
      <c r="D6783">
        <v>11.887</v>
      </c>
    </row>
    <row r="6784" spans="1:4" ht="15.75">
      <c r="A6784" s="1">
        <v>2001</v>
      </c>
      <c r="B6784">
        <v>12</v>
      </c>
      <c r="C6784">
        <v>10</v>
      </c>
      <c r="D6784">
        <v>11.925000000000001</v>
      </c>
    </row>
    <row r="6785" spans="1:4" ht="15.75">
      <c r="A6785" s="1">
        <v>2001</v>
      </c>
      <c r="B6785">
        <v>12</v>
      </c>
      <c r="C6785">
        <v>11</v>
      </c>
      <c r="D6785">
        <v>12.115</v>
      </c>
    </row>
    <row r="6786" spans="1:4" ht="15.75">
      <c r="A6786" s="1">
        <v>2001</v>
      </c>
      <c r="B6786">
        <v>12</v>
      </c>
      <c r="C6786">
        <v>12</v>
      </c>
      <c r="D6786">
        <v>12.202999999999999</v>
      </c>
    </row>
    <row r="6787" spans="1:4" ht="15.75">
      <c r="A6787" s="1">
        <v>2001</v>
      </c>
      <c r="B6787">
        <v>12</v>
      </c>
      <c r="C6787">
        <v>13</v>
      </c>
      <c r="D6787">
        <v>12.25</v>
      </c>
    </row>
    <row r="6788" spans="1:4" ht="15.75">
      <c r="A6788" s="1">
        <v>2001</v>
      </c>
      <c r="B6788">
        <v>12</v>
      </c>
      <c r="C6788">
        <v>14</v>
      </c>
      <c r="D6788">
        <v>12.308999999999999</v>
      </c>
    </row>
    <row r="6789" spans="1:4" ht="15.75">
      <c r="A6789" s="1">
        <v>2001</v>
      </c>
      <c r="B6789">
        <v>12</v>
      </c>
      <c r="C6789">
        <v>15</v>
      </c>
      <c r="D6789">
        <v>12.374000000000001</v>
      </c>
    </row>
    <row r="6790" spans="1:4" ht="15.75">
      <c r="A6790" s="1">
        <v>2001</v>
      </c>
      <c r="B6790">
        <v>12</v>
      </c>
      <c r="C6790">
        <v>16</v>
      </c>
      <c r="D6790">
        <v>12.467000000000001</v>
      </c>
    </row>
    <row r="6791" spans="1:4" ht="15.75">
      <c r="A6791" s="1">
        <v>2001</v>
      </c>
      <c r="B6791">
        <v>12</v>
      </c>
      <c r="C6791">
        <v>17</v>
      </c>
      <c r="D6791">
        <v>12.59</v>
      </c>
    </row>
    <row r="6792" spans="1:4" ht="15.75">
      <c r="A6792" s="1">
        <v>2001</v>
      </c>
      <c r="B6792">
        <v>12</v>
      </c>
      <c r="C6792">
        <v>18</v>
      </c>
      <c r="D6792">
        <v>12.638999999999999</v>
      </c>
    </row>
    <row r="6793" spans="1:4" ht="15.75">
      <c r="A6793" s="1">
        <v>2001</v>
      </c>
      <c r="B6793">
        <v>12</v>
      </c>
      <c r="C6793">
        <v>19</v>
      </c>
      <c r="D6793">
        <v>12.785</v>
      </c>
    </row>
    <row r="6794" spans="1:4" ht="15.75">
      <c r="A6794" s="1">
        <v>2001</v>
      </c>
      <c r="B6794">
        <v>12</v>
      </c>
      <c r="C6794">
        <v>20</v>
      </c>
      <c r="D6794">
        <v>12.851000000000001</v>
      </c>
    </row>
    <row r="6795" spans="1:4" ht="15.75">
      <c r="A6795" s="1">
        <v>2001</v>
      </c>
      <c r="B6795">
        <v>12</v>
      </c>
      <c r="C6795">
        <v>21</v>
      </c>
      <c r="D6795">
        <v>12.92</v>
      </c>
    </row>
    <row r="6796" spans="1:4" ht="15.75">
      <c r="A6796" s="1">
        <v>2001</v>
      </c>
      <c r="B6796">
        <v>12</v>
      </c>
      <c r="C6796">
        <v>22</v>
      </c>
      <c r="D6796">
        <v>13.01</v>
      </c>
    </row>
    <row r="6797" spans="1:4" ht="15.75">
      <c r="A6797" s="1">
        <v>2001</v>
      </c>
      <c r="B6797">
        <v>12</v>
      </c>
      <c r="C6797">
        <v>23</v>
      </c>
      <c r="D6797">
        <v>13.098000000000001</v>
      </c>
    </row>
    <row r="6798" spans="1:4" ht="15.75">
      <c r="A6798" s="1">
        <v>2001</v>
      </c>
      <c r="B6798">
        <v>12</v>
      </c>
      <c r="C6798">
        <v>24</v>
      </c>
      <c r="D6798">
        <v>13.189</v>
      </c>
    </row>
    <row r="6799" spans="1:4" ht="15.75">
      <c r="A6799" s="1">
        <v>2001</v>
      </c>
      <c r="B6799">
        <v>12</v>
      </c>
      <c r="C6799">
        <v>25</v>
      </c>
      <c r="D6799">
        <v>13.339</v>
      </c>
    </row>
    <row r="6800" spans="1:4" ht="15.75">
      <c r="A6800" s="1">
        <v>2001</v>
      </c>
      <c r="B6800">
        <v>12</v>
      </c>
      <c r="C6800">
        <v>26</v>
      </c>
      <c r="D6800">
        <v>13.324999999999999</v>
      </c>
    </row>
    <row r="6801" spans="1:4" ht="15.75">
      <c r="A6801" s="1">
        <v>2001</v>
      </c>
      <c r="B6801">
        <v>12</v>
      </c>
      <c r="C6801">
        <v>27</v>
      </c>
      <c r="D6801">
        <v>13.374000000000001</v>
      </c>
    </row>
    <row r="6802" spans="1:4" ht="15.75">
      <c r="A6802" s="1">
        <v>2001</v>
      </c>
      <c r="B6802">
        <v>12</v>
      </c>
      <c r="C6802">
        <v>28</v>
      </c>
      <c r="D6802">
        <v>13.409000000000001</v>
      </c>
    </row>
    <row r="6803" spans="1:4" ht="15.75">
      <c r="A6803" s="1">
        <v>2001</v>
      </c>
      <c r="B6803">
        <v>12</v>
      </c>
      <c r="C6803">
        <v>29</v>
      </c>
      <c r="D6803">
        <v>13.416</v>
      </c>
    </row>
    <row r="6804" spans="1:4" ht="15.75">
      <c r="A6804" s="1">
        <v>2001</v>
      </c>
      <c r="B6804">
        <v>12</v>
      </c>
      <c r="C6804">
        <v>30</v>
      </c>
      <c r="D6804">
        <v>13.444000000000001</v>
      </c>
    </row>
    <row r="6805" spans="1:4" ht="15.75">
      <c r="A6805" s="1">
        <v>2001</v>
      </c>
      <c r="B6805">
        <v>12</v>
      </c>
      <c r="C6805">
        <v>31</v>
      </c>
      <c r="D6805">
        <v>13.521000000000001</v>
      </c>
    </row>
    <row r="6806" spans="1:4" ht="15.75">
      <c r="A6806" s="1">
        <v>2002</v>
      </c>
      <c r="B6806">
        <v>1</v>
      </c>
      <c r="C6806">
        <v>1</v>
      </c>
      <c r="D6806">
        <v>13.59</v>
      </c>
    </row>
    <row r="6807" spans="1:4" ht="15.75">
      <c r="A6807" s="1">
        <v>2002</v>
      </c>
      <c r="B6807">
        <v>1</v>
      </c>
      <c r="C6807">
        <v>2</v>
      </c>
      <c r="D6807">
        <v>13.628</v>
      </c>
    </row>
    <row r="6808" spans="1:4" ht="15.75">
      <c r="A6808" s="1">
        <v>2002</v>
      </c>
      <c r="B6808">
        <v>1</v>
      </c>
      <c r="C6808">
        <v>3</v>
      </c>
      <c r="D6808">
        <v>13.598000000000001</v>
      </c>
    </row>
    <row r="6809" spans="1:4" ht="15.75">
      <c r="A6809" s="1">
        <v>2002</v>
      </c>
      <c r="B6809">
        <v>1</v>
      </c>
      <c r="C6809">
        <v>4</v>
      </c>
      <c r="D6809">
        <v>13.622999999999999</v>
      </c>
    </row>
    <row r="6810" spans="1:4" ht="15.75">
      <c r="A6810" s="1">
        <v>2002</v>
      </c>
      <c r="B6810">
        <v>1</v>
      </c>
      <c r="C6810">
        <v>5</v>
      </c>
      <c r="D6810">
        <v>13.683</v>
      </c>
    </row>
    <row r="6811" spans="1:4" ht="15.75">
      <c r="A6811" s="1">
        <v>2002</v>
      </c>
      <c r="B6811">
        <v>1</v>
      </c>
      <c r="C6811">
        <v>6</v>
      </c>
      <c r="D6811">
        <v>13.645</v>
      </c>
    </row>
    <row r="6812" spans="1:4" ht="15.75">
      <c r="A6812" s="1">
        <v>2002</v>
      </c>
      <c r="B6812">
        <v>1</v>
      </c>
      <c r="C6812">
        <v>7</v>
      </c>
      <c r="D6812">
        <v>13.875</v>
      </c>
    </row>
    <row r="6813" spans="1:4" ht="15.75">
      <c r="A6813" s="1">
        <v>2002</v>
      </c>
      <c r="B6813">
        <v>1</v>
      </c>
      <c r="C6813">
        <v>8</v>
      </c>
      <c r="D6813">
        <v>13.846</v>
      </c>
    </row>
    <row r="6814" spans="1:4" ht="15.75">
      <c r="A6814" s="1">
        <v>2002</v>
      </c>
      <c r="B6814">
        <v>1</v>
      </c>
      <c r="C6814">
        <v>9</v>
      </c>
      <c r="D6814">
        <v>13.91</v>
      </c>
    </row>
    <row r="6815" spans="1:4" ht="15.75">
      <c r="A6815" s="1">
        <v>2002</v>
      </c>
      <c r="B6815">
        <v>1</v>
      </c>
      <c r="C6815">
        <v>10</v>
      </c>
      <c r="D6815">
        <v>13.925000000000001</v>
      </c>
    </row>
    <row r="6816" spans="1:4" ht="15.75">
      <c r="A6816" s="1">
        <v>2002</v>
      </c>
      <c r="B6816">
        <v>1</v>
      </c>
      <c r="C6816">
        <v>11</v>
      </c>
      <c r="D6816">
        <v>13.885</v>
      </c>
    </row>
    <row r="6817" spans="1:4" ht="15.75">
      <c r="A6817" s="1">
        <v>2002</v>
      </c>
      <c r="B6817">
        <v>1</v>
      </c>
      <c r="C6817">
        <v>12</v>
      </c>
      <c r="D6817">
        <v>13.98</v>
      </c>
    </row>
    <row r="6818" spans="1:4" ht="15.75">
      <c r="A6818" s="1">
        <v>2002</v>
      </c>
      <c r="B6818">
        <v>1</v>
      </c>
      <c r="C6818">
        <v>13</v>
      </c>
      <c r="D6818">
        <v>14.163</v>
      </c>
    </row>
    <row r="6819" spans="1:4" ht="15.75">
      <c r="A6819" s="1">
        <v>2002</v>
      </c>
      <c r="B6819">
        <v>1</v>
      </c>
      <c r="C6819">
        <v>14</v>
      </c>
      <c r="D6819">
        <v>14.236000000000001</v>
      </c>
    </row>
    <row r="6820" spans="1:4" ht="15.75">
      <c r="A6820" s="1">
        <v>2002</v>
      </c>
      <c r="B6820">
        <v>1</v>
      </c>
      <c r="C6820">
        <v>15</v>
      </c>
      <c r="D6820">
        <v>14.222</v>
      </c>
    </row>
    <row r="6821" spans="1:4" ht="15.75">
      <c r="A6821" s="1">
        <v>2002</v>
      </c>
      <c r="B6821">
        <v>1</v>
      </c>
      <c r="C6821">
        <v>16</v>
      </c>
      <c r="D6821">
        <v>14.313000000000001</v>
      </c>
    </row>
    <row r="6822" spans="1:4" ht="15.75">
      <c r="A6822" s="1">
        <v>2002</v>
      </c>
      <c r="B6822">
        <v>1</v>
      </c>
      <c r="C6822">
        <v>17</v>
      </c>
      <c r="D6822">
        <v>14.366</v>
      </c>
    </row>
    <row r="6823" spans="1:4" ht="15.75">
      <c r="A6823" s="1">
        <v>2002</v>
      </c>
      <c r="B6823">
        <v>1</v>
      </c>
      <c r="C6823">
        <v>18</v>
      </c>
      <c r="D6823">
        <v>14.372</v>
      </c>
    </row>
    <row r="6824" spans="1:4" ht="15.75">
      <c r="A6824" s="1">
        <v>2002</v>
      </c>
      <c r="B6824">
        <v>1</v>
      </c>
      <c r="C6824">
        <v>19</v>
      </c>
      <c r="D6824">
        <v>14.429</v>
      </c>
    </row>
    <row r="6825" spans="1:4" ht="15.75">
      <c r="A6825" s="1">
        <v>2002</v>
      </c>
      <c r="B6825">
        <v>1</v>
      </c>
      <c r="C6825">
        <v>20</v>
      </c>
      <c r="D6825">
        <v>14.561</v>
      </c>
    </row>
    <row r="6826" spans="1:4" ht="15.75">
      <c r="A6826" s="1">
        <v>2002</v>
      </c>
      <c r="B6826">
        <v>1</v>
      </c>
      <c r="C6826">
        <v>21</v>
      </c>
      <c r="D6826">
        <v>14.657</v>
      </c>
    </row>
    <row r="6827" spans="1:4" ht="15.75">
      <c r="A6827" s="1">
        <v>2002</v>
      </c>
      <c r="B6827">
        <v>1</v>
      </c>
      <c r="C6827">
        <v>22</v>
      </c>
      <c r="D6827">
        <v>14.673999999999999</v>
      </c>
    </row>
    <row r="6828" spans="1:4" ht="15.75">
      <c r="A6828" s="1">
        <v>2002</v>
      </c>
      <c r="B6828">
        <v>1</v>
      </c>
      <c r="C6828">
        <v>23</v>
      </c>
      <c r="D6828">
        <v>14.624000000000001</v>
      </c>
    </row>
    <row r="6829" spans="1:4" ht="15.75">
      <c r="A6829" s="1">
        <v>2002</v>
      </c>
      <c r="B6829">
        <v>1</v>
      </c>
      <c r="C6829">
        <v>24</v>
      </c>
      <c r="D6829">
        <v>14.64</v>
      </c>
    </row>
    <row r="6830" spans="1:4" ht="15.75">
      <c r="A6830" s="1">
        <v>2002</v>
      </c>
      <c r="B6830">
        <v>1</v>
      </c>
      <c r="C6830">
        <v>25</v>
      </c>
      <c r="D6830">
        <v>14.667999999999999</v>
      </c>
    </row>
    <row r="6831" spans="1:4" ht="15.75">
      <c r="A6831" s="1">
        <v>2002</v>
      </c>
      <c r="B6831">
        <v>1</v>
      </c>
      <c r="C6831">
        <v>26</v>
      </c>
      <c r="D6831">
        <v>14.744</v>
      </c>
    </row>
    <row r="6832" spans="1:4" ht="15.75">
      <c r="A6832" s="1">
        <v>2002</v>
      </c>
      <c r="B6832">
        <v>1</v>
      </c>
      <c r="C6832">
        <v>27</v>
      </c>
      <c r="D6832">
        <v>14.803000000000001</v>
      </c>
    </row>
    <row r="6833" spans="1:4" ht="15.75">
      <c r="A6833" s="1">
        <v>2002</v>
      </c>
      <c r="B6833">
        <v>1</v>
      </c>
      <c r="C6833">
        <v>28</v>
      </c>
      <c r="D6833">
        <v>14.923</v>
      </c>
    </row>
    <row r="6834" spans="1:4" ht="15.75">
      <c r="A6834" s="1">
        <v>2002</v>
      </c>
      <c r="B6834">
        <v>1</v>
      </c>
      <c r="C6834">
        <v>29</v>
      </c>
      <c r="D6834">
        <v>14.878</v>
      </c>
    </row>
    <row r="6835" spans="1:4" ht="15.75">
      <c r="A6835" s="1">
        <v>2002</v>
      </c>
      <c r="B6835">
        <v>1</v>
      </c>
      <c r="C6835">
        <v>30</v>
      </c>
      <c r="D6835">
        <v>14.951000000000001</v>
      </c>
    </row>
    <row r="6836" spans="1:4" ht="15.75">
      <c r="A6836" s="1">
        <v>2002</v>
      </c>
      <c r="B6836">
        <v>1</v>
      </c>
      <c r="C6836">
        <v>31</v>
      </c>
      <c r="D6836">
        <v>15.039</v>
      </c>
    </row>
    <row r="6837" spans="1:4" ht="15.75">
      <c r="A6837" s="1">
        <v>2002</v>
      </c>
      <c r="B6837">
        <v>2</v>
      </c>
      <c r="C6837">
        <v>1</v>
      </c>
      <c r="D6837">
        <v>15.186999999999999</v>
      </c>
    </row>
    <row r="6838" spans="1:4" ht="15.75">
      <c r="A6838" s="1">
        <v>2002</v>
      </c>
      <c r="B6838">
        <v>2</v>
      </c>
      <c r="C6838">
        <v>2</v>
      </c>
      <c r="D6838">
        <v>15.226000000000001</v>
      </c>
    </row>
    <row r="6839" spans="1:4" ht="15.75">
      <c r="A6839" s="1">
        <v>2002</v>
      </c>
      <c r="B6839">
        <v>2</v>
      </c>
      <c r="C6839">
        <v>3</v>
      </c>
      <c r="D6839">
        <v>15.186</v>
      </c>
    </row>
    <row r="6840" spans="1:4" ht="15.75">
      <c r="A6840" s="1">
        <v>2002</v>
      </c>
      <c r="B6840">
        <v>2</v>
      </c>
      <c r="C6840">
        <v>4</v>
      </c>
      <c r="D6840">
        <v>15.204000000000001</v>
      </c>
    </row>
    <row r="6841" spans="1:4" ht="15.75">
      <c r="A6841" s="1">
        <v>2002</v>
      </c>
      <c r="B6841">
        <v>2</v>
      </c>
      <c r="C6841">
        <v>5</v>
      </c>
      <c r="D6841">
        <v>15.185</v>
      </c>
    </row>
    <row r="6842" spans="1:4" ht="15.75">
      <c r="A6842" s="1">
        <v>2002</v>
      </c>
      <c r="B6842">
        <v>2</v>
      </c>
      <c r="C6842">
        <v>6</v>
      </c>
      <c r="D6842">
        <v>15.132999999999999</v>
      </c>
    </row>
    <row r="6843" spans="1:4" ht="15.75">
      <c r="A6843" s="1">
        <v>2002</v>
      </c>
      <c r="B6843">
        <v>2</v>
      </c>
      <c r="C6843">
        <v>7</v>
      </c>
      <c r="D6843">
        <v>15.16</v>
      </c>
    </row>
    <row r="6844" spans="1:4" ht="15.75">
      <c r="A6844" s="1">
        <v>2002</v>
      </c>
      <c r="B6844">
        <v>2</v>
      </c>
      <c r="C6844">
        <v>8</v>
      </c>
      <c r="D6844">
        <v>15.207000000000001</v>
      </c>
    </row>
    <row r="6845" spans="1:4" ht="15.75">
      <c r="A6845" s="1">
        <v>2002</v>
      </c>
      <c r="B6845">
        <v>2</v>
      </c>
      <c r="C6845">
        <v>9</v>
      </c>
      <c r="D6845">
        <v>15.255000000000001</v>
      </c>
    </row>
    <row r="6846" spans="1:4" ht="15.75">
      <c r="A6846" s="1">
        <v>2002</v>
      </c>
      <c r="B6846">
        <v>2</v>
      </c>
      <c r="C6846">
        <v>10</v>
      </c>
      <c r="D6846">
        <v>15.209</v>
      </c>
    </row>
    <row r="6847" spans="1:4" ht="15.75">
      <c r="A6847" s="1">
        <v>2002</v>
      </c>
      <c r="B6847">
        <v>2</v>
      </c>
      <c r="C6847">
        <v>11</v>
      </c>
      <c r="D6847">
        <v>15.31</v>
      </c>
    </row>
    <row r="6848" spans="1:4" ht="15.75">
      <c r="A6848" s="1">
        <v>2002</v>
      </c>
      <c r="B6848">
        <v>2</v>
      </c>
      <c r="C6848">
        <v>12</v>
      </c>
      <c r="D6848">
        <v>15.228</v>
      </c>
    </row>
    <row r="6849" spans="1:4" ht="15.75">
      <c r="A6849" s="1">
        <v>2002</v>
      </c>
      <c r="B6849">
        <v>2</v>
      </c>
      <c r="C6849">
        <v>13</v>
      </c>
      <c r="D6849">
        <v>15.303000000000001</v>
      </c>
    </row>
    <row r="6850" spans="1:4" ht="15.75">
      <c r="A6850" s="1">
        <v>2002</v>
      </c>
      <c r="B6850">
        <v>2</v>
      </c>
      <c r="C6850">
        <v>14</v>
      </c>
      <c r="D6850">
        <v>15.364000000000001</v>
      </c>
    </row>
    <row r="6851" spans="1:4" ht="15.75">
      <c r="A6851" s="1">
        <v>2002</v>
      </c>
      <c r="B6851">
        <v>2</v>
      </c>
      <c r="C6851">
        <v>15</v>
      </c>
      <c r="D6851">
        <v>15.384</v>
      </c>
    </row>
    <row r="6852" spans="1:4" ht="15.75">
      <c r="A6852" s="1">
        <v>2002</v>
      </c>
      <c r="B6852">
        <v>2</v>
      </c>
      <c r="C6852">
        <v>16</v>
      </c>
      <c r="D6852">
        <v>15.413</v>
      </c>
    </row>
    <row r="6853" spans="1:4" ht="15.75">
      <c r="A6853" s="1">
        <v>2002</v>
      </c>
      <c r="B6853">
        <v>2</v>
      </c>
      <c r="C6853">
        <v>17</v>
      </c>
      <c r="D6853">
        <v>15.475</v>
      </c>
    </row>
    <row r="6854" spans="1:4" ht="15.75">
      <c r="A6854" s="1">
        <v>2002</v>
      </c>
      <c r="B6854">
        <v>2</v>
      </c>
      <c r="C6854">
        <v>18</v>
      </c>
      <c r="D6854">
        <v>15.526</v>
      </c>
    </row>
    <row r="6855" spans="1:4" ht="15.75">
      <c r="A6855" s="1">
        <v>2002</v>
      </c>
      <c r="B6855">
        <v>2</v>
      </c>
      <c r="C6855">
        <v>19</v>
      </c>
      <c r="D6855">
        <v>15.534000000000001</v>
      </c>
    </row>
    <row r="6856" spans="1:4" ht="15.75">
      <c r="A6856" s="1">
        <v>2002</v>
      </c>
      <c r="B6856">
        <v>2</v>
      </c>
      <c r="C6856">
        <v>20</v>
      </c>
      <c r="D6856">
        <v>15.488</v>
      </c>
    </row>
    <row r="6857" spans="1:4" ht="15.75">
      <c r="A6857" s="1">
        <v>2002</v>
      </c>
      <c r="B6857">
        <v>2</v>
      </c>
      <c r="C6857">
        <v>21</v>
      </c>
      <c r="D6857">
        <v>15.548999999999999</v>
      </c>
    </row>
    <row r="6858" spans="1:4" ht="15.75">
      <c r="A6858" s="1">
        <v>2002</v>
      </c>
      <c r="B6858">
        <v>2</v>
      </c>
      <c r="C6858">
        <v>22</v>
      </c>
      <c r="D6858">
        <v>15.586</v>
      </c>
    </row>
    <row r="6859" spans="1:4" ht="15.75">
      <c r="A6859" s="1">
        <v>2002</v>
      </c>
      <c r="B6859">
        <v>2</v>
      </c>
      <c r="C6859">
        <v>23</v>
      </c>
      <c r="D6859">
        <v>15.483000000000001</v>
      </c>
    </row>
    <row r="6860" spans="1:4" ht="15.75">
      <c r="A6860" s="1">
        <v>2002</v>
      </c>
      <c r="B6860">
        <v>2</v>
      </c>
      <c r="C6860">
        <v>24</v>
      </c>
      <c r="D6860">
        <v>15.396000000000001</v>
      </c>
    </row>
    <row r="6861" spans="1:4" ht="15.75">
      <c r="A6861" s="1">
        <v>2002</v>
      </c>
      <c r="B6861">
        <v>2</v>
      </c>
      <c r="C6861">
        <v>25</v>
      </c>
      <c r="D6861">
        <v>15.39</v>
      </c>
    </row>
    <row r="6862" spans="1:4" ht="15.75">
      <c r="A6862" s="1">
        <v>2002</v>
      </c>
      <c r="B6862">
        <v>2</v>
      </c>
      <c r="C6862">
        <v>26</v>
      </c>
      <c r="D6862">
        <v>15.396000000000001</v>
      </c>
    </row>
    <row r="6863" spans="1:4" ht="15.75">
      <c r="A6863" s="1">
        <v>2002</v>
      </c>
      <c r="B6863">
        <v>2</v>
      </c>
      <c r="C6863">
        <v>27</v>
      </c>
      <c r="D6863">
        <v>15.387</v>
      </c>
    </row>
    <row r="6864" spans="1:4" ht="15.75">
      <c r="A6864" s="1">
        <v>2002</v>
      </c>
      <c r="B6864">
        <v>2</v>
      </c>
      <c r="C6864">
        <v>28</v>
      </c>
      <c r="D6864">
        <v>15.422000000000001</v>
      </c>
    </row>
    <row r="6865" spans="1:4" ht="15.75">
      <c r="A6865" s="1">
        <v>2002</v>
      </c>
      <c r="B6865">
        <v>3</v>
      </c>
      <c r="C6865">
        <v>1</v>
      </c>
      <c r="D6865">
        <v>15.397</v>
      </c>
    </row>
    <row r="6866" spans="1:4" ht="15.75">
      <c r="A6866" s="1">
        <v>2002</v>
      </c>
      <c r="B6866">
        <v>3</v>
      </c>
      <c r="C6866">
        <v>2</v>
      </c>
      <c r="D6866">
        <v>15.444000000000001</v>
      </c>
    </row>
    <row r="6867" spans="1:4" ht="15.75">
      <c r="A6867" s="1">
        <v>2002</v>
      </c>
      <c r="B6867">
        <v>3</v>
      </c>
      <c r="C6867">
        <v>3</v>
      </c>
      <c r="D6867">
        <v>15.441000000000001</v>
      </c>
    </row>
    <row r="6868" spans="1:4" ht="15.75">
      <c r="A6868" s="1">
        <v>2002</v>
      </c>
      <c r="B6868">
        <v>3</v>
      </c>
      <c r="C6868">
        <v>4</v>
      </c>
      <c r="D6868">
        <v>15.404</v>
      </c>
    </row>
    <row r="6869" spans="1:4" ht="15.75">
      <c r="A6869" s="1">
        <v>2002</v>
      </c>
      <c r="B6869">
        <v>3</v>
      </c>
      <c r="C6869">
        <v>5</v>
      </c>
      <c r="D6869">
        <v>15.359</v>
      </c>
    </row>
    <row r="6870" spans="1:4" ht="15.75">
      <c r="A6870" s="1">
        <v>2002</v>
      </c>
      <c r="B6870">
        <v>3</v>
      </c>
      <c r="C6870">
        <v>6</v>
      </c>
      <c r="D6870">
        <v>15.427</v>
      </c>
    </row>
    <row r="6871" spans="1:4" ht="15.75">
      <c r="A6871" s="1">
        <v>2002</v>
      </c>
      <c r="B6871">
        <v>3</v>
      </c>
      <c r="C6871">
        <v>7</v>
      </c>
      <c r="D6871">
        <v>15.420999999999999</v>
      </c>
    </row>
    <row r="6872" spans="1:4" ht="15.75">
      <c r="A6872" s="1">
        <v>2002</v>
      </c>
      <c r="B6872">
        <v>3</v>
      </c>
      <c r="C6872">
        <v>8</v>
      </c>
      <c r="D6872">
        <v>15.555</v>
      </c>
    </row>
    <row r="6873" spans="1:4" ht="15.75">
      <c r="A6873" s="1">
        <v>2002</v>
      </c>
      <c r="B6873">
        <v>3</v>
      </c>
      <c r="C6873">
        <v>9</v>
      </c>
      <c r="D6873">
        <v>15.624000000000001</v>
      </c>
    </row>
    <row r="6874" spans="1:4" ht="15.75">
      <c r="A6874" s="1">
        <v>2002</v>
      </c>
      <c r="B6874">
        <v>3</v>
      </c>
      <c r="C6874">
        <v>10</v>
      </c>
      <c r="D6874">
        <v>15.536</v>
      </c>
    </row>
    <row r="6875" spans="1:4" ht="15.75">
      <c r="A6875" s="1">
        <v>2002</v>
      </c>
      <c r="B6875">
        <v>3</v>
      </c>
      <c r="C6875">
        <v>11</v>
      </c>
      <c r="D6875">
        <v>15.611000000000001</v>
      </c>
    </row>
    <row r="6876" spans="1:4" ht="15.75">
      <c r="A6876" s="1">
        <v>2002</v>
      </c>
      <c r="B6876">
        <v>3</v>
      </c>
      <c r="C6876">
        <v>12</v>
      </c>
      <c r="D6876">
        <v>15.510999999999999</v>
      </c>
    </row>
    <row r="6877" spans="1:4" ht="15.75">
      <c r="A6877" s="1">
        <v>2002</v>
      </c>
      <c r="B6877">
        <v>3</v>
      </c>
      <c r="C6877">
        <v>13</v>
      </c>
      <c r="D6877">
        <v>15.571999999999999</v>
      </c>
    </row>
    <row r="6878" spans="1:4" ht="15.75">
      <c r="A6878" s="1">
        <v>2002</v>
      </c>
      <c r="B6878">
        <v>3</v>
      </c>
      <c r="C6878">
        <v>14</v>
      </c>
      <c r="D6878">
        <v>15.611000000000001</v>
      </c>
    </row>
    <row r="6879" spans="1:4" ht="15.75">
      <c r="A6879" s="1">
        <v>2002</v>
      </c>
      <c r="B6879">
        <v>3</v>
      </c>
      <c r="C6879">
        <v>15</v>
      </c>
      <c r="D6879">
        <v>15.576000000000001</v>
      </c>
    </row>
    <row r="6880" spans="1:4" ht="15.75">
      <c r="A6880" s="1">
        <v>2002</v>
      </c>
      <c r="B6880">
        <v>3</v>
      </c>
      <c r="C6880">
        <v>16</v>
      </c>
      <c r="D6880">
        <v>15.489000000000001</v>
      </c>
    </row>
    <row r="6881" spans="1:4" ht="15.75">
      <c r="A6881" s="1">
        <v>2002</v>
      </c>
      <c r="B6881">
        <v>3</v>
      </c>
      <c r="C6881">
        <v>17</v>
      </c>
      <c r="D6881">
        <v>15.401999999999999</v>
      </c>
    </row>
    <row r="6882" spans="1:4" ht="15.75">
      <c r="A6882" s="1">
        <v>2002</v>
      </c>
      <c r="B6882">
        <v>3</v>
      </c>
      <c r="C6882">
        <v>18</v>
      </c>
      <c r="D6882">
        <v>15.396000000000001</v>
      </c>
    </row>
    <row r="6883" spans="1:4" ht="15.75">
      <c r="A6883" s="1">
        <v>2002</v>
      </c>
      <c r="B6883">
        <v>3</v>
      </c>
      <c r="C6883">
        <v>19</v>
      </c>
      <c r="D6883">
        <v>15.346</v>
      </c>
    </row>
    <row r="6884" spans="1:4" ht="15.75">
      <c r="A6884" s="1">
        <v>2002</v>
      </c>
      <c r="B6884">
        <v>3</v>
      </c>
      <c r="C6884">
        <v>20</v>
      </c>
      <c r="D6884">
        <v>15.311999999999999</v>
      </c>
    </row>
    <row r="6885" spans="1:4" ht="15.75">
      <c r="A6885" s="1">
        <v>2002</v>
      </c>
      <c r="B6885">
        <v>3</v>
      </c>
      <c r="C6885">
        <v>21</v>
      </c>
      <c r="D6885">
        <v>15.282</v>
      </c>
    </row>
    <row r="6886" spans="1:4" ht="15.75">
      <c r="A6886" s="1">
        <v>2002</v>
      </c>
      <c r="B6886">
        <v>3</v>
      </c>
      <c r="C6886">
        <v>22</v>
      </c>
      <c r="D6886">
        <v>15.211</v>
      </c>
    </row>
    <row r="6887" spans="1:4" ht="15.75">
      <c r="A6887" s="1">
        <v>2002</v>
      </c>
      <c r="B6887">
        <v>3</v>
      </c>
      <c r="C6887">
        <v>23</v>
      </c>
      <c r="D6887">
        <v>15.265000000000001</v>
      </c>
    </row>
    <row r="6888" spans="1:4" ht="15.75">
      <c r="A6888" s="1">
        <v>2002</v>
      </c>
      <c r="B6888">
        <v>3</v>
      </c>
      <c r="C6888">
        <v>24</v>
      </c>
      <c r="D6888">
        <v>15.224</v>
      </c>
    </row>
    <row r="6889" spans="1:4" ht="15.75">
      <c r="A6889" s="1">
        <v>2002</v>
      </c>
      <c r="B6889">
        <v>3</v>
      </c>
      <c r="C6889">
        <v>25</v>
      </c>
      <c r="D6889">
        <v>15.183</v>
      </c>
    </row>
    <row r="6890" spans="1:4" ht="15.75">
      <c r="A6890" s="1">
        <v>2002</v>
      </c>
      <c r="B6890">
        <v>3</v>
      </c>
      <c r="C6890">
        <v>26</v>
      </c>
      <c r="D6890">
        <v>15.114000000000001</v>
      </c>
    </row>
    <row r="6891" spans="1:4" ht="15.75">
      <c r="A6891" s="1">
        <v>2002</v>
      </c>
      <c r="B6891">
        <v>3</v>
      </c>
      <c r="C6891">
        <v>27</v>
      </c>
      <c r="D6891">
        <v>15.173</v>
      </c>
    </row>
    <row r="6892" spans="1:4" ht="15.75">
      <c r="A6892" s="1">
        <v>2002</v>
      </c>
      <c r="B6892">
        <v>3</v>
      </c>
      <c r="C6892">
        <v>28</v>
      </c>
      <c r="D6892">
        <v>15.125999999999999</v>
      </c>
    </row>
    <row r="6893" spans="1:4" ht="15.75">
      <c r="A6893" s="1">
        <v>2002</v>
      </c>
      <c r="B6893">
        <v>3</v>
      </c>
      <c r="C6893">
        <v>29</v>
      </c>
      <c r="D6893">
        <v>14.991</v>
      </c>
    </row>
    <row r="6894" spans="1:4" ht="15.75">
      <c r="A6894" s="1">
        <v>2002</v>
      </c>
      <c r="B6894">
        <v>3</v>
      </c>
      <c r="C6894">
        <v>30</v>
      </c>
      <c r="D6894">
        <v>14.930999999999999</v>
      </c>
    </row>
    <row r="6895" spans="1:4" ht="15.75">
      <c r="A6895" s="1">
        <v>2002</v>
      </c>
      <c r="B6895">
        <v>3</v>
      </c>
      <c r="C6895">
        <v>31</v>
      </c>
      <c r="D6895">
        <v>14.882</v>
      </c>
    </row>
    <row r="6896" spans="1:4" ht="15.75">
      <c r="A6896" s="1">
        <v>2002</v>
      </c>
      <c r="B6896">
        <v>4</v>
      </c>
      <c r="C6896">
        <v>1</v>
      </c>
      <c r="D6896">
        <v>14.885</v>
      </c>
    </row>
    <row r="6897" spans="1:4" ht="15.75">
      <c r="A6897" s="1">
        <v>2002</v>
      </c>
      <c r="B6897">
        <v>4</v>
      </c>
      <c r="C6897">
        <v>2</v>
      </c>
      <c r="D6897">
        <v>14.72</v>
      </c>
    </row>
    <row r="6898" spans="1:4" ht="15.75">
      <c r="A6898" s="1">
        <v>2002</v>
      </c>
      <c r="B6898">
        <v>4</v>
      </c>
      <c r="C6898">
        <v>3</v>
      </c>
      <c r="D6898">
        <v>14.694000000000001</v>
      </c>
    </row>
    <row r="6899" spans="1:4" ht="15.75">
      <c r="A6899" s="1">
        <v>2002</v>
      </c>
      <c r="B6899">
        <v>4</v>
      </c>
      <c r="C6899">
        <v>4</v>
      </c>
      <c r="D6899">
        <v>14.648999999999999</v>
      </c>
    </row>
    <row r="6900" spans="1:4" ht="15.75">
      <c r="A6900" s="1">
        <v>2002</v>
      </c>
      <c r="B6900">
        <v>4</v>
      </c>
      <c r="C6900">
        <v>5</v>
      </c>
      <c r="D6900">
        <v>14.609</v>
      </c>
    </row>
    <row r="6901" spans="1:4" ht="15.75">
      <c r="A6901" s="1">
        <v>2002</v>
      </c>
      <c r="B6901">
        <v>4</v>
      </c>
      <c r="C6901">
        <v>6</v>
      </c>
      <c r="D6901">
        <v>14.609</v>
      </c>
    </row>
    <row r="6902" spans="1:4" ht="15.75">
      <c r="A6902" s="1">
        <v>2002</v>
      </c>
      <c r="B6902">
        <v>4</v>
      </c>
      <c r="C6902">
        <v>7</v>
      </c>
      <c r="D6902">
        <v>14.585000000000001</v>
      </c>
    </row>
    <row r="6903" spans="1:4" ht="15.75">
      <c r="A6903" s="1">
        <v>2002</v>
      </c>
      <c r="B6903">
        <v>4</v>
      </c>
      <c r="C6903">
        <v>8</v>
      </c>
      <c r="D6903">
        <v>14.542999999999999</v>
      </c>
    </row>
    <row r="6904" spans="1:4" ht="15.75">
      <c r="A6904" s="1">
        <v>2002</v>
      </c>
      <c r="B6904">
        <v>4</v>
      </c>
      <c r="C6904">
        <v>9</v>
      </c>
      <c r="D6904">
        <v>14.481</v>
      </c>
    </row>
    <row r="6905" spans="1:4" ht="15.75">
      <c r="A6905" s="1">
        <v>2002</v>
      </c>
      <c r="B6905">
        <v>4</v>
      </c>
      <c r="C6905">
        <v>10</v>
      </c>
      <c r="D6905">
        <v>14.428000000000001</v>
      </c>
    </row>
    <row r="6906" spans="1:4" ht="15.75">
      <c r="A6906" s="1">
        <v>2002</v>
      </c>
      <c r="B6906">
        <v>4</v>
      </c>
      <c r="C6906">
        <v>11</v>
      </c>
      <c r="D6906">
        <v>14.321</v>
      </c>
    </row>
    <row r="6907" spans="1:4" ht="15.75">
      <c r="A6907" s="1">
        <v>2002</v>
      </c>
      <c r="B6907">
        <v>4</v>
      </c>
      <c r="C6907">
        <v>12</v>
      </c>
      <c r="D6907">
        <v>14.336</v>
      </c>
    </row>
    <row r="6908" spans="1:4" ht="15.75">
      <c r="A6908" s="1">
        <v>2002</v>
      </c>
      <c r="B6908">
        <v>4</v>
      </c>
      <c r="C6908">
        <v>13</v>
      </c>
      <c r="D6908">
        <v>14.379</v>
      </c>
    </row>
    <row r="6909" spans="1:4" ht="15.75">
      <c r="A6909" s="1">
        <v>2002</v>
      </c>
      <c r="B6909">
        <v>4</v>
      </c>
      <c r="C6909">
        <v>14</v>
      </c>
      <c r="D6909">
        <v>14.381</v>
      </c>
    </row>
    <row r="6910" spans="1:4" ht="15.75">
      <c r="A6910" s="1">
        <v>2002</v>
      </c>
      <c r="B6910">
        <v>4</v>
      </c>
      <c r="C6910">
        <v>15</v>
      </c>
      <c r="D6910">
        <v>14.36</v>
      </c>
    </row>
    <row r="6911" spans="1:4" ht="15.75">
      <c r="A6911" s="1">
        <v>2002</v>
      </c>
      <c r="B6911">
        <v>4</v>
      </c>
      <c r="C6911">
        <v>16</v>
      </c>
      <c r="D6911">
        <v>14.369</v>
      </c>
    </row>
    <row r="6912" spans="1:4" ht="15.75">
      <c r="A6912" s="1">
        <v>2002</v>
      </c>
      <c r="B6912">
        <v>4</v>
      </c>
      <c r="C6912">
        <v>17</v>
      </c>
      <c r="D6912">
        <v>14.329000000000001</v>
      </c>
    </row>
    <row r="6913" spans="1:4" ht="15.75">
      <c r="A6913" s="1">
        <v>2002</v>
      </c>
      <c r="B6913">
        <v>4</v>
      </c>
      <c r="C6913">
        <v>18</v>
      </c>
      <c r="D6913">
        <v>14.265000000000001</v>
      </c>
    </row>
    <row r="6914" spans="1:4" ht="15.75">
      <c r="A6914" s="1">
        <v>2002</v>
      </c>
      <c r="B6914">
        <v>4</v>
      </c>
      <c r="C6914">
        <v>19</v>
      </c>
      <c r="D6914">
        <v>14.183999999999999</v>
      </c>
    </row>
    <row r="6915" spans="1:4" ht="15.75">
      <c r="A6915" s="1">
        <v>2002</v>
      </c>
      <c r="B6915">
        <v>4</v>
      </c>
      <c r="C6915">
        <v>20</v>
      </c>
      <c r="D6915">
        <v>14.223000000000001</v>
      </c>
    </row>
    <row r="6916" spans="1:4" ht="15.75">
      <c r="A6916" s="1">
        <v>2002</v>
      </c>
      <c r="B6916">
        <v>4</v>
      </c>
      <c r="C6916">
        <v>21</v>
      </c>
      <c r="D6916">
        <v>14.183</v>
      </c>
    </row>
    <row r="6917" spans="1:4" ht="15.75">
      <c r="A6917" s="1">
        <v>2002</v>
      </c>
      <c r="B6917">
        <v>4</v>
      </c>
      <c r="C6917">
        <v>22</v>
      </c>
      <c r="D6917">
        <v>14.15</v>
      </c>
    </row>
    <row r="6918" spans="1:4" ht="15.75">
      <c r="A6918" s="1">
        <v>2002</v>
      </c>
      <c r="B6918">
        <v>4</v>
      </c>
      <c r="C6918">
        <v>23</v>
      </c>
      <c r="D6918">
        <v>14.097</v>
      </c>
    </row>
    <row r="6919" spans="1:4" ht="15.75">
      <c r="A6919" s="1">
        <v>2002</v>
      </c>
      <c r="B6919">
        <v>4</v>
      </c>
      <c r="C6919">
        <v>24</v>
      </c>
      <c r="D6919">
        <v>14.054</v>
      </c>
    </row>
    <row r="6920" spans="1:4" ht="15.75">
      <c r="A6920" s="1">
        <v>2002</v>
      </c>
      <c r="B6920">
        <v>4</v>
      </c>
      <c r="C6920">
        <v>25</v>
      </c>
      <c r="D6920">
        <v>14.074999999999999</v>
      </c>
    </row>
    <row r="6921" spans="1:4" ht="15.75">
      <c r="A6921" s="1">
        <v>2002</v>
      </c>
      <c r="B6921">
        <v>4</v>
      </c>
      <c r="C6921">
        <v>26</v>
      </c>
      <c r="D6921">
        <v>13.945</v>
      </c>
    </row>
    <row r="6922" spans="1:4" ht="15.75">
      <c r="A6922" s="1">
        <v>2002</v>
      </c>
      <c r="B6922">
        <v>4</v>
      </c>
      <c r="C6922">
        <v>27</v>
      </c>
      <c r="D6922">
        <v>13.867000000000001</v>
      </c>
    </row>
    <row r="6923" spans="1:4" ht="15.75">
      <c r="A6923" s="1">
        <v>2002</v>
      </c>
      <c r="B6923">
        <v>4</v>
      </c>
      <c r="C6923">
        <v>28</v>
      </c>
      <c r="D6923">
        <v>13.768000000000001</v>
      </c>
    </row>
    <row r="6924" spans="1:4" ht="15.75">
      <c r="A6924" s="1">
        <v>2002</v>
      </c>
      <c r="B6924">
        <v>4</v>
      </c>
      <c r="C6924">
        <v>29</v>
      </c>
      <c r="D6924">
        <v>13.79</v>
      </c>
    </row>
    <row r="6925" spans="1:4" ht="15.75">
      <c r="A6925" s="1">
        <v>2002</v>
      </c>
      <c r="B6925">
        <v>4</v>
      </c>
      <c r="C6925">
        <v>30</v>
      </c>
      <c r="D6925">
        <v>13.704000000000001</v>
      </c>
    </row>
    <row r="6926" spans="1:4" ht="15.75">
      <c r="A6926" s="1">
        <v>2002</v>
      </c>
      <c r="B6926">
        <v>5</v>
      </c>
      <c r="C6926">
        <v>1</v>
      </c>
      <c r="D6926">
        <v>13.526999999999999</v>
      </c>
    </row>
    <row r="6927" spans="1:4" ht="15.75">
      <c r="A6927" s="1">
        <v>2002</v>
      </c>
      <c r="B6927">
        <v>5</v>
      </c>
      <c r="C6927">
        <v>2</v>
      </c>
      <c r="D6927">
        <v>13.507999999999999</v>
      </c>
    </row>
    <row r="6928" spans="1:4" ht="15.75">
      <c r="A6928" s="1">
        <v>2002</v>
      </c>
      <c r="B6928">
        <v>5</v>
      </c>
      <c r="C6928">
        <v>3</v>
      </c>
      <c r="D6928">
        <v>13.481</v>
      </c>
    </row>
    <row r="6929" spans="1:4" ht="15.75">
      <c r="A6929" s="1">
        <v>2002</v>
      </c>
      <c r="B6929">
        <v>5</v>
      </c>
      <c r="C6929">
        <v>4</v>
      </c>
      <c r="D6929">
        <v>13.481999999999999</v>
      </c>
    </row>
    <row r="6930" spans="1:4" ht="15.75">
      <c r="A6930" s="1">
        <v>2002</v>
      </c>
      <c r="B6930">
        <v>5</v>
      </c>
      <c r="C6930">
        <v>5</v>
      </c>
      <c r="D6930">
        <v>13.384</v>
      </c>
    </row>
    <row r="6931" spans="1:4" ht="15.75">
      <c r="A6931" s="1">
        <v>2002</v>
      </c>
      <c r="B6931">
        <v>5</v>
      </c>
      <c r="C6931">
        <v>6</v>
      </c>
      <c r="D6931">
        <v>13.340999999999999</v>
      </c>
    </row>
    <row r="6932" spans="1:4" ht="15.75">
      <c r="A6932" s="1">
        <v>2002</v>
      </c>
      <c r="B6932">
        <v>5</v>
      </c>
      <c r="C6932">
        <v>7</v>
      </c>
      <c r="D6932">
        <v>13.346</v>
      </c>
    </row>
    <row r="6933" spans="1:4" ht="15.75">
      <c r="A6933" s="1">
        <v>2002</v>
      </c>
      <c r="B6933">
        <v>5</v>
      </c>
      <c r="C6933">
        <v>8</v>
      </c>
      <c r="D6933">
        <v>13.321</v>
      </c>
    </row>
    <row r="6934" spans="1:4" ht="15.75">
      <c r="A6934" s="1">
        <v>2002</v>
      </c>
      <c r="B6934">
        <v>5</v>
      </c>
      <c r="C6934">
        <v>9</v>
      </c>
      <c r="D6934">
        <v>13.265000000000001</v>
      </c>
    </row>
    <row r="6935" spans="1:4" ht="15.75">
      <c r="A6935" s="1">
        <v>2002</v>
      </c>
      <c r="B6935">
        <v>5</v>
      </c>
      <c r="C6935">
        <v>10</v>
      </c>
      <c r="D6935">
        <v>13.227</v>
      </c>
    </row>
    <row r="6936" spans="1:4" ht="15.75">
      <c r="A6936" s="1">
        <v>2002</v>
      </c>
      <c r="B6936">
        <v>5</v>
      </c>
      <c r="C6936">
        <v>11</v>
      </c>
      <c r="D6936">
        <v>13.196999999999999</v>
      </c>
    </row>
    <row r="6937" spans="1:4" ht="15.75">
      <c r="A6937" s="1">
        <v>2002</v>
      </c>
      <c r="B6937">
        <v>5</v>
      </c>
      <c r="C6937">
        <v>12</v>
      </c>
      <c r="D6937">
        <v>13.214</v>
      </c>
    </row>
    <row r="6938" spans="1:4" ht="15.75">
      <c r="A6938" s="1">
        <v>2002</v>
      </c>
      <c r="B6938">
        <v>5</v>
      </c>
      <c r="C6938">
        <v>13</v>
      </c>
      <c r="D6938">
        <v>13.119</v>
      </c>
    </row>
    <row r="6939" spans="1:4" ht="15.75">
      <c r="A6939" s="1">
        <v>2002</v>
      </c>
      <c r="B6939">
        <v>5</v>
      </c>
      <c r="C6939">
        <v>14</v>
      </c>
      <c r="D6939">
        <v>13.084</v>
      </c>
    </row>
    <row r="6940" spans="1:4" ht="15.75">
      <c r="A6940" s="1">
        <v>2002</v>
      </c>
      <c r="B6940">
        <v>5</v>
      </c>
      <c r="C6940">
        <v>15</v>
      </c>
      <c r="D6940">
        <v>13.076000000000001</v>
      </c>
    </row>
    <row r="6941" spans="1:4" ht="15.75">
      <c r="A6941" s="1">
        <v>2002</v>
      </c>
      <c r="B6941">
        <v>5</v>
      </c>
      <c r="C6941">
        <v>16</v>
      </c>
      <c r="D6941">
        <v>13.048999999999999</v>
      </c>
    </row>
    <row r="6942" spans="1:4" ht="15.75">
      <c r="A6942" s="1">
        <v>2002</v>
      </c>
      <c r="B6942">
        <v>5</v>
      </c>
      <c r="C6942">
        <v>17</v>
      </c>
      <c r="D6942">
        <v>12.974</v>
      </c>
    </row>
    <row r="6943" spans="1:4" ht="15.75">
      <c r="A6943" s="1">
        <v>2002</v>
      </c>
      <c r="B6943">
        <v>5</v>
      </c>
      <c r="C6943">
        <v>18</v>
      </c>
      <c r="D6943">
        <v>12.946999999999999</v>
      </c>
    </row>
    <row r="6944" spans="1:4" ht="15.75">
      <c r="A6944" s="1">
        <v>2002</v>
      </c>
      <c r="B6944">
        <v>5</v>
      </c>
      <c r="C6944">
        <v>19</v>
      </c>
      <c r="D6944">
        <v>12.875999999999999</v>
      </c>
    </row>
    <row r="6945" spans="1:4" ht="15.75">
      <c r="A6945" s="1">
        <v>2002</v>
      </c>
      <c r="B6945">
        <v>5</v>
      </c>
      <c r="C6945">
        <v>20</v>
      </c>
      <c r="D6945">
        <v>12.755000000000001</v>
      </c>
    </row>
    <row r="6946" spans="1:4" ht="15.75">
      <c r="A6946" s="1">
        <v>2002</v>
      </c>
      <c r="B6946">
        <v>5</v>
      </c>
      <c r="C6946">
        <v>21</v>
      </c>
      <c r="D6946">
        <v>12.724</v>
      </c>
    </row>
    <row r="6947" spans="1:4" ht="15.75">
      <c r="A6947" s="1">
        <v>2002</v>
      </c>
      <c r="B6947">
        <v>5</v>
      </c>
      <c r="C6947">
        <v>22</v>
      </c>
      <c r="D6947">
        <v>12.677</v>
      </c>
    </row>
    <row r="6948" spans="1:4" ht="15.75">
      <c r="A6948" s="1">
        <v>2002</v>
      </c>
      <c r="B6948">
        <v>5</v>
      </c>
      <c r="C6948">
        <v>23</v>
      </c>
      <c r="D6948">
        <v>12.667999999999999</v>
      </c>
    </row>
    <row r="6949" spans="1:4" ht="15.75">
      <c r="A6949" s="1">
        <v>2002</v>
      </c>
      <c r="B6949">
        <v>5</v>
      </c>
      <c r="C6949">
        <v>24</v>
      </c>
      <c r="D6949">
        <v>12.657999999999999</v>
      </c>
    </row>
    <row r="6950" spans="1:4" ht="15.75">
      <c r="A6950" s="1">
        <v>2002</v>
      </c>
      <c r="B6950">
        <v>5</v>
      </c>
      <c r="C6950">
        <v>25</v>
      </c>
      <c r="D6950">
        <v>12.55</v>
      </c>
    </row>
    <row r="6951" spans="1:4" ht="15.75">
      <c r="A6951" s="1">
        <v>2002</v>
      </c>
      <c r="B6951">
        <v>5</v>
      </c>
      <c r="C6951">
        <v>26</v>
      </c>
      <c r="D6951">
        <v>12.505000000000001</v>
      </c>
    </row>
    <row r="6952" spans="1:4" ht="15.75">
      <c r="A6952" s="1">
        <v>2002</v>
      </c>
      <c r="B6952">
        <v>5</v>
      </c>
      <c r="C6952">
        <v>27</v>
      </c>
      <c r="D6952">
        <v>12.5</v>
      </c>
    </row>
    <row r="6953" spans="1:4" ht="15.75">
      <c r="A6953" s="1">
        <v>2002</v>
      </c>
      <c r="B6953">
        <v>5</v>
      </c>
      <c r="C6953">
        <v>28</v>
      </c>
      <c r="D6953">
        <v>12.465</v>
      </c>
    </row>
    <row r="6954" spans="1:4" ht="15.75">
      <c r="A6954" s="1">
        <v>2002</v>
      </c>
      <c r="B6954">
        <v>5</v>
      </c>
      <c r="C6954">
        <v>29</v>
      </c>
      <c r="D6954">
        <v>12.417</v>
      </c>
    </row>
    <row r="6955" spans="1:4" ht="15.75">
      <c r="A6955" s="1">
        <v>2002</v>
      </c>
      <c r="B6955">
        <v>5</v>
      </c>
      <c r="C6955">
        <v>30</v>
      </c>
      <c r="D6955">
        <v>12.401999999999999</v>
      </c>
    </row>
    <row r="6956" spans="1:4" ht="15.75">
      <c r="A6956" s="1">
        <v>2002</v>
      </c>
      <c r="B6956">
        <v>5</v>
      </c>
      <c r="C6956">
        <v>31</v>
      </c>
      <c r="D6956">
        <v>12.35</v>
      </c>
    </row>
    <row r="6957" spans="1:4" ht="15.75">
      <c r="A6957" s="1">
        <v>2002</v>
      </c>
      <c r="B6957">
        <v>6</v>
      </c>
      <c r="C6957">
        <v>1</v>
      </c>
      <c r="D6957">
        <v>12.239000000000001</v>
      </c>
    </row>
    <row r="6958" spans="1:4" ht="15.75">
      <c r="A6958" s="1">
        <v>2002</v>
      </c>
      <c r="B6958">
        <v>6</v>
      </c>
      <c r="C6958">
        <v>2</v>
      </c>
      <c r="D6958">
        <v>12.151999999999999</v>
      </c>
    </row>
    <row r="6959" spans="1:4" ht="15.75">
      <c r="A6959" s="1">
        <v>2002</v>
      </c>
      <c r="B6959">
        <v>6</v>
      </c>
      <c r="C6959">
        <v>3</v>
      </c>
      <c r="D6959">
        <v>12.108000000000001</v>
      </c>
    </row>
    <row r="6960" spans="1:4" ht="15.75">
      <c r="A6960" s="1">
        <v>2002</v>
      </c>
      <c r="B6960">
        <v>6</v>
      </c>
      <c r="C6960">
        <v>4</v>
      </c>
      <c r="D6960">
        <v>12.077</v>
      </c>
    </row>
    <row r="6961" spans="1:4" ht="15.75">
      <c r="A6961" s="1">
        <v>2002</v>
      </c>
      <c r="B6961">
        <v>6</v>
      </c>
      <c r="C6961">
        <v>5</v>
      </c>
      <c r="D6961">
        <v>12</v>
      </c>
    </row>
    <row r="6962" spans="1:4" ht="15.75">
      <c r="A6962" s="1">
        <v>2002</v>
      </c>
      <c r="B6962">
        <v>6</v>
      </c>
      <c r="C6962">
        <v>6</v>
      </c>
      <c r="D6962">
        <v>12.012</v>
      </c>
    </row>
    <row r="6963" spans="1:4" ht="15.75">
      <c r="A6963" s="1">
        <v>2002</v>
      </c>
      <c r="B6963">
        <v>6</v>
      </c>
      <c r="C6963">
        <v>7</v>
      </c>
      <c r="D6963">
        <v>11.981999999999999</v>
      </c>
    </row>
    <row r="6964" spans="1:4" ht="15.75">
      <c r="A6964" s="1">
        <v>2002</v>
      </c>
      <c r="B6964">
        <v>6</v>
      </c>
      <c r="C6964">
        <v>8</v>
      </c>
      <c r="D6964">
        <v>11.923999999999999</v>
      </c>
    </row>
    <row r="6965" spans="1:4" ht="15.75">
      <c r="A6965" s="1">
        <v>2002</v>
      </c>
      <c r="B6965">
        <v>6</v>
      </c>
      <c r="C6965">
        <v>9</v>
      </c>
      <c r="D6965">
        <v>11.894</v>
      </c>
    </row>
    <row r="6966" spans="1:4" ht="15.75">
      <c r="A6966" s="1">
        <v>2002</v>
      </c>
      <c r="B6966">
        <v>6</v>
      </c>
      <c r="C6966">
        <v>10</v>
      </c>
      <c r="D6966">
        <v>11.837999999999999</v>
      </c>
    </row>
    <row r="6967" spans="1:4" ht="15.75">
      <c r="A6967" s="1">
        <v>2002</v>
      </c>
      <c r="B6967">
        <v>6</v>
      </c>
      <c r="C6967">
        <v>11</v>
      </c>
      <c r="D6967">
        <v>11.821999999999999</v>
      </c>
    </row>
    <row r="6968" spans="1:4" ht="15.75">
      <c r="A6968" s="1">
        <v>2002</v>
      </c>
      <c r="B6968">
        <v>6</v>
      </c>
      <c r="C6968">
        <v>12</v>
      </c>
      <c r="D6968">
        <v>11.77</v>
      </c>
    </row>
    <row r="6969" spans="1:4" ht="15.75">
      <c r="A6969" s="1">
        <v>2002</v>
      </c>
      <c r="B6969">
        <v>6</v>
      </c>
      <c r="C6969">
        <v>13</v>
      </c>
      <c r="D6969">
        <v>11.738</v>
      </c>
    </row>
    <row r="6970" spans="1:4" ht="15.75">
      <c r="A6970" s="1">
        <v>2002</v>
      </c>
      <c r="B6970">
        <v>6</v>
      </c>
      <c r="C6970">
        <v>14</v>
      </c>
      <c r="D6970">
        <v>11.696</v>
      </c>
    </row>
    <row r="6971" spans="1:4" ht="15.75">
      <c r="A6971" s="1">
        <v>2002</v>
      </c>
      <c r="B6971">
        <v>6</v>
      </c>
      <c r="C6971">
        <v>15</v>
      </c>
      <c r="D6971">
        <v>11.635999999999999</v>
      </c>
    </row>
    <row r="6972" spans="1:4" ht="15.75">
      <c r="A6972" s="1">
        <v>2002</v>
      </c>
      <c r="B6972">
        <v>6</v>
      </c>
      <c r="C6972">
        <v>16</v>
      </c>
      <c r="D6972">
        <v>11.585000000000001</v>
      </c>
    </row>
    <row r="6973" spans="1:4" ht="15.75">
      <c r="A6973" s="1">
        <v>2002</v>
      </c>
      <c r="B6973">
        <v>6</v>
      </c>
      <c r="C6973">
        <v>17</v>
      </c>
      <c r="D6973">
        <v>11.534000000000001</v>
      </c>
    </row>
    <row r="6974" spans="1:4" ht="15.75">
      <c r="A6974" s="1">
        <v>2002</v>
      </c>
      <c r="B6974">
        <v>6</v>
      </c>
      <c r="C6974">
        <v>18</v>
      </c>
      <c r="D6974">
        <v>11.489000000000001</v>
      </c>
    </row>
    <row r="6975" spans="1:4" ht="15.75">
      <c r="A6975" s="1">
        <v>2002</v>
      </c>
      <c r="B6975">
        <v>6</v>
      </c>
      <c r="C6975">
        <v>19</v>
      </c>
      <c r="D6975">
        <v>11.439</v>
      </c>
    </row>
    <row r="6976" spans="1:4" ht="15.75">
      <c r="A6976" s="1">
        <v>2002</v>
      </c>
      <c r="B6976">
        <v>6</v>
      </c>
      <c r="C6976">
        <v>20</v>
      </c>
      <c r="D6976">
        <v>11.378</v>
      </c>
    </row>
    <row r="6977" spans="1:4" ht="15.75">
      <c r="A6977" s="1">
        <v>2002</v>
      </c>
      <c r="B6977">
        <v>6</v>
      </c>
      <c r="C6977">
        <v>21</v>
      </c>
      <c r="D6977">
        <v>11.365</v>
      </c>
    </row>
    <row r="6978" spans="1:4" ht="15.75">
      <c r="A6978" s="1">
        <v>2002</v>
      </c>
      <c r="B6978">
        <v>6</v>
      </c>
      <c r="C6978">
        <v>22</v>
      </c>
      <c r="D6978">
        <v>11.356</v>
      </c>
    </row>
    <row r="6979" spans="1:4" ht="15.75">
      <c r="A6979" s="1">
        <v>2002</v>
      </c>
      <c r="B6979">
        <v>6</v>
      </c>
      <c r="C6979">
        <v>23</v>
      </c>
      <c r="D6979">
        <v>11.331</v>
      </c>
    </row>
    <row r="6980" spans="1:4" ht="15.75">
      <c r="A6980" s="1">
        <v>2002</v>
      </c>
      <c r="B6980">
        <v>6</v>
      </c>
      <c r="C6980">
        <v>24</v>
      </c>
      <c r="D6980">
        <v>11.259</v>
      </c>
    </row>
    <row r="6981" spans="1:4" ht="15.75">
      <c r="A6981" s="1">
        <v>2002</v>
      </c>
      <c r="B6981">
        <v>6</v>
      </c>
      <c r="C6981">
        <v>25</v>
      </c>
      <c r="D6981">
        <v>11.176</v>
      </c>
    </row>
    <row r="6982" spans="1:4" ht="15.75">
      <c r="A6982" s="1">
        <v>2002</v>
      </c>
      <c r="B6982">
        <v>6</v>
      </c>
      <c r="C6982">
        <v>26</v>
      </c>
      <c r="D6982">
        <v>11.055999999999999</v>
      </c>
    </row>
    <row r="6983" spans="1:4" ht="15.75">
      <c r="A6983" s="1">
        <v>2002</v>
      </c>
      <c r="B6983">
        <v>6</v>
      </c>
      <c r="C6983">
        <v>27</v>
      </c>
      <c r="D6983">
        <v>11.064</v>
      </c>
    </row>
    <row r="6984" spans="1:4" ht="15.75">
      <c r="A6984" s="1">
        <v>2002</v>
      </c>
      <c r="B6984">
        <v>6</v>
      </c>
      <c r="C6984">
        <v>28</v>
      </c>
      <c r="D6984">
        <v>10.955</v>
      </c>
    </row>
    <row r="6985" spans="1:4" ht="15.75">
      <c r="A6985" s="1">
        <v>2002</v>
      </c>
      <c r="B6985">
        <v>6</v>
      </c>
      <c r="C6985">
        <v>29</v>
      </c>
      <c r="D6985">
        <v>10.86</v>
      </c>
    </row>
    <row r="6986" spans="1:4" ht="15.75">
      <c r="A6986" s="1">
        <v>2002</v>
      </c>
      <c r="B6986">
        <v>6</v>
      </c>
      <c r="C6986">
        <v>30</v>
      </c>
      <c r="D6986">
        <v>10.766999999999999</v>
      </c>
    </row>
    <row r="6987" spans="1:4" ht="15.75">
      <c r="A6987" s="1">
        <v>2002</v>
      </c>
      <c r="B6987">
        <v>7</v>
      </c>
      <c r="C6987">
        <v>1</v>
      </c>
      <c r="D6987">
        <v>10.574999999999999</v>
      </c>
    </row>
    <row r="6988" spans="1:4" ht="15.75">
      <c r="A6988" s="1">
        <v>2002</v>
      </c>
      <c r="B6988">
        <v>7</v>
      </c>
      <c r="C6988">
        <v>2</v>
      </c>
      <c r="D6988">
        <v>10.555999999999999</v>
      </c>
    </row>
    <row r="6989" spans="1:4" ht="15.75">
      <c r="A6989" s="1">
        <v>2002</v>
      </c>
      <c r="B6989">
        <v>7</v>
      </c>
      <c r="C6989">
        <v>3</v>
      </c>
      <c r="D6989">
        <v>10.555999999999999</v>
      </c>
    </row>
    <row r="6990" spans="1:4" ht="15.75">
      <c r="A6990" s="1">
        <v>2002</v>
      </c>
      <c r="B6990">
        <v>7</v>
      </c>
      <c r="C6990">
        <v>4</v>
      </c>
      <c r="D6990">
        <v>10.510999999999999</v>
      </c>
    </row>
    <row r="6991" spans="1:4" ht="15.75">
      <c r="A6991" s="1">
        <v>2002</v>
      </c>
      <c r="B6991">
        <v>7</v>
      </c>
      <c r="C6991">
        <v>5</v>
      </c>
      <c r="D6991">
        <v>10.436</v>
      </c>
    </row>
    <row r="6992" spans="1:4" ht="15.75">
      <c r="A6992" s="1">
        <v>2002</v>
      </c>
      <c r="B6992">
        <v>7</v>
      </c>
      <c r="C6992">
        <v>6</v>
      </c>
      <c r="D6992">
        <v>10.315</v>
      </c>
    </row>
    <row r="6993" spans="1:4" ht="15.75">
      <c r="A6993" s="1">
        <v>2002</v>
      </c>
      <c r="B6993">
        <v>7</v>
      </c>
      <c r="C6993">
        <v>7</v>
      </c>
      <c r="D6993">
        <v>10.204000000000001</v>
      </c>
    </row>
    <row r="6994" spans="1:4" ht="15.75">
      <c r="A6994" s="1">
        <v>2002</v>
      </c>
      <c r="B6994">
        <v>7</v>
      </c>
      <c r="C6994">
        <v>8</v>
      </c>
      <c r="D6994">
        <v>10.086</v>
      </c>
    </row>
    <row r="6995" spans="1:4" ht="15.75">
      <c r="A6995" s="1">
        <v>2002</v>
      </c>
      <c r="B6995">
        <v>7</v>
      </c>
      <c r="C6995">
        <v>9</v>
      </c>
      <c r="D6995">
        <v>10.066000000000001</v>
      </c>
    </row>
    <row r="6996" spans="1:4" ht="15.75">
      <c r="A6996" s="1">
        <v>2002</v>
      </c>
      <c r="B6996">
        <v>7</v>
      </c>
      <c r="C6996">
        <v>10</v>
      </c>
      <c r="D6996">
        <v>9.9860000000000007</v>
      </c>
    </row>
    <row r="6997" spans="1:4" ht="15.75">
      <c r="A6997" s="1">
        <v>2002</v>
      </c>
      <c r="B6997">
        <v>7</v>
      </c>
      <c r="C6997">
        <v>11</v>
      </c>
      <c r="D6997">
        <v>9.7330000000000005</v>
      </c>
    </row>
    <row r="6998" spans="1:4" ht="15.75">
      <c r="A6998" s="1">
        <v>2002</v>
      </c>
      <c r="B6998">
        <v>7</v>
      </c>
      <c r="C6998">
        <v>12</v>
      </c>
      <c r="D6998">
        <v>9.6470000000000002</v>
      </c>
    </row>
    <row r="6999" spans="1:4" ht="15.75">
      <c r="A6999" s="1">
        <v>2002</v>
      </c>
      <c r="B6999">
        <v>7</v>
      </c>
      <c r="C6999">
        <v>13</v>
      </c>
      <c r="D6999">
        <v>9.61</v>
      </c>
    </row>
    <row r="7000" spans="1:4" ht="15.75">
      <c r="A7000" s="1">
        <v>2002</v>
      </c>
      <c r="B7000">
        <v>7</v>
      </c>
      <c r="C7000">
        <v>14</v>
      </c>
      <c r="D7000">
        <v>9.5250000000000004</v>
      </c>
    </row>
    <row r="7001" spans="1:4" ht="15.75">
      <c r="A7001" s="1">
        <v>2002</v>
      </c>
      <c r="B7001">
        <v>7</v>
      </c>
      <c r="C7001">
        <v>15</v>
      </c>
      <c r="D7001">
        <v>9.3979999999999997</v>
      </c>
    </row>
    <row r="7002" spans="1:4" ht="15.75">
      <c r="A7002" s="1">
        <v>2002</v>
      </c>
      <c r="B7002">
        <v>7</v>
      </c>
      <c r="C7002">
        <v>16</v>
      </c>
      <c r="D7002">
        <v>9.3219999999999992</v>
      </c>
    </row>
    <row r="7003" spans="1:4" ht="15.75">
      <c r="A7003" s="1">
        <v>2002</v>
      </c>
      <c r="B7003">
        <v>7</v>
      </c>
      <c r="C7003">
        <v>17</v>
      </c>
      <c r="D7003">
        <v>9.2050000000000001</v>
      </c>
    </row>
    <row r="7004" spans="1:4" ht="15.75">
      <c r="A7004" s="1">
        <v>2002</v>
      </c>
      <c r="B7004">
        <v>7</v>
      </c>
      <c r="C7004">
        <v>18</v>
      </c>
      <c r="D7004">
        <v>9.0809999999999995</v>
      </c>
    </row>
    <row r="7005" spans="1:4" ht="15.75">
      <c r="A7005" s="1">
        <v>2002</v>
      </c>
      <c r="B7005">
        <v>7</v>
      </c>
      <c r="C7005">
        <v>19</v>
      </c>
      <c r="D7005">
        <v>8.9860000000000007</v>
      </c>
    </row>
    <row r="7006" spans="1:4" ht="15.75">
      <c r="A7006" s="1">
        <v>2002</v>
      </c>
      <c r="B7006">
        <v>7</v>
      </c>
      <c r="C7006">
        <v>20</v>
      </c>
      <c r="D7006">
        <v>8.8810000000000002</v>
      </c>
    </row>
    <row r="7007" spans="1:4" ht="15.75">
      <c r="A7007" s="1">
        <v>2002</v>
      </c>
      <c r="B7007">
        <v>7</v>
      </c>
      <c r="C7007">
        <v>21</v>
      </c>
      <c r="D7007">
        <v>8.7989999999999995</v>
      </c>
    </row>
    <row r="7008" spans="1:4" ht="15.75">
      <c r="A7008" s="1">
        <v>2002</v>
      </c>
      <c r="B7008">
        <v>7</v>
      </c>
      <c r="C7008">
        <v>22</v>
      </c>
      <c r="D7008">
        <v>8.6750000000000007</v>
      </c>
    </row>
    <row r="7009" spans="1:4" ht="15.75">
      <c r="A7009" s="1">
        <v>2002</v>
      </c>
      <c r="B7009">
        <v>7</v>
      </c>
      <c r="C7009">
        <v>23</v>
      </c>
      <c r="D7009">
        <v>8.4610000000000003</v>
      </c>
    </row>
    <row r="7010" spans="1:4" ht="15.75">
      <c r="A7010" s="1">
        <v>2002</v>
      </c>
      <c r="B7010">
        <v>7</v>
      </c>
      <c r="C7010">
        <v>24</v>
      </c>
      <c r="D7010">
        <v>8.4280000000000008</v>
      </c>
    </row>
    <row r="7011" spans="1:4" ht="15.75">
      <c r="A7011" s="1">
        <v>2002</v>
      </c>
      <c r="B7011">
        <v>7</v>
      </c>
      <c r="C7011">
        <v>25</v>
      </c>
      <c r="D7011">
        <v>8.4459999999999997</v>
      </c>
    </row>
    <row r="7012" spans="1:4" ht="15.75">
      <c r="A7012" s="1">
        <v>2002</v>
      </c>
      <c r="B7012">
        <v>7</v>
      </c>
      <c r="C7012">
        <v>26</v>
      </c>
      <c r="D7012">
        <v>8.2460000000000004</v>
      </c>
    </row>
    <row r="7013" spans="1:4" ht="15.75">
      <c r="A7013" s="1">
        <v>2002</v>
      </c>
      <c r="B7013">
        <v>7</v>
      </c>
      <c r="C7013">
        <v>27</v>
      </c>
      <c r="D7013">
        <v>8.0860000000000003</v>
      </c>
    </row>
    <row r="7014" spans="1:4" ht="15.75">
      <c r="A7014" s="1">
        <v>2002</v>
      </c>
      <c r="B7014">
        <v>7</v>
      </c>
      <c r="C7014">
        <v>28</v>
      </c>
      <c r="D7014">
        <v>8.0060000000000002</v>
      </c>
    </row>
    <row r="7015" spans="1:4" ht="15.75">
      <c r="A7015" s="1">
        <v>2002</v>
      </c>
      <c r="B7015">
        <v>7</v>
      </c>
      <c r="C7015">
        <v>29</v>
      </c>
      <c r="D7015">
        <v>7.992</v>
      </c>
    </row>
    <row r="7016" spans="1:4" ht="15.75">
      <c r="A7016" s="1">
        <v>2002</v>
      </c>
      <c r="B7016">
        <v>7</v>
      </c>
      <c r="C7016">
        <v>30</v>
      </c>
      <c r="D7016">
        <v>7.9109999999999996</v>
      </c>
    </row>
    <row r="7017" spans="1:4" ht="15.75">
      <c r="A7017" s="1">
        <v>2002</v>
      </c>
      <c r="B7017">
        <v>7</v>
      </c>
      <c r="C7017">
        <v>31</v>
      </c>
      <c r="D7017">
        <v>7.77</v>
      </c>
    </row>
    <row r="7018" spans="1:4" ht="15.75">
      <c r="A7018" s="1">
        <v>2002</v>
      </c>
      <c r="B7018">
        <v>8</v>
      </c>
      <c r="C7018">
        <v>1</v>
      </c>
      <c r="D7018">
        <v>7.5880000000000001</v>
      </c>
    </row>
    <row r="7019" spans="1:4" ht="15.75">
      <c r="A7019" s="1">
        <v>2002</v>
      </c>
      <c r="B7019">
        <v>8</v>
      </c>
      <c r="C7019">
        <v>2</v>
      </c>
      <c r="D7019">
        <v>7.4950000000000001</v>
      </c>
    </row>
    <row r="7020" spans="1:4" ht="15.75">
      <c r="A7020" s="1">
        <v>2002</v>
      </c>
      <c r="B7020">
        <v>8</v>
      </c>
      <c r="C7020">
        <v>3</v>
      </c>
      <c r="D7020">
        <v>7.444</v>
      </c>
    </row>
    <row r="7021" spans="1:4" ht="15.75">
      <c r="A7021" s="1">
        <v>2002</v>
      </c>
      <c r="B7021">
        <v>8</v>
      </c>
      <c r="C7021">
        <v>4</v>
      </c>
      <c r="D7021">
        <v>7.4720000000000004</v>
      </c>
    </row>
    <row r="7022" spans="1:4" ht="15.75">
      <c r="A7022" s="1">
        <v>2002</v>
      </c>
      <c r="B7022">
        <v>8</v>
      </c>
      <c r="C7022">
        <v>5</v>
      </c>
      <c r="D7022">
        <v>7.3310000000000004</v>
      </c>
    </row>
    <row r="7023" spans="1:4" ht="15.75">
      <c r="A7023" s="1">
        <v>2002</v>
      </c>
      <c r="B7023">
        <v>8</v>
      </c>
      <c r="C7023">
        <v>6</v>
      </c>
      <c r="D7023">
        <v>7.2510000000000003</v>
      </c>
    </row>
    <row r="7024" spans="1:4" ht="15.75">
      <c r="A7024" s="1">
        <v>2002</v>
      </c>
      <c r="B7024">
        <v>8</v>
      </c>
      <c r="C7024">
        <v>7</v>
      </c>
      <c r="D7024">
        <v>7.1479999999999997</v>
      </c>
    </row>
    <row r="7025" spans="1:4" ht="15.75">
      <c r="A7025" s="1">
        <v>2002</v>
      </c>
      <c r="B7025">
        <v>8</v>
      </c>
      <c r="C7025">
        <v>8</v>
      </c>
      <c r="D7025">
        <v>7.0640000000000001</v>
      </c>
    </row>
    <row r="7026" spans="1:4" ht="15.75">
      <c r="A7026" s="1">
        <v>2002</v>
      </c>
      <c r="B7026">
        <v>8</v>
      </c>
      <c r="C7026">
        <v>9</v>
      </c>
      <c r="D7026">
        <v>6.8680000000000003</v>
      </c>
    </row>
    <row r="7027" spans="1:4" ht="15.75">
      <c r="A7027" s="1">
        <v>2002</v>
      </c>
      <c r="B7027">
        <v>8</v>
      </c>
      <c r="C7027">
        <v>10</v>
      </c>
      <c r="D7027">
        <v>6.8090000000000002</v>
      </c>
    </row>
    <row r="7028" spans="1:4" ht="15.75">
      <c r="A7028" s="1">
        <v>2002</v>
      </c>
      <c r="B7028">
        <v>8</v>
      </c>
      <c r="C7028">
        <v>11</v>
      </c>
      <c r="D7028">
        <v>6.76</v>
      </c>
    </row>
    <row r="7029" spans="1:4" ht="15.75">
      <c r="A7029" s="1">
        <v>2002</v>
      </c>
      <c r="B7029">
        <v>8</v>
      </c>
      <c r="C7029">
        <v>12</v>
      </c>
      <c r="D7029">
        <v>6.7039999999999997</v>
      </c>
    </row>
    <row r="7030" spans="1:4" ht="15.75">
      <c r="A7030" s="1">
        <v>2002</v>
      </c>
      <c r="B7030">
        <v>8</v>
      </c>
      <c r="C7030">
        <v>13</v>
      </c>
      <c r="D7030">
        <v>6.6420000000000003</v>
      </c>
    </row>
    <row r="7031" spans="1:4" ht="15.75">
      <c r="A7031" s="1">
        <v>2002</v>
      </c>
      <c r="B7031">
        <v>8</v>
      </c>
      <c r="C7031">
        <v>14</v>
      </c>
      <c r="D7031">
        <v>6.6</v>
      </c>
    </row>
    <row r="7032" spans="1:4" ht="15.75">
      <c r="A7032" s="1">
        <v>2002</v>
      </c>
      <c r="B7032">
        <v>8</v>
      </c>
      <c r="C7032">
        <v>15</v>
      </c>
      <c r="D7032">
        <v>6.6310000000000002</v>
      </c>
    </row>
    <row r="7033" spans="1:4" ht="15.75">
      <c r="A7033" s="1">
        <v>2002</v>
      </c>
      <c r="B7033">
        <v>8</v>
      </c>
      <c r="C7033">
        <v>16</v>
      </c>
      <c r="D7033">
        <v>6.54</v>
      </c>
    </row>
    <row r="7034" spans="1:4" ht="15.75">
      <c r="A7034" s="1">
        <v>2002</v>
      </c>
      <c r="B7034">
        <v>8</v>
      </c>
      <c r="C7034">
        <v>17</v>
      </c>
      <c r="D7034">
        <v>6.4340000000000002</v>
      </c>
    </row>
    <row r="7035" spans="1:4" ht="15.75">
      <c r="A7035" s="1">
        <v>2002</v>
      </c>
      <c r="B7035">
        <v>8</v>
      </c>
      <c r="C7035">
        <v>18</v>
      </c>
      <c r="D7035">
        <v>6.3890000000000002</v>
      </c>
    </row>
    <row r="7036" spans="1:4" ht="15.75">
      <c r="A7036" s="1">
        <v>2002</v>
      </c>
      <c r="B7036">
        <v>8</v>
      </c>
      <c r="C7036">
        <v>19</v>
      </c>
      <c r="D7036">
        <v>6.3170000000000002</v>
      </c>
    </row>
    <row r="7037" spans="1:4" ht="15.75">
      <c r="A7037" s="1">
        <v>2002</v>
      </c>
      <c r="B7037">
        <v>8</v>
      </c>
      <c r="C7037">
        <v>20</v>
      </c>
      <c r="D7037">
        <v>6.2750000000000004</v>
      </c>
    </row>
    <row r="7038" spans="1:4" ht="15.75">
      <c r="A7038" s="1">
        <v>2002</v>
      </c>
      <c r="B7038">
        <v>8</v>
      </c>
      <c r="C7038">
        <v>21</v>
      </c>
      <c r="D7038">
        <v>6.2409999999999997</v>
      </c>
    </row>
    <row r="7039" spans="1:4" ht="15.75">
      <c r="A7039" s="1">
        <v>2002</v>
      </c>
      <c r="B7039">
        <v>8</v>
      </c>
      <c r="C7039">
        <v>22</v>
      </c>
      <c r="D7039">
        <v>6.2089999999999996</v>
      </c>
    </row>
    <row r="7040" spans="1:4" ht="15.75">
      <c r="A7040" s="1">
        <v>2002</v>
      </c>
      <c r="B7040">
        <v>8</v>
      </c>
      <c r="C7040">
        <v>23</v>
      </c>
      <c r="D7040">
        <v>6.2089999999999996</v>
      </c>
    </row>
    <row r="7041" spans="1:4" ht="15.75">
      <c r="A7041" s="1">
        <v>2002</v>
      </c>
      <c r="B7041">
        <v>8</v>
      </c>
      <c r="C7041">
        <v>24</v>
      </c>
      <c r="D7041">
        <v>6.141</v>
      </c>
    </row>
    <row r="7042" spans="1:4" ht="15.75">
      <c r="A7042" s="1">
        <v>2002</v>
      </c>
      <c r="B7042">
        <v>8</v>
      </c>
      <c r="C7042">
        <v>25</v>
      </c>
      <c r="D7042">
        <v>6.157</v>
      </c>
    </row>
    <row r="7043" spans="1:4" ht="15.75">
      <c r="A7043" s="1">
        <v>2002</v>
      </c>
      <c r="B7043">
        <v>8</v>
      </c>
      <c r="C7043">
        <v>26</v>
      </c>
      <c r="D7043">
        <v>6.0709999999999997</v>
      </c>
    </row>
    <row r="7044" spans="1:4" ht="15.75">
      <c r="A7044" s="1">
        <v>2002</v>
      </c>
      <c r="B7044">
        <v>8</v>
      </c>
      <c r="C7044">
        <v>27</v>
      </c>
      <c r="D7044">
        <v>5.9969999999999999</v>
      </c>
    </row>
    <row r="7045" spans="1:4" ht="15.75">
      <c r="A7045" s="1">
        <v>2002</v>
      </c>
      <c r="B7045">
        <v>8</v>
      </c>
      <c r="C7045">
        <v>28</v>
      </c>
      <c r="D7045">
        <v>6.0019999999999998</v>
      </c>
    </row>
    <row r="7046" spans="1:4" ht="15.75">
      <c r="A7046" s="1">
        <v>2002</v>
      </c>
      <c r="B7046">
        <v>8</v>
      </c>
      <c r="C7046">
        <v>29</v>
      </c>
      <c r="D7046">
        <v>5.9480000000000004</v>
      </c>
    </row>
    <row r="7047" spans="1:4" ht="15.75">
      <c r="A7047" s="1">
        <v>2002</v>
      </c>
      <c r="B7047">
        <v>8</v>
      </c>
      <c r="C7047">
        <v>30</v>
      </c>
      <c r="D7047">
        <v>5.9660000000000002</v>
      </c>
    </row>
    <row r="7048" spans="1:4" ht="15.75">
      <c r="A7048" s="1">
        <v>2002</v>
      </c>
      <c r="B7048">
        <v>8</v>
      </c>
      <c r="C7048">
        <v>31</v>
      </c>
      <c r="D7048">
        <v>5.8659999999999997</v>
      </c>
    </row>
    <row r="7049" spans="1:4" ht="15.75">
      <c r="A7049" s="1">
        <v>2002</v>
      </c>
      <c r="B7049">
        <v>9</v>
      </c>
      <c r="C7049">
        <v>1</v>
      </c>
      <c r="D7049">
        <v>5.8280000000000003</v>
      </c>
    </row>
    <row r="7050" spans="1:4" ht="15.75">
      <c r="A7050" s="1">
        <v>2002</v>
      </c>
      <c r="B7050">
        <v>9</v>
      </c>
      <c r="C7050">
        <v>2</v>
      </c>
      <c r="D7050">
        <v>5.827</v>
      </c>
    </row>
    <row r="7051" spans="1:4" ht="15.75">
      <c r="A7051" s="1">
        <v>2002</v>
      </c>
      <c r="B7051">
        <v>9</v>
      </c>
      <c r="C7051">
        <v>3</v>
      </c>
      <c r="D7051">
        <v>5.7590000000000003</v>
      </c>
    </row>
    <row r="7052" spans="1:4" ht="15.75">
      <c r="A7052" s="1">
        <v>2002</v>
      </c>
      <c r="B7052">
        <v>9</v>
      </c>
      <c r="C7052">
        <v>4</v>
      </c>
      <c r="D7052">
        <v>5.6980000000000004</v>
      </c>
    </row>
    <row r="7053" spans="1:4" ht="15.75">
      <c r="A7053" s="1">
        <v>2002</v>
      </c>
      <c r="B7053">
        <v>9</v>
      </c>
      <c r="C7053">
        <v>5</v>
      </c>
      <c r="D7053">
        <v>5.6379999999999999</v>
      </c>
    </row>
    <row r="7054" spans="1:4" ht="15.75">
      <c r="A7054" s="1">
        <v>2002</v>
      </c>
      <c r="B7054">
        <v>9</v>
      </c>
      <c r="C7054">
        <v>6</v>
      </c>
      <c r="D7054">
        <v>5.67</v>
      </c>
    </row>
    <row r="7055" spans="1:4" ht="15.75">
      <c r="A7055" s="1">
        <v>2002</v>
      </c>
      <c r="B7055">
        <v>9</v>
      </c>
      <c r="C7055">
        <v>7</v>
      </c>
      <c r="D7055">
        <v>5.6909999999999998</v>
      </c>
    </row>
    <row r="7056" spans="1:4" ht="15.75">
      <c r="A7056" s="1">
        <v>2002</v>
      </c>
      <c r="B7056">
        <v>9</v>
      </c>
      <c r="C7056">
        <v>8</v>
      </c>
      <c r="D7056">
        <v>5.6870000000000003</v>
      </c>
    </row>
    <row r="7057" spans="1:4" ht="15.75">
      <c r="A7057" s="1">
        <v>2002</v>
      </c>
      <c r="B7057">
        <v>9</v>
      </c>
      <c r="C7057">
        <v>9</v>
      </c>
      <c r="D7057">
        <v>5.68</v>
      </c>
    </row>
    <row r="7058" spans="1:4" ht="15.75">
      <c r="A7058" s="1">
        <v>2002</v>
      </c>
      <c r="B7058">
        <v>9</v>
      </c>
      <c r="C7058">
        <v>10</v>
      </c>
      <c r="D7058">
        <v>5.641</v>
      </c>
    </row>
    <row r="7059" spans="1:4" ht="15.75">
      <c r="A7059" s="1">
        <v>2002</v>
      </c>
      <c r="B7059">
        <v>9</v>
      </c>
      <c r="C7059">
        <v>11</v>
      </c>
      <c r="D7059">
        <v>5.6390000000000002</v>
      </c>
    </row>
    <row r="7060" spans="1:4" ht="15.75">
      <c r="A7060" s="1">
        <v>2002</v>
      </c>
      <c r="B7060">
        <v>9</v>
      </c>
      <c r="C7060">
        <v>12</v>
      </c>
      <c r="D7060">
        <v>5.6379999999999999</v>
      </c>
    </row>
    <row r="7061" spans="1:4" ht="15.75">
      <c r="A7061" s="1">
        <v>2002</v>
      </c>
      <c r="B7061">
        <v>9</v>
      </c>
      <c r="C7061">
        <v>13</v>
      </c>
      <c r="D7061">
        <v>5.6280000000000001</v>
      </c>
    </row>
    <row r="7062" spans="1:4" ht="15.75">
      <c r="A7062" s="1">
        <v>2002</v>
      </c>
      <c r="B7062">
        <v>9</v>
      </c>
      <c r="C7062">
        <v>14</v>
      </c>
      <c r="D7062">
        <v>5.6440000000000001</v>
      </c>
    </row>
    <row r="7063" spans="1:4" ht="15.75">
      <c r="A7063" s="1">
        <v>2002</v>
      </c>
      <c r="B7063">
        <v>9</v>
      </c>
      <c r="C7063">
        <v>15</v>
      </c>
      <c r="D7063">
        <v>5.6609999999999996</v>
      </c>
    </row>
    <row r="7064" spans="1:4" ht="15.75">
      <c r="A7064" s="1">
        <v>2002</v>
      </c>
      <c r="B7064">
        <v>9</v>
      </c>
      <c r="C7064">
        <v>16</v>
      </c>
      <c r="D7064">
        <v>5.6630000000000003</v>
      </c>
    </row>
    <row r="7065" spans="1:4" ht="15.75">
      <c r="A7065" s="1">
        <v>2002</v>
      </c>
      <c r="B7065">
        <v>9</v>
      </c>
      <c r="C7065">
        <v>17</v>
      </c>
      <c r="D7065">
        <v>5.6269999999999998</v>
      </c>
    </row>
    <row r="7066" spans="1:4" ht="15.75">
      <c r="A7066" s="1">
        <v>2002</v>
      </c>
      <c r="B7066">
        <v>9</v>
      </c>
      <c r="C7066">
        <v>18</v>
      </c>
      <c r="D7066">
        <v>5.625</v>
      </c>
    </row>
    <row r="7067" spans="1:4" ht="15.75">
      <c r="A7067" s="1">
        <v>2002</v>
      </c>
      <c r="B7067">
        <v>9</v>
      </c>
      <c r="C7067">
        <v>19</v>
      </c>
      <c r="D7067">
        <v>5.6980000000000004</v>
      </c>
    </row>
    <row r="7068" spans="1:4" ht="15.75">
      <c r="A7068" s="1">
        <v>2002</v>
      </c>
      <c r="B7068">
        <v>9</v>
      </c>
      <c r="C7068">
        <v>20</v>
      </c>
      <c r="D7068">
        <v>5.7960000000000003</v>
      </c>
    </row>
    <row r="7069" spans="1:4" ht="15.75">
      <c r="A7069" s="1">
        <v>2002</v>
      </c>
      <c r="B7069">
        <v>9</v>
      </c>
      <c r="C7069">
        <v>21</v>
      </c>
      <c r="D7069">
        <v>5.87</v>
      </c>
    </row>
    <row r="7070" spans="1:4" ht="15.75">
      <c r="A7070" s="1">
        <v>2002</v>
      </c>
      <c r="B7070">
        <v>9</v>
      </c>
      <c r="C7070">
        <v>22</v>
      </c>
      <c r="D7070">
        <v>5.9649999999999999</v>
      </c>
    </row>
    <row r="7071" spans="1:4" ht="15.75">
      <c r="A7071" s="1">
        <v>2002</v>
      </c>
      <c r="B7071">
        <v>9</v>
      </c>
      <c r="C7071">
        <v>23</v>
      </c>
      <c r="D7071">
        <v>5.9960000000000004</v>
      </c>
    </row>
    <row r="7072" spans="1:4" ht="15.75">
      <c r="A7072" s="1">
        <v>2002</v>
      </c>
      <c r="B7072">
        <v>9</v>
      </c>
      <c r="C7072">
        <v>24</v>
      </c>
      <c r="D7072">
        <v>6.0069999999999997</v>
      </c>
    </row>
    <row r="7073" spans="1:4" ht="15.75">
      <c r="A7073" s="1">
        <v>2002</v>
      </c>
      <c r="B7073">
        <v>9</v>
      </c>
      <c r="C7073">
        <v>25</v>
      </c>
      <c r="D7073">
        <v>6.0119999999999996</v>
      </c>
    </row>
    <row r="7074" spans="1:4" ht="15.75">
      <c r="A7074" s="1">
        <v>2002</v>
      </c>
      <c r="B7074">
        <v>9</v>
      </c>
      <c r="C7074">
        <v>26</v>
      </c>
      <c r="D7074">
        <v>6.0839999999999996</v>
      </c>
    </row>
    <row r="7075" spans="1:4" ht="15.75">
      <c r="A7075" s="1">
        <v>2002</v>
      </c>
      <c r="B7075">
        <v>9</v>
      </c>
      <c r="C7075">
        <v>27</v>
      </c>
      <c r="D7075">
        <v>6.1580000000000004</v>
      </c>
    </row>
    <row r="7076" spans="1:4" ht="15.75">
      <c r="A7076" s="1">
        <v>2002</v>
      </c>
      <c r="B7076">
        <v>9</v>
      </c>
      <c r="C7076">
        <v>28</v>
      </c>
      <c r="D7076">
        <v>6.2530000000000001</v>
      </c>
    </row>
    <row r="7077" spans="1:4" ht="15.75">
      <c r="A7077" s="1">
        <v>2002</v>
      </c>
      <c r="B7077">
        <v>9</v>
      </c>
      <c r="C7077">
        <v>29</v>
      </c>
      <c r="D7077">
        <v>6.3319999999999999</v>
      </c>
    </row>
    <row r="7078" spans="1:4" ht="15.75">
      <c r="A7078" s="1">
        <v>2002</v>
      </c>
      <c r="B7078">
        <v>9</v>
      </c>
      <c r="C7078">
        <v>30</v>
      </c>
      <c r="D7078">
        <v>6.399</v>
      </c>
    </row>
    <row r="7079" spans="1:4" ht="15.75">
      <c r="A7079" s="1">
        <v>2002</v>
      </c>
      <c r="B7079">
        <v>10</v>
      </c>
      <c r="C7079">
        <v>1</v>
      </c>
      <c r="D7079">
        <v>6.5430000000000001</v>
      </c>
    </row>
    <row r="7080" spans="1:4" ht="15.75">
      <c r="A7080" s="1">
        <v>2002</v>
      </c>
      <c r="B7080">
        <v>10</v>
      </c>
      <c r="C7080">
        <v>2</v>
      </c>
      <c r="D7080">
        <v>6.6559999999999997</v>
      </c>
    </row>
    <row r="7081" spans="1:4" ht="15.75">
      <c r="A7081" s="1">
        <v>2002</v>
      </c>
      <c r="B7081">
        <v>10</v>
      </c>
      <c r="C7081">
        <v>3</v>
      </c>
      <c r="D7081">
        <v>6.8689999999999998</v>
      </c>
    </row>
    <row r="7082" spans="1:4" ht="15.75">
      <c r="A7082" s="1">
        <v>2002</v>
      </c>
      <c r="B7082">
        <v>10</v>
      </c>
      <c r="C7082">
        <v>4</v>
      </c>
      <c r="D7082">
        <v>7.085</v>
      </c>
    </row>
    <row r="7083" spans="1:4" ht="15.75">
      <c r="A7083" s="1">
        <v>2002</v>
      </c>
      <c r="B7083">
        <v>10</v>
      </c>
      <c r="C7083">
        <v>5</v>
      </c>
      <c r="D7083">
        <v>7.218</v>
      </c>
    </row>
    <row r="7084" spans="1:4" ht="15.75">
      <c r="A7084" s="1">
        <v>2002</v>
      </c>
      <c r="B7084">
        <v>10</v>
      </c>
      <c r="C7084">
        <v>6</v>
      </c>
      <c r="D7084">
        <v>7.3029999999999999</v>
      </c>
    </row>
    <row r="7085" spans="1:4" ht="15.75">
      <c r="A7085" s="1">
        <v>2002</v>
      </c>
      <c r="B7085">
        <v>10</v>
      </c>
      <c r="C7085">
        <v>7</v>
      </c>
      <c r="D7085">
        <v>7.4669999999999996</v>
      </c>
    </row>
    <row r="7086" spans="1:4" ht="15.75">
      <c r="A7086" s="1">
        <v>2002</v>
      </c>
      <c r="B7086">
        <v>10</v>
      </c>
      <c r="C7086">
        <v>8</v>
      </c>
      <c r="D7086">
        <v>7.5469999999999997</v>
      </c>
    </row>
    <row r="7087" spans="1:4" ht="15.75">
      <c r="A7087" s="1">
        <v>2002</v>
      </c>
      <c r="B7087">
        <v>10</v>
      </c>
      <c r="C7087">
        <v>9</v>
      </c>
      <c r="D7087">
        <v>7.6470000000000002</v>
      </c>
    </row>
    <row r="7088" spans="1:4" ht="15.75">
      <c r="A7088" s="1">
        <v>2002</v>
      </c>
      <c r="B7088">
        <v>10</v>
      </c>
      <c r="C7088">
        <v>10</v>
      </c>
      <c r="D7088">
        <v>7.7220000000000004</v>
      </c>
    </row>
    <row r="7089" spans="1:4" ht="15.75">
      <c r="A7089" s="1">
        <v>2002</v>
      </c>
      <c r="B7089">
        <v>10</v>
      </c>
      <c r="C7089">
        <v>11</v>
      </c>
      <c r="D7089">
        <v>7.8529999999999998</v>
      </c>
    </row>
    <row r="7090" spans="1:4" ht="15.75">
      <c r="A7090" s="1">
        <v>2002</v>
      </c>
      <c r="B7090">
        <v>10</v>
      </c>
      <c r="C7090">
        <v>12</v>
      </c>
      <c r="D7090">
        <v>7.9669999999999996</v>
      </c>
    </row>
    <row r="7091" spans="1:4" ht="15.75">
      <c r="A7091" s="1">
        <v>2002</v>
      </c>
      <c r="B7091">
        <v>10</v>
      </c>
      <c r="C7091">
        <v>13</v>
      </c>
      <c r="D7091">
        <v>8.0250000000000004</v>
      </c>
    </row>
    <row r="7092" spans="1:4" ht="15.75">
      <c r="A7092" s="1">
        <v>2002</v>
      </c>
      <c r="B7092">
        <v>10</v>
      </c>
      <c r="C7092">
        <v>14</v>
      </c>
      <c r="D7092">
        <v>8.1</v>
      </c>
    </row>
    <row r="7093" spans="1:4" ht="15.75">
      <c r="A7093" s="1">
        <v>2002</v>
      </c>
      <c r="B7093">
        <v>10</v>
      </c>
      <c r="C7093">
        <v>15</v>
      </c>
      <c r="D7093">
        <v>8.1639999999999997</v>
      </c>
    </row>
    <row r="7094" spans="1:4" ht="15.75">
      <c r="A7094" s="1">
        <v>2002</v>
      </c>
      <c r="B7094">
        <v>10</v>
      </c>
      <c r="C7094">
        <v>16</v>
      </c>
      <c r="D7094">
        <v>8.1959999999999997</v>
      </c>
    </row>
    <row r="7095" spans="1:4" ht="15.75">
      <c r="A7095" s="1">
        <v>2002</v>
      </c>
      <c r="B7095">
        <v>10</v>
      </c>
      <c r="C7095">
        <v>17</v>
      </c>
      <c r="D7095">
        <v>8.26</v>
      </c>
    </row>
    <row r="7096" spans="1:4" ht="15.75">
      <c r="A7096" s="1">
        <v>2002</v>
      </c>
      <c r="B7096">
        <v>10</v>
      </c>
      <c r="C7096">
        <v>18</v>
      </c>
      <c r="D7096">
        <v>8.3580000000000005</v>
      </c>
    </row>
    <row r="7097" spans="1:4" ht="15.75">
      <c r="A7097" s="1">
        <v>2002</v>
      </c>
      <c r="B7097">
        <v>10</v>
      </c>
      <c r="C7097">
        <v>19</v>
      </c>
      <c r="D7097">
        <v>8.452</v>
      </c>
    </row>
    <row r="7098" spans="1:4" ht="15.75">
      <c r="A7098" s="1">
        <v>2002</v>
      </c>
      <c r="B7098">
        <v>10</v>
      </c>
      <c r="C7098">
        <v>20</v>
      </c>
      <c r="D7098">
        <v>8.5830000000000002</v>
      </c>
    </row>
    <row r="7099" spans="1:4" ht="15.75">
      <c r="A7099" s="1">
        <v>2002</v>
      </c>
      <c r="B7099">
        <v>10</v>
      </c>
      <c r="C7099">
        <v>21</v>
      </c>
      <c r="D7099">
        <v>8.6440000000000001</v>
      </c>
    </row>
    <row r="7100" spans="1:4" ht="15.75">
      <c r="A7100" s="1">
        <v>2002</v>
      </c>
      <c r="B7100">
        <v>10</v>
      </c>
      <c r="C7100">
        <v>22</v>
      </c>
      <c r="D7100">
        <v>8.7769999999999992</v>
      </c>
    </row>
    <row r="7101" spans="1:4" ht="15.75">
      <c r="A7101" s="1">
        <v>2002</v>
      </c>
      <c r="B7101">
        <v>10</v>
      </c>
      <c r="C7101">
        <v>23</v>
      </c>
      <c r="D7101">
        <v>8.89</v>
      </c>
    </row>
    <row r="7102" spans="1:4" ht="15.75">
      <c r="A7102" s="1">
        <v>2002</v>
      </c>
      <c r="B7102">
        <v>10</v>
      </c>
      <c r="C7102">
        <v>24</v>
      </c>
      <c r="D7102">
        <v>8.9190000000000005</v>
      </c>
    </row>
    <row r="7103" spans="1:4" ht="15.75">
      <c r="A7103" s="1">
        <v>2002</v>
      </c>
      <c r="B7103">
        <v>10</v>
      </c>
      <c r="C7103">
        <v>25</v>
      </c>
      <c r="D7103">
        <v>8.9760000000000009</v>
      </c>
    </row>
    <row r="7104" spans="1:4" ht="15.75">
      <c r="A7104" s="1">
        <v>2002</v>
      </c>
      <c r="B7104">
        <v>10</v>
      </c>
      <c r="C7104">
        <v>26</v>
      </c>
      <c r="D7104">
        <v>9.0619999999999994</v>
      </c>
    </row>
    <row r="7105" spans="1:4" ht="15.75">
      <c r="A7105" s="1">
        <v>2002</v>
      </c>
      <c r="B7105">
        <v>10</v>
      </c>
      <c r="C7105">
        <v>27</v>
      </c>
      <c r="D7105">
        <v>9.0790000000000006</v>
      </c>
    </row>
    <row r="7106" spans="1:4" ht="15.75">
      <c r="A7106" s="1">
        <v>2002</v>
      </c>
      <c r="B7106">
        <v>10</v>
      </c>
      <c r="C7106">
        <v>28</v>
      </c>
      <c r="D7106">
        <v>9.1319999999999997</v>
      </c>
    </row>
    <row r="7107" spans="1:4" ht="15.75">
      <c r="A7107" s="1">
        <v>2002</v>
      </c>
      <c r="B7107">
        <v>10</v>
      </c>
      <c r="C7107">
        <v>29</v>
      </c>
      <c r="D7107">
        <v>9.1790000000000003</v>
      </c>
    </row>
    <row r="7108" spans="1:4" ht="15.75">
      <c r="A7108" s="1">
        <v>2002</v>
      </c>
      <c r="B7108">
        <v>10</v>
      </c>
      <c r="C7108">
        <v>30</v>
      </c>
      <c r="D7108">
        <v>9.1769999999999996</v>
      </c>
    </row>
    <row r="7109" spans="1:4" ht="15.75">
      <c r="A7109" s="1">
        <v>2002</v>
      </c>
      <c r="B7109">
        <v>10</v>
      </c>
      <c r="C7109">
        <v>31</v>
      </c>
      <c r="D7109">
        <v>9.1690000000000005</v>
      </c>
    </row>
    <row r="7110" spans="1:4" ht="15.75">
      <c r="A7110" s="1">
        <v>2002</v>
      </c>
      <c r="B7110">
        <v>11</v>
      </c>
      <c r="C7110">
        <v>1</v>
      </c>
      <c r="D7110">
        <v>9.2989999999999995</v>
      </c>
    </row>
    <row r="7111" spans="1:4" ht="15.75">
      <c r="A7111" s="1">
        <v>2002</v>
      </c>
      <c r="B7111">
        <v>11</v>
      </c>
      <c r="C7111">
        <v>2</v>
      </c>
      <c r="D7111">
        <v>9.4239999999999995</v>
      </c>
    </row>
    <row r="7112" spans="1:4" ht="15.75">
      <c r="A7112" s="1">
        <v>2002</v>
      </c>
      <c r="B7112">
        <v>11</v>
      </c>
      <c r="C7112">
        <v>3</v>
      </c>
      <c r="D7112">
        <v>9.5109999999999992</v>
      </c>
    </row>
    <row r="7113" spans="1:4" ht="15.75">
      <c r="A7113" s="1">
        <v>2002</v>
      </c>
      <c r="B7113">
        <v>11</v>
      </c>
      <c r="C7113">
        <v>4</v>
      </c>
      <c r="D7113">
        <v>9.5730000000000004</v>
      </c>
    </row>
    <row r="7114" spans="1:4" ht="15.75">
      <c r="A7114" s="1">
        <v>2002</v>
      </c>
      <c r="B7114">
        <v>11</v>
      </c>
      <c r="C7114">
        <v>5</v>
      </c>
      <c r="D7114">
        <v>9.5760000000000005</v>
      </c>
    </row>
    <row r="7115" spans="1:4" ht="15.75">
      <c r="A7115" s="1">
        <v>2002</v>
      </c>
      <c r="B7115">
        <v>11</v>
      </c>
      <c r="C7115">
        <v>6</v>
      </c>
      <c r="D7115">
        <v>9.6110000000000007</v>
      </c>
    </row>
    <row r="7116" spans="1:4" ht="15.75">
      <c r="A7116" s="1">
        <v>2002</v>
      </c>
      <c r="B7116">
        <v>11</v>
      </c>
      <c r="C7116">
        <v>7</v>
      </c>
      <c r="D7116">
        <v>9.5869999999999997</v>
      </c>
    </row>
    <row r="7117" spans="1:4" ht="15.75">
      <c r="A7117" s="1">
        <v>2002</v>
      </c>
      <c r="B7117">
        <v>11</v>
      </c>
      <c r="C7117">
        <v>8</v>
      </c>
      <c r="D7117">
        <v>9.6289999999999996</v>
      </c>
    </row>
    <row r="7118" spans="1:4" ht="15.75">
      <c r="A7118" s="1">
        <v>2002</v>
      </c>
      <c r="B7118">
        <v>11</v>
      </c>
      <c r="C7118">
        <v>9</v>
      </c>
      <c r="D7118">
        <v>9.7430000000000003</v>
      </c>
    </row>
    <row r="7119" spans="1:4" ht="15.75">
      <c r="A7119" s="1">
        <v>2002</v>
      </c>
      <c r="B7119">
        <v>11</v>
      </c>
      <c r="C7119">
        <v>10</v>
      </c>
      <c r="D7119">
        <v>9.8520000000000003</v>
      </c>
    </row>
    <row r="7120" spans="1:4" ht="15.75">
      <c r="A7120" s="1">
        <v>2002</v>
      </c>
      <c r="B7120">
        <v>11</v>
      </c>
      <c r="C7120">
        <v>11</v>
      </c>
      <c r="D7120">
        <v>9.8740000000000006</v>
      </c>
    </row>
    <row r="7121" spans="1:4" ht="15.75">
      <c r="A7121" s="1">
        <v>2002</v>
      </c>
      <c r="B7121">
        <v>11</v>
      </c>
      <c r="C7121">
        <v>12</v>
      </c>
      <c r="D7121">
        <v>9.9670000000000005</v>
      </c>
    </row>
    <row r="7122" spans="1:4" ht="15.75">
      <c r="A7122" s="1">
        <v>2002</v>
      </c>
      <c r="B7122">
        <v>11</v>
      </c>
      <c r="C7122">
        <v>13</v>
      </c>
      <c r="D7122">
        <v>10.048</v>
      </c>
    </row>
    <row r="7123" spans="1:4" ht="15.75">
      <c r="A7123" s="1">
        <v>2002</v>
      </c>
      <c r="B7123">
        <v>11</v>
      </c>
      <c r="C7123">
        <v>14</v>
      </c>
      <c r="D7123">
        <v>10.096</v>
      </c>
    </row>
    <row r="7124" spans="1:4" ht="15.75">
      <c r="A7124" s="1">
        <v>2002</v>
      </c>
      <c r="B7124">
        <v>11</v>
      </c>
      <c r="C7124">
        <v>15</v>
      </c>
      <c r="D7124">
        <v>10.19</v>
      </c>
    </row>
    <row r="7125" spans="1:4" ht="15.75">
      <c r="A7125" s="1">
        <v>2002</v>
      </c>
      <c r="B7125">
        <v>11</v>
      </c>
      <c r="C7125">
        <v>16</v>
      </c>
      <c r="D7125">
        <v>10.364000000000001</v>
      </c>
    </row>
    <row r="7126" spans="1:4" ht="15.75">
      <c r="A7126" s="1">
        <v>2002</v>
      </c>
      <c r="B7126">
        <v>11</v>
      </c>
      <c r="C7126">
        <v>17</v>
      </c>
      <c r="D7126">
        <v>10.587</v>
      </c>
    </row>
    <row r="7127" spans="1:4" ht="15.75">
      <c r="A7127" s="1">
        <v>2002</v>
      </c>
      <c r="B7127">
        <v>11</v>
      </c>
      <c r="C7127">
        <v>18</v>
      </c>
      <c r="D7127">
        <v>10.593999999999999</v>
      </c>
    </row>
    <row r="7128" spans="1:4" ht="15.75">
      <c r="A7128" s="1">
        <v>2002</v>
      </c>
      <c r="B7128">
        <v>11</v>
      </c>
      <c r="C7128">
        <v>19</v>
      </c>
      <c r="D7128">
        <v>10.585000000000001</v>
      </c>
    </row>
    <row r="7129" spans="1:4" ht="15.75">
      <c r="A7129" s="1">
        <v>2002</v>
      </c>
      <c r="B7129">
        <v>11</v>
      </c>
      <c r="C7129">
        <v>20</v>
      </c>
      <c r="D7129">
        <v>10.593</v>
      </c>
    </row>
    <row r="7130" spans="1:4" ht="15.75">
      <c r="A7130" s="1">
        <v>2002</v>
      </c>
      <c r="B7130">
        <v>11</v>
      </c>
      <c r="C7130">
        <v>21</v>
      </c>
      <c r="D7130">
        <v>10.686999999999999</v>
      </c>
    </row>
    <row r="7131" spans="1:4" ht="15.75">
      <c r="A7131" s="1">
        <v>2002</v>
      </c>
      <c r="B7131">
        <v>11</v>
      </c>
      <c r="C7131">
        <v>22</v>
      </c>
      <c r="D7131">
        <v>10.805</v>
      </c>
    </row>
    <row r="7132" spans="1:4" ht="15.75">
      <c r="A7132" s="1">
        <v>2002</v>
      </c>
      <c r="B7132">
        <v>11</v>
      </c>
      <c r="C7132">
        <v>23</v>
      </c>
      <c r="D7132">
        <v>10.882999999999999</v>
      </c>
    </row>
    <row r="7133" spans="1:4" ht="15.75">
      <c r="A7133" s="1">
        <v>2002</v>
      </c>
      <c r="B7133">
        <v>11</v>
      </c>
      <c r="C7133">
        <v>24</v>
      </c>
      <c r="D7133">
        <v>11.004</v>
      </c>
    </row>
    <row r="7134" spans="1:4" ht="15.75">
      <c r="A7134" s="1">
        <v>2002</v>
      </c>
      <c r="B7134">
        <v>11</v>
      </c>
      <c r="C7134">
        <v>25</v>
      </c>
      <c r="D7134">
        <v>11.06</v>
      </c>
    </row>
    <row r="7135" spans="1:4" ht="15.75">
      <c r="A7135" s="1">
        <v>2002</v>
      </c>
      <c r="B7135">
        <v>11</v>
      </c>
      <c r="C7135">
        <v>26</v>
      </c>
      <c r="D7135">
        <v>11.212999999999999</v>
      </c>
    </row>
    <row r="7136" spans="1:4" ht="15.75">
      <c r="A7136" s="1">
        <v>2002</v>
      </c>
      <c r="B7136">
        <v>11</v>
      </c>
      <c r="C7136">
        <v>27</v>
      </c>
      <c r="D7136">
        <v>11.377000000000001</v>
      </c>
    </row>
    <row r="7137" spans="1:4" ht="15.75">
      <c r="A7137" s="1">
        <v>2002</v>
      </c>
      <c r="B7137">
        <v>11</v>
      </c>
      <c r="C7137">
        <v>28</v>
      </c>
      <c r="D7137">
        <v>11.476000000000001</v>
      </c>
    </row>
    <row r="7138" spans="1:4" ht="15.75">
      <c r="A7138" s="1">
        <v>2002</v>
      </c>
      <c r="B7138">
        <v>11</v>
      </c>
      <c r="C7138">
        <v>29</v>
      </c>
      <c r="D7138">
        <v>11.499000000000001</v>
      </c>
    </row>
    <row r="7139" spans="1:4" ht="15.75">
      <c r="A7139" s="1">
        <v>2002</v>
      </c>
      <c r="B7139">
        <v>11</v>
      </c>
      <c r="C7139">
        <v>30</v>
      </c>
      <c r="D7139">
        <v>11.548999999999999</v>
      </c>
    </row>
    <row r="7140" spans="1:4" ht="15.75">
      <c r="A7140" s="1">
        <v>2002</v>
      </c>
      <c r="B7140">
        <v>12</v>
      </c>
      <c r="C7140">
        <v>1</v>
      </c>
      <c r="D7140">
        <v>11.728</v>
      </c>
    </row>
    <row r="7141" spans="1:4" ht="15.75">
      <c r="A7141" s="1">
        <v>2002</v>
      </c>
      <c r="B7141">
        <v>12</v>
      </c>
      <c r="C7141">
        <v>2</v>
      </c>
      <c r="D7141">
        <v>11.785</v>
      </c>
    </row>
    <row r="7142" spans="1:4" ht="15.75">
      <c r="A7142" s="1">
        <v>2002</v>
      </c>
      <c r="B7142">
        <v>12</v>
      </c>
      <c r="C7142">
        <v>3</v>
      </c>
      <c r="D7142">
        <v>11.874000000000001</v>
      </c>
    </row>
    <row r="7143" spans="1:4" ht="15.75">
      <c r="A7143" s="1">
        <v>2002</v>
      </c>
      <c r="B7143">
        <v>12</v>
      </c>
      <c r="C7143">
        <v>4</v>
      </c>
      <c r="D7143">
        <v>11.909000000000001</v>
      </c>
    </row>
    <row r="7144" spans="1:4" ht="15.75">
      <c r="A7144" s="1">
        <v>2002</v>
      </c>
      <c r="B7144">
        <v>12</v>
      </c>
      <c r="C7144">
        <v>5</v>
      </c>
      <c r="D7144">
        <v>11.978</v>
      </c>
    </row>
    <row r="7145" spans="1:4" ht="15.75">
      <c r="A7145" s="1">
        <v>2002</v>
      </c>
      <c r="B7145">
        <v>12</v>
      </c>
      <c r="C7145">
        <v>6</v>
      </c>
      <c r="D7145">
        <v>11.981</v>
      </c>
    </row>
    <row r="7146" spans="1:4" ht="15.75">
      <c r="A7146" s="1">
        <v>2002</v>
      </c>
      <c r="B7146">
        <v>12</v>
      </c>
      <c r="C7146">
        <v>7</v>
      </c>
      <c r="D7146">
        <v>11.965999999999999</v>
      </c>
    </row>
    <row r="7147" spans="1:4" ht="15.75">
      <c r="A7147" s="1">
        <v>2002</v>
      </c>
      <c r="B7147">
        <v>12</v>
      </c>
      <c r="C7147">
        <v>8</v>
      </c>
      <c r="D7147">
        <v>11.972</v>
      </c>
    </row>
    <row r="7148" spans="1:4" ht="15.75">
      <c r="A7148" s="1">
        <v>2002</v>
      </c>
      <c r="B7148">
        <v>12</v>
      </c>
      <c r="C7148">
        <v>9</v>
      </c>
      <c r="D7148">
        <v>12.118</v>
      </c>
    </row>
    <row r="7149" spans="1:4" ht="15.75">
      <c r="A7149" s="1">
        <v>2002</v>
      </c>
      <c r="B7149">
        <v>12</v>
      </c>
      <c r="C7149">
        <v>10</v>
      </c>
      <c r="D7149">
        <v>12.188000000000001</v>
      </c>
    </row>
    <row r="7150" spans="1:4" ht="15.75">
      <c r="A7150" s="1">
        <v>2002</v>
      </c>
      <c r="B7150">
        <v>12</v>
      </c>
      <c r="C7150">
        <v>11</v>
      </c>
      <c r="D7150">
        <v>12.239000000000001</v>
      </c>
    </row>
    <row r="7151" spans="1:4" ht="15.75">
      <c r="A7151" s="1">
        <v>2002</v>
      </c>
      <c r="B7151">
        <v>12</v>
      </c>
      <c r="C7151">
        <v>12</v>
      </c>
      <c r="D7151">
        <v>12.32</v>
      </c>
    </row>
    <row r="7152" spans="1:4" ht="15.75">
      <c r="A7152" s="1">
        <v>2002</v>
      </c>
      <c r="B7152">
        <v>12</v>
      </c>
      <c r="C7152">
        <v>13</v>
      </c>
      <c r="D7152">
        <v>12.379</v>
      </c>
    </row>
    <row r="7153" spans="1:4" ht="15.75">
      <c r="A7153" s="1">
        <v>2002</v>
      </c>
      <c r="B7153">
        <v>12</v>
      </c>
      <c r="C7153">
        <v>14</v>
      </c>
      <c r="D7153">
        <v>12.487</v>
      </c>
    </row>
    <row r="7154" spans="1:4" ht="15.75">
      <c r="A7154" s="1">
        <v>2002</v>
      </c>
      <c r="B7154">
        <v>12</v>
      </c>
      <c r="C7154">
        <v>15</v>
      </c>
      <c r="D7154">
        <v>12.571999999999999</v>
      </c>
    </row>
    <row r="7155" spans="1:4" ht="15.75">
      <c r="A7155" s="1">
        <v>2002</v>
      </c>
      <c r="B7155">
        <v>12</v>
      </c>
      <c r="C7155">
        <v>16</v>
      </c>
      <c r="D7155">
        <v>12.666</v>
      </c>
    </row>
    <row r="7156" spans="1:4" ht="15.75">
      <c r="A7156" s="1">
        <v>2002</v>
      </c>
      <c r="B7156">
        <v>12</v>
      </c>
      <c r="C7156">
        <v>17</v>
      </c>
      <c r="D7156">
        <v>12.715</v>
      </c>
    </row>
    <row r="7157" spans="1:4" ht="15.75">
      <c r="A7157" s="1">
        <v>2002</v>
      </c>
      <c r="B7157">
        <v>12</v>
      </c>
      <c r="C7157">
        <v>18</v>
      </c>
      <c r="D7157">
        <v>12.922000000000001</v>
      </c>
    </row>
    <row r="7158" spans="1:4" ht="15.75">
      <c r="A7158" s="1">
        <v>2002</v>
      </c>
      <c r="B7158">
        <v>12</v>
      </c>
      <c r="C7158">
        <v>19</v>
      </c>
      <c r="D7158">
        <v>12.925000000000001</v>
      </c>
    </row>
    <row r="7159" spans="1:4" ht="15.75">
      <c r="A7159" s="1">
        <v>2002</v>
      </c>
      <c r="B7159">
        <v>12</v>
      </c>
      <c r="C7159">
        <v>20</v>
      </c>
      <c r="D7159">
        <v>12.837</v>
      </c>
    </row>
    <row r="7160" spans="1:4" ht="15.75">
      <c r="A7160" s="1">
        <v>2002</v>
      </c>
      <c r="B7160">
        <v>12</v>
      </c>
      <c r="C7160">
        <v>21</v>
      </c>
      <c r="D7160">
        <v>12.878</v>
      </c>
    </row>
    <row r="7161" spans="1:4" ht="15.75">
      <c r="A7161" s="1">
        <v>2002</v>
      </c>
      <c r="B7161">
        <v>12</v>
      </c>
      <c r="C7161">
        <v>22</v>
      </c>
      <c r="D7161">
        <v>12.909000000000001</v>
      </c>
    </row>
    <row r="7162" spans="1:4" ht="15.75">
      <c r="A7162" s="1">
        <v>2002</v>
      </c>
      <c r="B7162">
        <v>12</v>
      </c>
      <c r="C7162">
        <v>23</v>
      </c>
      <c r="D7162">
        <v>12.997999999999999</v>
      </c>
    </row>
    <row r="7163" spans="1:4" ht="15.75">
      <c r="A7163" s="1">
        <v>2002</v>
      </c>
      <c r="B7163">
        <v>12</v>
      </c>
      <c r="C7163">
        <v>24</v>
      </c>
      <c r="D7163">
        <v>13.090999999999999</v>
      </c>
    </row>
    <row r="7164" spans="1:4" ht="15.75">
      <c r="A7164" s="1">
        <v>2002</v>
      </c>
      <c r="B7164">
        <v>12</v>
      </c>
      <c r="C7164">
        <v>25</v>
      </c>
      <c r="D7164">
        <v>13.112</v>
      </c>
    </row>
    <row r="7165" spans="1:4" ht="15.75">
      <c r="A7165" s="1">
        <v>2002</v>
      </c>
      <c r="B7165">
        <v>12</v>
      </c>
      <c r="C7165">
        <v>26</v>
      </c>
      <c r="D7165">
        <v>13.206</v>
      </c>
    </row>
    <row r="7166" spans="1:4" ht="15.75">
      <c r="A7166" s="1">
        <v>2002</v>
      </c>
      <c r="B7166">
        <v>12</v>
      </c>
      <c r="C7166">
        <v>27</v>
      </c>
      <c r="D7166">
        <v>13.375999999999999</v>
      </c>
    </row>
    <row r="7167" spans="1:4" ht="15.75">
      <c r="A7167" s="1">
        <v>2002</v>
      </c>
      <c r="B7167">
        <v>12</v>
      </c>
      <c r="C7167">
        <v>28</v>
      </c>
      <c r="D7167">
        <v>13.366</v>
      </c>
    </row>
    <row r="7168" spans="1:4" ht="15.75">
      <c r="A7168" s="1">
        <v>2002</v>
      </c>
      <c r="B7168">
        <v>12</v>
      </c>
      <c r="C7168">
        <v>29</v>
      </c>
      <c r="D7168">
        <v>13.377000000000001</v>
      </c>
    </row>
    <row r="7169" spans="1:4" ht="15.75">
      <c r="A7169" s="1">
        <v>2002</v>
      </c>
      <c r="B7169">
        <v>12</v>
      </c>
      <c r="C7169">
        <v>30</v>
      </c>
      <c r="D7169">
        <v>13.483000000000001</v>
      </c>
    </row>
    <row r="7170" spans="1:4" ht="15.75">
      <c r="A7170" s="1">
        <v>2002</v>
      </c>
      <c r="B7170">
        <v>12</v>
      </c>
      <c r="C7170">
        <v>31</v>
      </c>
      <c r="D7170">
        <v>13.504</v>
      </c>
    </row>
    <row r="7171" spans="1:4" ht="15.75">
      <c r="A7171" s="1">
        <v>2003</v>
      </c>
      <c r="B7171">
        <v>1</v>
      </c>
      <c r="C7171">
        <v>1</v>
      </c>
      <c r="D7171">
        <v>13.647</v>
      </c>
    </row>
    <row r="7172" spans="1:4" ht="15.75">
      <c r="A7172" s="1">
        <v>2003</v>
      </c>
      <c r="B7172">
        <v>1</v>
      </c>
      <c r="C7172">
        <v>2</v>
      </c>
      <c r="D7172">
        <v>13.698</v>
      </c>
    </row>
    <row r="7173" spans="1:4" ht="15.75">
      <c r="A7173" s="1">
        <v>2003</v>
      </c>
      <c r="B7173">
        <v>1</v>
      </c>
      <c r="C7173">
        <v>3</v>
      </c>
      <c r="D7173">
        <v>13.875999999999999</v>
      </c>
    </row>
    <row r="7174" spans="1:4" ht="15.75">
      <c r="A7174" s="1">
        <v>2003</v>
      </c>
      <c r="B7174">
        <v>1</v>
      </c>
      <c r="C7174">
        <v>4</v>
      </c>
      <c r="D7174">
        <v>13.925000000000001</v>
      </c>
    </row>
    <row r="7175" spans="1:4" ht="15.75">
      <c r="A7175" s="1">
        <v>2003</v>
      </c>
      <c r="B7175">
        <v>1</v>
      </c>
      <c r="C7175">
        <v>5</v>
      </c>
      <c r="D7175">
        <v>14.036</v>
      </c>
    </row>
    <row r="7176" spans="1:4" ht="15.75">
      <c r="A7176" s="1">
        <v>2003</v>
      </c>
      <c r="B7176">
        <v>1</v>
      </c>
      <c r="C7176">
        <v>6</v>
      </c>
      <c r="D7176">
        <v>14.074999999999999</v>
      </c>
    </row>
    <row r="7177" spans="1:4" ht="15.75">
      <c r="A7177" s="1">
        <v>2003</v>
      </c>
      <c r="B7177">
        <v>1</v>
      </c>
      <c r="C7177">
        <v>7</v>
      </c>
      <c r="D7177">
        <v>14.092000000000001</v>
      </c>
    </row>
    <row r="7178" spans="1:4" ht="15.75">
      <c r="A7178" s="1">
        <v>2003</v>
      </c>
      <c r="B7178">
        <v>1</v>
      </c>
      <c r="C7178">
        <v>8</v>
      </c>
      <c r="D7178">
        <v>14.12</v>
      </c>
    </row>
    <row r="7179" spans="1:4" ht="15.75">
      <c r="A7179" s="1">
        <v>2003</v>
      </c>
      <c r="B7179">
        <v>1</v>
      </c>
      <c r="C7179">
        <v>9</v>
      </c>
      <c r="D7179">
        <v>14.093999999999999</v>
      </c>
    </row>
    <row r="7180" spans="1:4" ht="15.75">
      <c r="A7180" s="1">
        <v>2003</v>
      </c>
      <c r="B7180">
        <v>1</v>
      </c>
      <c r="C7180">
        <v>10</v>
      </c>
      <c r="D7180">
        <v>14.125999999999999</v>
      </c>
    </row>
    <row r="7181" spans="1:4" ht="15.75">
      <c r="A7181" s="1">
        <v>2003</v>
      </c>
      <c r="B7181">
        <v>1</v>
      </c>
      <c r="C7181">
        <v>11</v>
      </c>
      <c r="D7181">
        <v>14.218999999999999</v>
      </c>
    </row>
    <row r="7182" spans="1:4" ht="15.75">
      <c r="A7182" s="1">
        <v>2003</v>
      </c>
      <c r="B7182">
        <v>1</v>
      </c>
      <c r="C7182">
        <v>12</v>
      </c>
      <c r="D7182">
        <v>14.278</v>
      </c>
    </row>
    <row r="7183" spans="1:4" ht="15.75">
      <c r="A7183" s="1">
        <v>2003</v>
      </c>
      <c r="B7183">
        <v>1</v>
      </c>
      <c r="C7183">
        <v>13</v>
      </c>
      <c r="D7183">
        <v>14.285</v>
      </c>
    </row>
    <row r="7184" spans="1:4" ht="15.75">
      <c r="A7184" s="1">
        <v>2003</v>
      </c>
      <c r="B7184">
        <v>1</v>
      </c>
      <c r="C7184">
        <v>14</v>
      </c>
      <c r="D7184">
        <v>14.395</v>
      </c>
    </row>
    <row r="7185" spans="1:4" ht="15.75">
      <c r="A7185" s="1">
        <v>2003</v>
      </c>
      <c r="B7185">
        <v>1</v>
      </c>
      <c r="C7185">
        <v>15</v>
      </c>
      <c r="D7185">
        <v>14.423999999999999</v>
      </c>
    </row>
    <row r="7186" spans="1:4" ht="15.75">
      <c r="A7186" s="1">
        <v>2003</v>
      </c>
      <c r="B7186">
        <v>1</v>
      </c>
      <c r="C7186">
        <v>16</v>
      </c>
      <c r="D7186">
        <v>14.518000000000001</v>
      </c>
    </row>
    <row r="7187" spans="1:4" ht="15.75">
      <c r="A7187" s="1">
        <v>2003</v>
      </c>
      <c r="B7187">
        <v>1</v>
      </c>
      <c r="C7187">
        <v>17</v>
      </c>
      <c r="D7187">
        <v>14.584</v>
      </c>
    </row>
    <row r="7188" spans="1:4" ht="15.75">
      <c r="A7188" s="1">
        <v>2003</v>
      </c>
      <c r="B7188">
        <v>1</v>
      </c>
      <c r="C7188">
        <v>18</v>
      </c>
      <c r="D7188">
        <v>14.638</v>
      </c>
    </row>
    <row r="7189" spans="1:4" ht="15.75">
      <c r="A7189" s="1">
        <v>2003</v>
      </c>
      <c r="B7189">
        <v>1</v>
      </c>
      <c r="C7189">
        <v>19</v>
      </c>
      <c r="D7189">
        <v>14.683999999999999</v>
      </c>
    </row>
    <row r="7190" spans="1:4" ht="15.75">
      <c r="A7190" s="1">
        <v>2003</v>
      </c>
      <c r="B7190">
        <v>1</v>
      </c>
      <c r="C7190">
        <v>20</v>
      </c>
      <c r="D7190">
        <v>14.795999999999999</v>
      </c>
    </row>
    <row r="7191" spans="1:4" ht="15.75">
      <c r="A7191" s="1">
        <v>2003</v>
      </c>
      <c r="B7191">
        <v>1</v>
      </c>
      <c r="C7191">
        <v>21</v>
      </c>
      <c r="D7191">
        <v>14.739000000000001</v>
      </c>
    </row>
    <row r="7192" spans="1:4" ht="15.75">
      <c r="A7192" s="1">
        <v>2003</v>
      </c>
      <c r="B7192">
        <v>1</v>
      </c>
      <c r="C7192">
        <v>22</v>
      </c>
      <c r="D7192">
        <v>14.555</v>
      </c>
    </row>
    <row r="7193" spans="1:4" ht="15.75">
      <c r="A7193" s="1">
        <v>2003</v>
      </c>
      <c r="B7193">
        <v>1</v>
      </c>
      <c r="C7193">
        <v>23</v>
      </c>
      <c r="D7193">
        <v>14.481</v>
      </c>
    </row>
    <row r="7194" spans="1:4" ht="15.75">
      <c r="A7194" s="1">
        <v>2003</v>
      </c>
      <c r="B7194">
        <v>1</v>
      </c>
      <c r="C7194">
        <v>24</v>
      </c>
      <c r="D7194">
        <v>14.528</v>
      </c>
    </row>
    <row r="7195" spans="1:4" ht="15.75">
      <c r="A7195" s="1">
        <v>2003</v>
      </c>
      <c r="B7195">
        <v>1</v>
      </c>
      <c r="C7195">
        <v>25</v>
      </c>
      <c r="D7195">
        <v>14.585000000000001</v>
      </c>
    </row>
    <row r="7196" spans="1:4" ht="15.75">
      <c r="A7196" s="1">
        <v>2003</v>
      </c>
      <c r="B7196">
        <v>1</v>
      </c>
      <c r="C7196">
        <v>26</v>
      </c>
      <c r="D7196">
        <v>14.583</v>
      </c>
    </row>
    <row r="7197" spans="1:4" ht="15.75">
      <c r="A7197" s="1">
        <v>2003</v>
      </c>
      <c r="B7197">
        <v>1</v>
      </c>
      <c r="C7197">
        <v>27</v>
      </c>
      <c r="D7197">
        <v>14.791</v>
      </c>
    </row>
    <row r="7198" spans="1:4" ht="15.75">
      <c r="A7198" s="1">
        <v>2003</v>
      </c>
      <c r="B7198">
        <v>1</v>
      </c>
      <c r="C7198">
        <v>28</v>
      </c>
      <c r="D7198">
        <v>14.891</v>
      </c>
    </row>
    <row r="7199" spans="1:4" ht="15.75">
      <c r="A7199" s="1">
        <v>2003</v>
      </c>
      <c r="B7199">
        <v>1</v>
      </c>
      <c r="C7199">
        <v>29</v>
      </c>
      <c r="D7199">
        <v>14.771000000000001</v>
      </c>
    </row>
    <row r="7200" spans="1:4" ht="15.75">
      <c r="A7200" s="1">
        <v>2003</v>
      </c>
      <c r="B7200">
        <v>1</v>
      </c>
      <c r="C7200">
        <v>30</v>
      </c>
      <c r="D7200">
        <v>14.811</v>
      </c>
    </row>
    <row r="7201" spans="1:4" ht="15.75">
      <c r="A7201" s="1">
        <v>2003</v>
      </c>
      <c r="B7201">
        <v>1</v>
      </c>
      <c r="C7201">
        <v>31</v>
      </c>
      <c r="D7201">
        <v>14.871</v>
      </c>
    </row>
    <row r="7202" spans="1:4" ht="15.75">
      <c r="A7202" s="1">
        <v>2003</v>
      </c>
      <c r="B7202">
        <v>2</v>
      </c>
      <c r="C7202">
        <v>1</v>
      </c>
      <c r="D7202">
        <v>14.946</v>
      </c>
    </row>
    <row r="7203" spans="1:4" ht="15.75">
      <c r="A7203" s="1">
        <v>2003</v>
      </c>
      <c r="B7203">
        <v>2</v>
      </c>
      <c r="C7203">
        <v>2</v>
      </c>
      <c r="D7203">
        <v>14.954000000000001</v>
      </c>
    </row>
    <row r="7204" spans="1:4" ht="15.75">
      <c r="A7204" s="1">
        <v>2003</v>
      </c>
      <c r="B7204">
        <v>2</v>
      </c>
      <c r="C7204">
        <v>3</v>
      </c>
      <c r="D7204">
        <v>14.888999999999999</v>
      </c>
    </row>
    <row r="7205" spans="1:4" ht="15.75">
      <c r="A7205" s="1">
        <v>2003</v>
      </c>
      <c r="B7205">
        <v>2</v>
      </c>
      <c r="C7205">
        <v>4</v>
      </c>
      <c r="D7205">
        <v>14.875999999999999</v>
      </c>
    </row>
    <row r="7206" spans="1:4" ht="15.75">
      <c r="A7206" s="1">
        <v>2003</v>
      </c>
      <c r="B7206">
        <v>2</v>
      </c>
      <c r="C7206">
        <v>5</v>
      </c>
      <c r="D7206">
        <v>14.904999999999999</v>
      </c>
    </row>
    <row r="7207" spans="1:4" ht="15.75">
      <c r="A7207" s="1">
        <v>2003</v>
      </c>
      <c r="B7207">
        <v>2</v>
      </c>
      <c r="C7207">
        <v>6</v>
      </c>
      <c r="D7207">
        <v>14.834</v>
      </c>
    </row>
    <row r="7208" spans="1:4" ht="15.75">
      <c r="A7208" s="1">
        <v>2003</v>
      </c>
      <c r="B7208">
        <v>2</v>
      </c>
      <c r="C7208">
        <v>7</v>
      </c>
      <c r="D7208">
        <v>14.942</v>
      </c>
    </row>
    <row r="7209" spans="1:4" ht="15.75">
      <c r="A7209" s="1">
        <v>2003</v>
      </c>
      <c r="B7209">
        <v>2</v>
      </c>
      <c r="C7209">
        <v>8</v>
      </c>
      <c r="D7209">
        <v>14.975</v>
      </c>
    </row>
    <row r="7210" spans="1:4" ht="15.75">
      <c r="A7210" s="1">
        <v>2003</v>
      </c>
      <c r="B7210">
        <v>2</v>
      </c>
      <c r="C7210">
        <v>9</v>
      </c>
      <c r="D7210">
        <v>14.996</v>
      </c>
    </row>
    <row r="7211" spans="1:4" ht="15.75">
      <c r="A7211" s="1">
        <v>2003</v>
      </c>
      <c r="B7211">
        <v>2</v>
      </c>
      <c r="C7211">
        <v>10</v>
      </c>
      <c r="D7211">
        <v>15.003</v>
      </c>
    </row>
    <row r="7212" spans="1:4" ht="15.75">
      <c r="A7212" s="1">
        <v>2003</v>
      </c>
      <c r="B7212">
        <v>2</v>
      </c>
      <c r="C7212">
        <v>11</v>
      </c>
      <c r="D7212">
        <v>15.057</v>
      </c>
    </row>
    <row r="7213" spans="1:4" ht="15.75">
      <c r="A7213" s="1">
        <v>2003</v>
      </c>
      <c r="B7213">
        <v>2</v>
      </c>
      <c r="C7213">
        <v>12</v>
      </c>
      <c r="D7213">
        <v>15.077999999999999</v>
      </c>
    </row>
    <row r="7214" spans="1:4" ht="15.75">
      <c r="A7214" s="1">
        <v>2003</v>
      </c>
      <c r="B7214">
        <v>2</v>
      </c>
      <c r="C7214">
        <v>13</v>
      </c>
      <c r="D7214">
        <v>15.141999999999999</v>
      </c>
    </row>
    <row r="7215" spans="1:4" ht="15.75">
      <c r="A7215" s="1">
        <v>2003</v>
      </c>
      <c r="B7215">
        <v>2</v>
      </c>
      <c r="C7215">
        <v>14</v>
      </c>
      <c r="D7215">
        <v>15.138999999999999</v>
      </c>
    </row>
    <row r="7216" spans="1:4" ht="15.75">
      <c r="A7216" s="1">
        <v>2003</v>
      </c>
      <c r="B7216">
        <v>2</v>
      </c>
      <c r="C7216">
        <v>15</v>
      </c>
      <c r="D7216">
        <v>15.212</v>
      </c>
    </row>
    <row r="7217" spans="1:4" ht="15.75">
      <c r="A7217" s="1">
        <v>2003</v>
      </c>
      <c r="B7217">
        <v>2</v>
      </c>
      <c r="C7217">
        <v>16</v>
      </c>
      <c r="D7217">
        <v>15.305999999999999</v>
      </c>
    </row>
    <row r="7218" spans="1:4" ht="15.75">
      <c r="A7218" s="1">
        <v>2003</v>
      </c>
      <c r="B7218">
        <v>2</v>
      </c>
      <c r="C7218">
        <v>17</v>
      </c>
      <c r="D7218">
        <v>15.345000000000001</v>
      </c>
    </row>
    <row r="7219" spans="1:4" ht="15.75">
      <c r="A7219" s="1">
        <v>2003</v>
      </c>
      <c r="B7219">
        <v>2</v>
      </c>
      <c r="C7219">
        <v>18</v>
      </c>
      <c r="D7219">
        <v>15.353999999999999</v>
      </c>
    </row>
    <row r="7220" spans="1:4" ht="15.75">
      <c r="A7220" s="1">
        <v>2003</v>
      </c>
      <c r="B7220">
        <v>2</v>
      </c>
      <c r="C7220">
        <v>19</v>
      </c>
      <c r="D7220">
        <v>15.359</v>
      </c>
    </row>
    <row r="7221" spans="1:4" ht="15.75">
      <c r="A7221" s="1">
        <v>2003</v>
      </c>
      <c r="B7221">
        <v>2</v>
      </c>
      <c r="C7221">
        <v>20</v>
      </c>
      <c r="D7221">
        <v>15.385999999999999</v>
      </c>
    </row>
    <row r="7222" spans="1:4" ht="15.75">
      <c r="A7222" s="1">
        <v>2003</v>
      </c>
      <c r="B7222">
        <v>2</v>
      </c>
      <c r="C7222">
        <v>21</v>
      </c>
      <c r="D7222">
        <v>15.461</v>
      </c>
    </row>
    <row r="7223" spans="1:4" ht="15.75">
      <c r="A7223" s="1">
        <v>2003</v>
      </c>
      <c r="B7223">
        <v>2</v>
      </c>
      <c r="C7223">
        <v>22</v>
      </c>
      <c r="D7223">
        <v>15.443</v>
      </c>
    </row>
    <row r="7224" spans="1:4" ht="15.75">
      <c r="A7224" s="1">
        <v>2003</v>
      </c>
      <c r="B7224">
        <v>2</v>
      </c>
      <c r="C7224">
        <v>23</v>
      </c>
      <c r="D7224">
        <v>15.438000000000001</v>
      </c>
    </row>
    <row r="7225" spans="1:4" ht="15.75">
      <c r="A7225" s="1">
        <v>2003</v>
      </c>
      <c r="B7225">
        <v>2</v>
      </c>
      <c r="C7225">
        <v>24</v>
      </c>
      <c r="D7225">
        <v>15.439</v>
      </c>
    </row>
    <row r="7226" spans="1:4" ht="15.75">
      <c r="A7226" s="1">
        <v>2003</v>
      </c>
      <c r="B7226">
        <v>2</v>
      </c>
      <c r="C7226">
        <v>25</v>
      </c>
      <c r="D7226">
        <v>15.41</v>
      </c>
    </row>
    <row r="7227" spans="1:4" ht="15.75">
      <c r="A7227" s="1">
        <v>2003</v>
      </c>
      <c r="B7227">
        <v>2</v>
      </c>
      <c r="C7227">
        <v>26</v>
      </c>
      <c r="D7227">
        <v>15.506</v>
      </c>
    </row>
    <row r="7228" spans="1:4" ht="15.75">
      <c r="A7228" s="1">
        <v>2003</v>
      </c>
      <c r="B7228">
        <v>2</v>
      </c>
      <c r="C7228">
        <v>27</v>
      </c>
      <c r="D7228">
        <v>15.494999999999999</v>
      </c>
    </row>
    <row r="7229" spans="1:4" ht="15.75">
      <c r="A7229" s="1">
        <v>2003</v>
      </c>
      <c r="B7229">
        <v>2</v>
      </c>
      <c r="C7229">
        <v>28</v>
      </c>
      <c r="D7229">
        <v>15.518000000000001</v>
      </c>
    </row>
    <row r="7230" spans="1:4" ht="15.75">
      <c r="A7230" s="1">
        <v>2003</v>
      </c>
      <c r="B7230">
        <v>3</v>
      </c>
      <c r="C7230">
        <v>1</v>
      </c>
      <c r="D7230">
        <v>15.555</v>
      </c>
    </row>
    <row r="7231" spans="1:4" ht="15.75">
      <c r="A7231" s="1">
        <v>2003</v>
      </c>
      <c r="B7231">
        <v>3</v>
      </c>
      <c r="C7231">
        <v>2</v>
      </c>
      <c r="D7231">
        <v>15.61</v>
      </c>
    </row>
    <row r="7232" spans="1:4" ht="15.75">
      <c r="A7232" s="1">
        <v>2003</v>
      </c>
      <c r="B7232">
        <v>3</v>
      </c>
      <c r="C7232">
        <v>3</v>
      </c>
      <c r="D7232">
        <v>15.616</v>
      </c>
    </row>
    <row r="7233" spans="1:4" ht="15.75">
      <c r="A7233" s="1">
        <v>2003</v>
      </c>
      <c r="B7233">
        <v>3</v>
      </c>
      <c r="C7233">
        <v>4</v>
      </c>
      <c r="D7233">
        <v>15.523999999999999</v>
      </c>
    </row>
    <row r="7234" spans="1:4" ht="15.75">
      <c r="A7234" s="1">
        <v>2003</v>
      </c>
      <c r="B7234">
        <v>3</v>
      </c>
      <c r="C7234">
        <v>5</v>
      </c>
      <c r="D7234">
        <v>15.472</v>
      </c>
    </row>
    <row r="7235" spans="1:4" ht="15.75">
      <c r="A7235" s="1">
        <v>2003</v>
      </c>
      <c r="B7235">
        <v>3</v>
      </c>
      <c r="C7235">
        <v>6</v>
      </c>
      <c r="D7235">
        <v>15.44</v>
      </c>
    </row>
    <row r="7236" spans="1:4" ht="15.75">
      <c r="A7236" s="1">
        <v>2003</v>
      </c>
      <c r="B7236">
        <v>3</v>
      </c>
      <c r="C7236">
        <v>7</v>
      </c>
      <c r="D7236">
        <v>15.443</v>
      </c>
    </row>
    <row r="7237" spans="1:4" ht="15.75">
      <c r="A7237" s="1">
        <v>2003</v>
      </c>
      <c r="B7237">
        <v>3</v>
      </c>
      <c r="C7237">
        <v>8</v>
      </c>
      <c r="D7237">
        <v>15.438000000000001</v>
      </c>
    </row>
    <row r="7238" spans="1:4" ht="15.75">
      <c r="A7238" s="1">
        <v>2003</v>
      </c>
      <c r="B7238">
        <v>3</v>
      </c>
      <c r="C7238">
        <v>9</v>
      </c>
      <c r="D7238">
        <v>15.381</v>
      </c>
    </row>
    <row r="7239" spans="1:4" ht="15.75">
      <c r="A7239" s="1">
        <v>2003</v>
      </c>
      <c r="B7239">
        <v>3</v>
      </c>
      <c r="C7239">
        <v>10</v>
      </c>
      <c r="D7239">
        <v>15.326000000000001</v>
      </c>
    </row>
    <row r="7240" spans="1:4" ht="15.75">
      <c r="A7240" s="1">
        <v>2003</v>
      </c>
      <c r="B7240">
        <v>3</v>
      </c>
      <c r="C7240">
        <v>11</v>
      </c>
      <c r="D7240">
        <v>15.347</v>
      </c>
    </row>
    <row r="7241" spans="1:4" ht="15.75">
      <c r="A7241" s="1">
        <v>2003</v>
      </c>
      <c r="B7241">
        <v>3</v>
      </c>
      <c r="C7241">
        <v>12</v>
      </c>
      <c r="D7241">
        <v>15.32</v>
      </c>
    </row>
    <row r="7242" spans="1:4" ht="15.75">
      <c r="A7242" s="1">
        <v>2003</v>
      </c>
      <c r="B7242">
        <v>3</v>
      </c>
      <c r="C7242">
        <v>13</v>
      </c>
      <c r="D7242">
        <v>15.278</v>
      </c>
    </row>
    <row r="7243" spans="1:4" ht="15.75">
      <c r="A7243" s="1">
        <v>2003</v>
      </c>
      <c r="B7243">
        <v>3</v>
      </c>
      <c r="C7243">
        <v>14</v>
      </c>
      <c r="D7243">
        <v>15.331</v>
      </c>
    </row>
    <row r="7244" spans="1:4" ht="15.75">
      <c r="A7244" s="1">
        <v>2003</v>
      </c>
      <c r="B7244">
        <v>3</v>
      </c>
      <c r="C7244">
        <v>15</v>
      </c>
      <c r="D7244">
        <v>15.4</v>
      </c>
    </row>
    <row r="7245" spans="1:4" ht="15.75">
      <c r="A7245" s="1">
        <v>2003</v>
      </c>
      <c r="B7245">
        <v>3</v>
      </c>
      <c r="C7245">
        <v>16</v>
      </c>
      <c r="D7245">
        <v>15.433</v>
      </c>
    </row>
    <row r="7246" spans="1:4" ht="15.75">
      <c r="A7246" s="1">
        <v>2003</v>
      </c>
      <c r="B7246">
        <v>3</v>
      </c>
      <c r="C7246">
        <v>17</v>
      </c>
      <c r="D7246">
        <v>15.484999999999999</v>
      </c>
    </row>
    <row r="7247" spans="1:4" ht="15.75">
      <c r="A7247" s="1">
        <v>2003</v>
      </c>
      <c r="B7247">
        <v>3</v>
      </c>
      <c r="C7247">
        <v>18</v>
      </c>
      <c r="D7247">
        <v>15.561</v>
      </c>
    </row>
    <row r="7248" spans="1:4" ht="15.75">
      <c r="A7248" s="1">
        <v>2003</v>
      </c>
      <c r="B7248">
        <v>3</v>
      </c>
      <c r="C7248">
        <v>19</v>
      </c>
      <c r="D7248">
        <v>15.56</v>
      </c>
    </row>
    <row r="7249" spans="1:4" ht="15.75">
      <c r="A7249" s="1">
        <v>2003</v>
      </c>
      <c r="B7249">
        <v>3</v>
      </c>
      <c r="C7249">
        <v>20</v>
      </c>
      <c r="D7249">
        <v>15.629</v>
      </c>
    </row>
    <row r="7250" spans="1:4" ht="15.75">
      <c r="A7250" s="1">
        <v>2003</v>
      </c>
      <c r="B7250">
        <v>3</v>
      </c>
      <c r="C7250">
        <v>21</v>
      </c>
      <c r="D7250">
        <v>15.627000000000001</v>
      </c>
    </row>
    <row r="7251" spans="1:4" ht="15.75">
      <c r="A7251" s="1">
        <v>2003</v>
      </c>
      <c r="B7251">
        <v>3</v>
      </c>
      <c r="C7251">
        <v>22</v>
      </c>
      <c r="D7251">
        <v>15.599</v>
      </c>
    </row>
    <row r="7252" spans="1:4" ht="15.75">
      <c r="A7252" s="1">
        <v>2003</v>
      </c>
      <c r="B7252">
        <v>3</v>
      </c>
      <c r="C7252">
        <v>23</v>
      </c>
      <c r="D7252">
        <v>15.510999999999999</v>
      </c>
    </row>
    <row r="7253" spans="1:4" ht="15.75">
      <c r="A7253" s="1">
        <v>2003</v>
      </c>
      <c r="B7253">
        <v>3</v>
      </c>
      <c r="C7253">
        <v>24</v>
      </c>
      <c r="D7253">
        <v>15.603</v>
      </c>
    </row>
    <row r="7254" spans="1:4" ht="15.75">
      <c r="A7254" s="1">
        <v>2003</v>
      </c>
      <c r="B7254">
        <v>3</v>
      </c>
      <c r="C7254">
        <v>25</v>
      </c>
      <c r="D7254">
        <v>15.587</v>
      </c>
    </row>
    <row r="7255" spans="1:4" ht="15.75">
      <c r="A7255" s="1">
        <v>2003</v>
      </c>
      <c r="B7255">
        <v>3</v>
      </c>
      <c r="C7255">
        <v>26</v>
      </c>
      <c r="D7255">
        <v>15.603999999999999</v>
      </c>
    </row>
    <row r="7256" spans="1:4" ht="15.75">
      <c r="A7256" s="1">
        <v>2003</v>
      </c>
      <c r="B7256">
        <v>3</v>
      </c>
      <c r="C7256">
        <v>27</v>
      </c>
      <c r="D7256">
        <v>15.577999999999999</v>
      </c>
    </row>
    <row r="7257" spans="1:4" ht="15.75">
      <c r="A7257" s="1">
        <v>2003</v>
      </c>
      <c r="B7257">
        <v>3</v>
      </c>
      <c r="C7257">
        <v>28</v>
      </c>
      <c r="D7257">
        <v>15.499000000000001</v>
      </c>
    </row>
    <row r="7258" spans="1:4" ht="15.75">
      <c r="A7258" s="1">
        <v>2003</v>
      </c>
      <c r="B7258">
        <v>3</v>
      </c>
      <c r="C7258">
        <v>29</v>
      </c>
      <c r="D7258">
        <v>15.474</v>
      </c>
    </row>
    <row r="7259" spans="1:4" ht="15.75">
      <c r="A7259" s="1">
        <v>2003</v>
      </c>
      <c r="B7259">
        <v>3</v>
      </c>
      <c r="C7259">
        <v>30</v>
      </c>
      <c r="D7259">
        <v>15.426</v>
      </c>
    </row>
    <row r="7260" spans="1:4" ht="15.75">
      <c r="A7260" s="1">
        <v>2003</v>
      </c>
      <c r="B7260">
        <v>3</v>
      </c>
      <c r="C7260">
        <v>31</v>
      </c>
      <c r="D7260">
        <v>15.375</v>
      </c>
    </row>
    <row r="7261" spans="1:4" ht="15.75">
      <c r="A7261" s="1">
        <v>2003</v>
      </c>
      <c r="B7261">
        <v>4</v>
      </c>
      <c r="C7261">
        <v>1</v>
      </c>
      <c r="D7261">
        <v>15.231999999999999</v>
      </c>
    </row>
    <row r="7262" spans="1:4" ht="15.75">
      <c r="A7262" s="1">
        <v>2003</v>
      </c>
      <c r="B7262">
        <v>4</v>
      </c>
      <c r="C7262">
        <v>2</v>
      </c>
      <c r="D7262">
        <v>15.081</v>
      </c>
    </row>
    <row r="7263" spans="1:4" ht="15.75">
      <c r="A7263" s="1">
        <v>2003</v>
      </c>
      <c r="B7263">
        <v>4</v>
      </c>
      <c r="C7263">
        <v>3</v>
      </c>
      <c r="D7263">
        <v>15.019</v>
      </c>
    </row>
    <row r="7264" spans="1:4" ht="15.75">
      <c r="A7264" s="1">
        <v>2003</v>
      </c>
      <c r="B7264">
        <v>4</v>
      </c>
      <c r="C7264">
        <v>4</v>
      </c>
      <c r="D7264">
        <v>15.045</v>
      </c>
    </row>
    <row r="7265" spans="1:4" ht="15.75">
      <c r="A7265" s="1">
        <v>2003</v>
      </c>
      <c r="B7265">
        <v>4</v>
      </c>
      <c r="C7265">
        <v>5</v>
      </c>
      <c r="D7265">
        <v>14.965</v>
      </c>
    </row>
    <row r="7266" spans="1:4" ht="15.75">
      <c r="A7266" s="1">
        <v>2003</v>
      </c>
      <c r="B7266">
        <v>4</v>
      </c>
      <c r="C7266">
        <v>6</v>
      </c>
      <c r="D7266">
        <v>15.021000000000001</v>
      </c>
    </row>
    <row r="7267" spans="1:4" ht="15.75">
      <c r="A7267" s="1">
        <v>2003</v>
      </c>
      <c r="B7267">
        <v>4</v>
      </c>
      <c r="C7267">
        <v>7</v>
      </c>
      <c r="D7267">
        <v>14.868</v>
      </c>
    </row>
    <row r="7268" spans="1:4" ht="15.75">
      <c r="A7268" s="1">
        <v>2003</v>
      </c>
      <c r="B7268">
        <v>4</v>
      </c>
      <c r="C7268">
        <v>8</v>
      </c>
      <c r="D7268">
        <v>14.888999999999999</v>
      </c>
    </row>
    <row r="7269" spans="1:4" ht="15.75">
      <c r="A7269" s="1">
        <v>2003</v>
      </c>
      <c r="B7269">
        <v>4</v>
      </c>
      <c r="C7269">
        <v>9</v>
      </c>
      <c r="D7269">
        <v>14.817</v>
      </c>
    </row>
    <row r="7270" spans="1:4" ht="15.75">
      <c r="A7270" s="1">
        <v>2003</v>
      </c>
      <c r="B7270">
        <v>4</v>
      </c>
      <c r="C7270">
        <v>10</v>
      </c>
      <c r="D7270">
        <v>14.784000000000001</v>
      </c>
    </row>
    <row r="7271" spans="1:4" ht="15.75">
      <c r="A7271" s="1">
        <v>2003</v>
      </c>
      <c r="B7271">
        <v>4</v>
      </c>
      <c r="C7271">
        <v>11</v>
      </c>
      <c r="D7271">
        <v>14.726000000000001</v>
      </c>
    </row>
    <row r="7272" spans="1:4" ht="15.75">
      <c r="A7272" s="1">
        <v>2003</v>
      </c>
      <c r="B7272">
        <v>4</v>
      </c>
      <c r="C7272">
        <v>12</v>
      </c>
      <c r="D7272">
        <v>14.695</v>
      </c>
    </row>
    <row r="7273" spans="1:4" ht="15.75">
      <c r="A7273" s="1">
        <v>2003</v>
      </c>
      <c r="B7273">
        <v>4</v>
      </c>
      <c r="C7273">
        <v>13</v>
      </c>
      <c r="D7273">
        <v>14.635</v>
      </c>
    </row>
    <row r="7274" spans="1:4" ht="15.75">
      <c r="A7274" s="1">
        <v>2003</v>
      </c>
      <c r="B7274">
        <v>4</v>
      </c>
      <c r="C7274">
        <v>14</v>
      </c>
      <c r="D7274">
        <v>14.523</v>
      </c>
    </row>
    <row r="7275" spans="1:4" ht="15.75">
      <c r="A7275" s="1">
        <v>2003</v>
      </c>
      <c r="B7275">
        <v>4</v>
      </c>
      <c r="C7275">
        <v>15</v>
      </c>
      <c r="D7275">
        <v>14.531000000000001</v>
      </c>
    </row>
    <row r="7276" spans="1:4" ht="15.75">
      <c r="A7276" s="1">
        <v>2003</v>
      </c>
      <c r="B7276">
        <v>4</v>
      </c>
      <c r="C7276">
        <v>16</v>
      </c>
      <c r="D7276">
        <v>14.565</v>
      </c>
    </row>
    <row r="7277" spans="1:4" ht="15.75">
      <c r="A7277" s="1">
        <v>2003</v>
      </c>
      <c r="B7277">
        <v>4</v>
      </c>
      <c r="C7277">
        <v>17</v>
      </c>
      <c r="D7277">
        <v>14.475</v>
      </c>
    </row>
    <row r="7278" spans="1:4" ht="15.75">
      <c r="A7278" s="1">
        <v>2003</v>
      </c>
      <c r="B7278">
        <v>4</v>
      </c>
      <c r="C7278">
        <v>18</v>
      </c>
      <c r="D7278">
        <v>14.345000000000001</v>
      </c>
    </row>
    <row r="7279" spans="1:4" ht="15.75">
      <c r="A7279" s="1">
        <v>2003</v>
      </c>
      <c r="B7279">
        <v>4</v>
      </c>
      <c r="C7279">
        <v>19</v>
      </c>
      <c r="D7279">
        <v>14.332000000000001</v>
      </c>
    </row>
    <row r="7280" spans="1:4" ht="15.75">
      <c r="A7280" s="1">
        <v>2003</v>
      </c>
      <c r="B7280">
        <v>4</v>
      </c>
      <c r="C7280">
        <v>20</v>
      </c>
      <c r="D7280">
        <v>14.276</v>
      </c>
    </row>
    <row r="7281" spans="1:4" ht="15.75">
      <c r="A7281" s="1">
        <v>2003</v>
      </c>
      <c r="B7281">
        <v>4</v>
      </c>
      <c r="C7281">
        <v>21</v>
      </c>
      <c r="D7281">
        <v>14.231999999999999</v>
      </c>
    </row>
    <row r="7282" spans="1:4" ht="15.75">
      <c r="A7282" s="1">
        <v>2003</v>
      </c>
      <c r="B7282">
        <v>4</v>
      </c>
      <c r="C7282">
        <v>22</v>
      </c>
      <c r="D7282">
        <v>14.234999999999999</v>
      </c>
    </row>
    <row r="7283" spans="1:4" ht="15.75">
      <c r="A7283" s="1">
        <v>2003</v>
      </c>
      <c r="B7283">
        <v>4</v>
      </c>
      <c r="C7283">
        <v>23</v>
      </c>
      <c r="D7283">
        <v>14.292</v>
      </c>
    </row>
    <row r="7284" spans="1:4" ht="15.75">
      <c r="A7284" s="1">
        <v>2003</v>
      </c>
      <c r="B7284">
        <v>4</v>
      </c>
      <c r="C7284">
        <v>24</v>
      </c>
      <c r="D7284">
        <v>14.15</v>
      </c>
    </row>
    <row r="7285" spans="1:4" ht="15.75">
      <c r="A7285" s="1">
        <v>2003</v>
      </c>
      <c r="B7285">
        <v>4</v>
      </c>
      <c r="C7285">
        <v>25</v>
      </c>
      <c r="D7285">
        <v>14.122</v>
      </c>
    </row>
    <row r="7286" spans="1:4" ht="15.75">
      <c r="A7286" s="1">
        <v>2003</v>
      </c>
      <c r="B7286">
        <v>4</v>
      </c>
      <c r="C7286">
        <v>26</v>
      </c>
      <c r="D7286">
        <v>13.968999999999999</v>
      </c>
    </row>
    <row r="7287" spans="1:4" ht="15.75">
      <c r="A7287" s="1">
        <v>2003</v>
      </c>
      <c r="B7287">
        <v>4</v>
      </c>
      <c r="C7287">
        <v>27</v>
      </c>
      <c r="D7287">
        <v>13.994</v>
      </c>
    </row>
    <row r="7288" spans="1:4" ht="15.75">
      <c r="A7288" s="1">
        <v>2003</v>
      </c>
      <c r="B7288">
        <v>4</v>
      </c>
      <c r="C7288">
        <v>28</v>
      </c>
      <c r="D7288">
        <v>13.919</v>
      </c>
    </row>
    <row r="7289" spans="1:4" ht="15.75">
      <c r="A7289" s="1">
        <v>2003</v>
      </c>
      <c r="B7289">
        <v>4</v>
      </c>
      <c r="C7289">
        <v>29</v>
      </c>
      <c r="D7289">
        <v>13.827</v>
      </c>
    </row>
    <row r="7290" spans="1:4" ht="15.75">
      <c r="A7290" s="1">
        <v>2003</v>
      </c>
      <c r="B7290">
        <v>4</v>
      </c>
      <c r="C7290">
        <v>30</v>
      </c>
      <c r="D7290">
        <v>13.798</v>
      </c>
    </row>
    <row r="7291" spans="1:4" ht="15.75">
      <c r="A7291" s="1">
        <v>2003</v>
      </c>
      <c r="B7291">
        <v>5</v>
      </c>
      <c r="C7291">
        <v>1</v>
      </c>
      <c r="D7291">
        <v>13.71</v>
      </c>
    </row>
    <row r="7292" spans="1:4" ht="15.75">
      <c r="A7292" s="1">
        <v>2003</v>
      </c>
      <c r="B7292">
        <v>5</v>
      </c>
      <c r="C7292">
        <v>2</v>
      </c>
      <c r="D7292">
        <v>13.548999999999999</v>
      </c>
    </row>
    <row r="7293" spans="1:4" ht="15.75">
      <c r="A7293" s="1">
        <v>2003</v>
      </c>
      <c r="B7293">
        <v>5</v>
      </c>
      <c r="C7293">
        <v>3</v>
      </c>
      <c r="D7293">
        <v>13.551</v>
      </c>
    </row>
    <row r="7294" spans="1:4" ht="15.75">
      <c r="A7294" s="1">
        <v>2003</v>
      </c>
      <c r="B7294">
        <v>5</v>
      </c>
      <c r="C7294">
        <v>4</v>
      </c>
      <c r="D7294">
        <v>13.481</v>
      </c>
    </row>
    <row r="7295" spans="1:4" ht="15.75">
      <c r="A7295" s="1">
        <v>2003</v>
      </c>
      <c r="B7295">
        <v>5</v>
      </c>
      <c r="C7295">
        <v>5</v>
      </c>
      <c r="D7295">
        <v>13.412000000000001</v>
      </c>
    </row>
    <row r="7296" spans="1:4" ht="15.75">
      <c r="A7296" s="1">
        <v>2003</v>
      </c>
      <c r="B7296">
        <v>5</v>
      </c>
      <c r="C7296">
        <v>6</v>
      </c>
      <c r="D7296">
        <v>13.358000000000001</v>
      </c>
    </row>
    <row r="7297" spans="1:4" ht="15.75">
      <c r="A7297" s="1">
        <v>2003</v>
      </c>
      <c r="B7297">
        <v>5</v>
      </c>
      <c r="C7297">
        <v>7</v>
      </c>
      <c r="D7297">
        <v>13.314</v>
      </c>
    </row>
    <row r="7298" spans="1:4" ht="15.75">
      <c r="A7298" s="1">
        <v>2003</v>
      </c>
      <c r="B7298">
        <v>5</v>
      </c>
      <c r="C7298">
        <v>8</v>
      </c>
      <c r="D7298">
        <v>13.265000000000001</v>
      </c>
    </row>
    <row r="7299" spans="1:4" ht="15.75">
      <c r="A7299" s="1">
        <v>2003</v>
      </c>
      <c r="B7299">
        <v>5</v>
      </c>
      <c r="C7299">
        <v>9</v>
      </c>
      <c r="D7299">
        <v>13.164999999999999</v>
      </c>
    </row>
    <row r="7300" spans="1:4" ht="15.75">
      <c r="A7300" s="1">
        <v>2003</v>
      </c>
      <c r="B7300">
        <v>5</v>
      </c>
      <c r="C7300">
        <v>10</v>
      </c>
      <c r="D7300">
        <v>13.143000000000001</v>
      </c>
    </row>
    <row r="7301" spans="1:4" ht="15.75">
      <c r="A7301" s="1">
        <v>2003</v>
      </c>
      <c r="B7301">
        <v>5</v>
      </c>
      <c r="C7301">
        <v>11</v>
      </c>
      <c r="D7301">
        <v>13.055999999999999</v>
      </c>
    </row>
    <row r="7302" spans="1:4" ht="15.75">
      <c r="A7302" s="1">
        <v>2003</v>
      </c>
      <c r="B7302">
        <v>5</v>
      </c>
      <c r="C7302">
        <v>12</v>
      </c>
      <c r="D7302">
        <v>13.09</v>
      </c>
    </row>
    <row r="7303" spans="1:4" ht="15.75">
      <c r="A7303" s="1">
        <v>2003</v>
      </c>
      <c r="B7303">
        <v>5</v>
      </c>
      <c r="C7303">
        <v>13</v>
      </c>
      <c r="D7303">
        <v>13.087</v>
      </c>
    </row>
    <row r="7304" spans="1:4" ht="15.75">
      <c r="A7304" s="1">
        <v>2003</v>
      </c>
      <c r="B7304">
        <v>5</v>
      </c>
      <c r="C7304">
        <v>14</v>
      </c>
      <c r="D7304">
        <v>13.086</v>
      </c>
    </row>
    <row r="7305" spans="1:4" ht="15.75">
      <c r="A7305" s="1">
        <v>2003</v>
      </c>
      <c r="B7305">
        <v>5</v>
      </c>
      <c r="C7305">
        <v>15</v>
      </c>
      <c r="D7305">
        <v>13.007</v>
      </c>
    </row>
    <row r="7306" spans="1:4" ht="15.75">
      <c r="A7306" s="1">
        <v>2003</v>
      </c>
      <c r="B7306">
        <v>5</v>
      </c>
      <c r="C7306">
        <v>16</v>
      </c>
      <c r="D7306">
        <v>12.955</v>
      </c>
    </row>
    <row r="7307" spans="1:4" ht="15.75">
      <c r="A7307" s="1">
        <v>2003</v>
      </c>
      <c r="B7307">
        <v>5</v>
      </c>
      <c r="C7307">
        <v>17</v>
      </c>
      <c r="D7307">
        <v>12.965</v>
      </c>
    </row>
    <row r="7308" spans="1:4" ht="15.75">
      <c r="A7308" s="1">
        <v>2003</v>
      </c>
      <c r="B7308">
        <v>5</v>
      </c>
      <c r="C7308">
        <v>18</v>
      </c>
      <c r="D7308">
        <v>12.952</v>
      </c>
    </row>
    <row r="7309" spans="1:4" ht="15.75">
      <c r="A7309" s="1">
        <v>2003</v>
      </c>
      <c r="B7309">
        <v>5</v>
      </c>
      <c r="C7309">
        <v>19</v>
      </c>
      <c r="D7309">
        <v>12.933</v>
      </c>
    </row>
    <row r="7310" spans="1:4" ht="15.75">
      <c r="A7310" s="1">
        <v>2003</v>
      </c>
      <c r="B7310">
        <v>5</v>
      </c>
      <c r="C7310">
        <v>20</v>
      </c>
      <c r="D7310">
        <v>12.874000000000001</v>
      </c>
    </row>
    <row r="7311" spans="1:4" ht="15.75">
      <c r="A7311" s="1">
        <v>2003</v>
      </c>
      <c r="B7311">
        <v>5</v>
      </c>
      <c r="C7311">
        <v>21</v>
      </c>
      <c r="D7311">
        <v>12.853999999999999</v>
      </c>
    </row>
    <row r="7312" spans="1:4" ht="15.75">
      <c r="A7312" s="1">
        <v>2003</v>
      </c>
      <c r="B7312">
        <v>5</v>
      </c>
      <c r="C7312">
        <v>22</v>
      </c>
      <c r="D7312">
        <v>12.839</v>
      </c>
    </row>
    <row r="7313" spans="1:4" ht="15.75">
      <c r="A7313" s="1">
        <v>2003</v>
      </c>
      <c r="B7313">
        <v>5</v>
      </c>
      <c r="C7313">
        <v>23</v>
      </c>
      <c r="D7313">
        <v>12.782999999999999</v>
      </c>
    </row>
    <row r="7314" spans="1:4" ht="15.75">
      <c r="A7314" s="1">
        <v>2003</v>
      </c>
      <c r="B7314">
        <v>5</v>
      </c>
      <c r="C7314">
        <v>24</v>
      </c>
      <c r="D7314">
        <v>12.786</v>
      </c>
    </row>
    <row r="7315" spans="1:4" ht="15.75">
      <c r="A7315" s="1">
        <v>2003</v>
      </c>
      <c r="B7315">
        <v>5</v>
      </c>
      <c r="C7315">
        <v>25</v>
      </c>
      <c r="D7315">
        <v>12.689</v>
      </c>
    </row>
    <row r="7316" spans="1:4" ht="15.75">
      <c r="A7316" s="1">
        <v>2003</v>
      </c>
      <c r="B7316">
        <v>5</v>
      </c>
      <c r="C7316">
        <v>26</v>
      </c>
      <c r="D7316">
        <v>12.680999999999999</v>
      </c>
    </row>
    <row r="7317" spans="1:4" ht="15.75">
      <c r="A7317" s="1">
        <v>2003</v>
      </c>
      <c r="B7317">
        <v>5</v>
      </c>
      <c r="C7317">
        <v>27</v>
      </c>
      <c r="D7317">
        <v>12.689</v>
      </c>
    </row>
    <row r="7318" spans="1:4" ht="15.75">
      <c r="A7318" s="1">
        <v>2003</v>
      </c>
      <c r="B7318">
        <v>5</v>
      </c>
      <c r="C7318">
        <v>28</v>
      </c>
      <c r="D7318">
        <v>12.603</v>
      </c>
    </row>
    <row r="7319" spans="1:4" ht="15.75">
      <c r="A7319" s="1">
        <v>2003</v>
      </c>
      <c r="B7319">
        <v>5</v>
      </c>
      <c r="C7319">
        <v>29</v>
      </c>
      <c r="D7319">
        <v>12.566000000000001</v>
      </c>
    </row>
    <row r="7320" spans="1:4" ht="15.75">
      <c r="A7320" s="1">
        <v>2003</v>
      </c>
      <c r="B7320">
        <v>5</v>
      </c>
      <c r="C7320">
        <v>30</v>
      </c>
      <c r="D7320">
        <v>12.58</v>
      </c>
    </row>
    <row r="7321" spans="1:4" ht="15.75">
      <c r="A7321" s="1">
        <v>2003</v>
      </c>
      <c r="B7321">
        <v>5</v>
      </c>
      <c r="C7321">
        <v>31</v>
      </c>
      <c r="D7321">
        <v>12.483000000000001</v>
      </c>
    </row>
    <row r="7322" spans="1:4" ht="15.75">
      <c r="A7322" s="1">
        <v>2003</v>
      </c>
      <c r="B7322">
        <v>6</v>
      </c>
      <c r="C7322">
        <v>1</v>
      </c>
      <c r="D7322">
        <v>12.385999999999999</v>
      </c>
    </row>
    <row r="7323" spans="1:4" ht="15.75">
      <c r="A7323" s="1">
        <v>2003</v>
      </c>
      <c r="B7323">
        <v>6</v>
      </c>
      <c r="C7323">
        <v>2</v>
      </c>
      <c r="D7323">
        <v>12.409000000000001</v>
      </c>
    </row>
    <row r="7324" spans="1:4" ht="15.75">
      <c r="A7324" s="1">
        <v>2003</v>
      </c>
      <c r="B7324">
        <v>6</v>
      </c>
      <c r="C7324">
        <v>3</v>
      </c>
      <c r="D7324">
        <v>12.382</v>
      </c>
    </row>
    <row r="7325" spans="1:4" ht="15.75">
      <c r="A7325" s="1">
        <v>2003</v>
      </c>
      <c r="B7325">
        <v>6</v>
      </c>
      <c r="C7325">
        <v>4</v>
      </c>
      <c r="D7325">
        <v>12.353999999999999</v>
      </c>
    </row>
    <row r="7326" spans="1:4" ht="15.75">
      <c r="A7326" s="1">
        <v>2003</v>
      </c>
      <c r="B7326">
        <v>6</v>
      </c>
      <c r="C7326">
        <v>5</v>
      </c>
      <c r="D7326">
        <v>12.228</v>
      </c>
    </row>
    <row r="7327" spans="1:4" ht="15.75">
      <c r="A7327" s="1">
        <v>2003</v>
      </c>
      <c r="B7327">
        <v>6</v>
      </c>
      <c r="C7327">
        <v>6</v>
      </c>
      <c r="D7327">
        <v>12.186999999999999</v>
      </c>
    </row>
    <row r="7328" spans="1:4" ht="15.75">
      <c r="A7328" s="1">
        <v>2003</v>
      </c>
      <c r="B7328">
        <v>6</v>
      </c>
      <c r="C7328">
        <v>7</v>
      </c>
      <c r="D7328">
        <v>12.087</v>
      </c>
    </row>
    <row r="7329" spans="1:4" ht="15.75">
      <c r="A7329" s="1">
        <v>2003</v>
      </c>
      <c r="B7329">
        <v>6</v>
      </c>
      <c r="C7329">
        <v>8</v>
      </c>
      <c r="D7329">
        <v>12.023999999999999</v>
      </c>
    </row>
    <row r="7330" spans="1:4" ht="15.75">
      <c r="A7330" s="1">
        <v>2003</v>
      </c>
      <c r="B7330">
        <v>6</v>
      </c>
      <c r="C7330">
        <v>9</v>
      </c>
      <c r="D7330">
        <v>12.029</v>
      </c>
    </row>
    <row r="7331" spans="1:4" ht="15.75">
      <c r="A7331" s="1">
        <v>2003</v>
      </c>
      <c r="B7331">
        <v>6</v>
      </c>
      <c r="C7331">
        <v>10</v>
      </c>
      <c r="D7331">
        <v>11.993</v>
      </c>
    </row>
    <row r="7332" spans="1:4" ht="15.75">
      <c r="A7332" s="1">
        <v>2003</v>
      </c>
      <c r="B7332">
        <v>6</v>
      </c>
      <c r="C7332">
        <v>11</v>
      </c>
      <c r="D7332">
        <v>11.977</v>
      </c>
    </row>
    <row r="7333" spans="1:4" ht="15.75">
      <c r="A7333" s="1">
        <v>2003</v>
      </c>
      <c r="B7333">
        <v>6</v>
      </c>
      <c r="C7333">
        <v>12</v>
      </c>
      <c r="D7333">
        <v>11.942</v>
      </c>
    </row>
    <row r="7334" spans="1:4" ht="15.75">
      <c r="A7334" s="1">
        <v>2003</v>
      </c>
      <c r="B7334">
        <v>6</v>
      </c>
      <c r="C7334">
        <v>13</v>
      </c>
      <c r="D7334">
        <v>11.802</v>
      </c>
    </row>
    <row r="7335" spans="1:4" ht="15.75">
      <c r="A7335" s="1">
        <v>2003</v>
      </c>
      <c r="B7335">
        <v>6</v>
      </c>
      <c r="C7335">
        <v>14</v>
      </c>
      <c r="D7335">
        <v>11.755000000000001</v>
      </c>
    </row>
    <row r="7336" spans="1:4" ht="15.75">
      <c r="A7336" s="1">
        <v>2003</v>
      </c>
      <c r="B7336">
        <v>6</v>
      </c>
      <c r="C7336">
        <v>15</v>
      </c>
      <c r="D7336">
        <v>11.664999999999999</v>
      </c>
    </row>
    <row r="7337" spans="1:4" ht="15.75">
      <c r="A7337" s="1">
        <v>2003</v>
      </c>
      <c r="B7337">
        <v>6</v>
      </c>
      <c r="C7337">
        <v>16</v>
      </c>
      <c r="D7337">
        <v>11.625</v>
      </c>
    </row>
    <row r="7338" spans="1:4" ht="15.75">
      <c r="A7338" s="1">
        <v>2003</v>
      </c>
      <c r="B7338">
        <v>6</v>
      </c>
      <c r="C7338">
        <v>17</v>
      </c>
      <c r="D7338">
        <v>11.505000000000001</v>
      </c>
    </row>
    <row r="7339" spans="1:4" ht="15.75">
      <c r="A7339" s="1">
        <v>2003</v>
      </c>
      <c r="B7339">
        <v>6</v>
      </c>
      <c r="C7339">
        <v>18</v>
      </c>
      <c r="D7339">
        <v>11.462</v>
      </c>
    </row>
    <row r="7340" spans="1:4" ht="15.75">
      <c r="A7340" s="1">
        <v>2003</v>
      </c>
      <c r="B7340">
        <v>6</v>
      </c>
      <c r="C7340">
        <v>19</v>
      </c>
      <c r="D7340">
        <v>11.387</v>
      </c>
    </row>
    <row r="7341" spans="1:4" ht="15.75">
      <c r="A7341" s="1">
        <v>2003</v>
      </c>
      <c r="B7341">
        <v>6</v>
      </c>
      <c r="C7341">
        <v>20</v>
      </c>
      <c r="D7341">
        <v>11.351000000000001</v>
      </c>
    </row>
    <row r="7342" spans="1:4" ht="15.75">
      <c r="A7342" s="1">
        <v>2003</v>
      </c>
      <c r="B7342">
        <v>6</v>
      </c>
      <c r="C7342">
        <v>21</v>
      </c>
      <c r="D7342">
        <v>11.279</v>
      </c>
    </row>
    <row r="7343" spans="1:4" ht="15.75">
      <c r="A7343" s="1">
        <v>2003</v>
      </c>
      <c r="B7343">
        <v>6</v>
      </c>
      <c r="C7343">
        <v>22</v>
      </c>
      <c r="D7343">
        <v>11.12</v>
      </c>
    </row>
    <row r="7344" spans="1:4" ht="15.75">
      <c r="A7344" s="1">
        <v>2003</v>
      </c>
      <c r="B7344">
        <v>6</v>
      </c>
      <c r="C7344">
        <v>23</v>
      </c>
      <c r="D7344">
        <v>11.064</v>
      </c>
    </row>
    <row r="7345" spans="1:4" ht="15.75">
      <c r="A7345" s="1">
        <v>2003</v>
      </c>
      <c r="B7345">
        <v>6</v>
      </c>
      <c r="C7345">
        <v>24</v>
      </c>
      <c r="D7345">
        <v>11.044</v>
      </c>
    </row>
    <row r="7346" spans="1:4" ht="15.75">
      <c r="A7346" s="1">
        <v>2003</v>
      </c>
      <c r="B7346">
        <v>6</v>
      </c>
      <c r="C7346">
        <v>25</v>
      </c>
      <c r="D7346">
        <v>11.048</v>
      </c>
    </row>
    <row r="7347" spans="1:4" ht="15.75">
      <c r="A7347" s="1">
        <v>2003</v>
      </c>
      <c r="B7347">
        <v>6</v>
      </c>
      <c r="C7347">
        <v>26</v>
      </c>
      <c r="D7347">
        <v>10.903</v>
      </c>
    </row>
    <row r="7348" spans="1:4" ht="15.75">
      <c r="A7348" s="1">
        <v>2003</v>
      </c>
      <c r="B7348">
        <v>6</v>
      </c>
      <c r="C7348">
        <v>27</v>
      </c>
      <c r="D7348">
        <v>10.839</v>
      </c>
    </row>
    <row r="7349" spans="1:4" ht="15.75">
      <c r="A7349" s="1">
        <v>2003</v>
      </c>
      <c r="B7349">
        <v>6</v>
      </c>
      <c r="C7349">
        <v>28</v>
      </c>
      <c r="D7349">
        <v>10.853999999999999</v>
      </c>
    </row>
    <row r="7350" spans="1:4" ht="15.75">
      <c r="A7350" s="1">
        <v>2003</v>
      </c>
      <c r="B7350">
        <v>6</v>
      </c>
      <c r="C7350">
        <v>29</v>
      </c>
      <c r="D7350">
        <v>10.795999999999999</v>
      </c>
    </row>
    <row r="7351" spans="1:4" ht="15.75">
      <c r="A7351" s="1">
        <v>2003</v>
      </c>
      <c r="B7351">
        <v>6</v>
      </c>
      <c r="C7351">
        <v>30</v>
      </c>
      <c r="D7351">
        <v>10.624000000000001</v>
      </c>
    </row>
    <row r="7352" spans="1:4" ht="15.75">
      <c r="A7352" s="1">
        <v>2003</v>
      </c>
      <c r="B7352">
        <v>7</v>
      </c>
      <c r="C7352">
        <v>1</v>
      </c>
      <c r="D7352">
        <v>10.45</v>
      </c>
    </row>
    <row r="7353" spans="1:4" ht="15.75">
      <c r="A7353" s="1">
        <v>2003</v>
      </c>
      <c r="B7353">
        <v>7</v>
      </c>
      <c r="C7353">
        <v>2</v>
      </c>
      <c r="D7353">
        <v>10.343999999999999</v>
      </c>
    </row>
    <row r="7354" spans="1:4" ht="15.75">
      <c r="A7354" s="1">
        <v>2003</v>
      </c>
      <c r="B7354">
        <v>7</v>
      </c>
      <c r="C7354">
        <v>3</v>
      </c>
      <c r="D7354">
        <v>10.268000000000001</v>
      </c>
    </row>
    <row r="7355" spans="1:4" ht="15.75">
      <c r="A7355" s="1">
        <v>2003</v>
      </c>
      <c r="B7355">
        <v>7</v>
      </c>
      <c r="C7355">
        <v>4</v>
      </c>
      <c r="D7355">
        <v>10.233000000000001</v>
      </c>
    </row>
    <row r="7356" spans="1:4" ht="15.75">
      <c r="A7356" s="1">
        <v>2003</v>
      </c>
      <c r="B7356">
        <v>7</v>
      </c>
      <c r="C7356">
        <v>5</v>
      </c>
      <c r="D7356">
        <v>10.18</v>
      </c>
    </row>
    <row r="7357" spans="1:4" ht="15.75">
      <c r="A7357" s="1">
        <v>2003</v>
      </c>
      <c r="B7357">
        <v>7</v>
      </c>
      <c r="C7357">
        <v>6</v>
      </c>
      <c r="D7357">
        <v>10.1</v>
      </c>
    </row>
    <row r="7358" spans="1:4" ht="15.75">
      <c r="A7358" s="1">
        <v>2003</v>
      </c>
      <c r="B7358">
        <v>7</v>
      </c>
      <c r="C7358">
        <v>7</v>
      </c>
      <c r="D7358">
        <v>10.02</v>
      </c>
    </row>
    <row r="7359" spans="1:4" ht="15.75">
      <c r="A7359" s="1">
        <v>2003</v>
      </c>
      <c r="B7359">
        <v>7</v>
      </c>
      <c r="C7359">
        <v>8</v>
      </c>
      <c r="D7359">
        <v>9.9469999999999992</v>
      </c>
    </row>
    <row r="7360" spans="1:4" ht="15.75">
      <c r="A7360" s="1">
        <v>2003</v>
      </c>
      <c r="B7360">
        <v>7</v>
      </c>
      <c r="C7360">
        <v>9</v>
      </c>
      <c r="D7360">
        <v>9.8559999999999999</v>
      </c>
    </row>
    <row r="7361" spans="1:4" ht="15.75">
      <c r="A7361" s="1">
        <v>2003</v>
      </c>
      <c r="B7361">
        <v>7</v>
      </c>
      <c r="C7361">
        <v>10</v>
      </c>
      <c r="D7361">
        <v>9.8239999999999998</v>
      </c>
    </row>
    <row r="7362" spans="1:4" ht="15.75">
      <c r="A7362" s="1">
        <v>2003</v>
      </c>
      <c r="B7362">
        <v>7</v>
      </c>
      <c r="C7362">
        <v>11</v>
      </c>
      <c r="D7362">
        <v>9.7629999999999999</v>
      </c>
    </row>
    <row r="7363" spans="1:4" ht="15.75">
      <c r="A7363" s="1">
        <v>2003</v>
      </c>
      <c r="B7363">
        <v>7</v>
      </c>
      <c r="C7363">
        <v>12</v>
      </c>
      <c r="D7363">
        <v>9.6430000000000007</v>
      </c>
    </row>
    <row r="7364" spans="1:4" ht="15.75">
      <c r="A7364" s="1">
        <v>2003</v>
      </c>
      <c r="B7364">
        <v>7</v>
      </c>
      <c r="C7364">
        <v>13</v>
      </c>
      <c r="D7364">
        <v>9.4339999999999993</v>
      </c>
    </row>
    <row r="7365" spans="1:4" ht="15.75">
      <c r="A7365" s="1">
        <v>2003</v>
      </c>
      <c r="B7365">
        <v>7</v>
      </c>
      <c r="C7365">
        <v>14</v>
      </c>
      <c r="D7365">
        <v>9.4429999999999996</v>
      </c>
    </row>
    <row r="7366" spans="1:4" ht="15.75">
      <c r="A7366" s="1">
        <v>2003</v>
      </c>
      <c r="B7366">
        <v>7</v>
      </c>
      <c r="C7366">
        <v>15</v>
      </c>
      <c r="D7366">
        <v>9.3659999999999997</v>
      </c>
    </row>
    <row r="7367" spans="1:4" ht="15.75">
      <c r="A7367" s="1">
        <v>2003</v>
      </c>
      <c r="B7367">
        <v>7</v>
      </c>
      <c r="C7367">
        <v>16</v>
      </c>
      <c r="D7367">
        <v>9.2370000000000001</v>
      </c>
    </row>
    <row r="7368" spans="1:4" ht="15.75">
      <c r="A7368" s="1">
        <v>2003</v>
      </c>
      <c r="B7368">
        <v>7</v>
      </c>
      <c r="C7368">
        <v>17</v>
      </c>
      <c r="D7368">
        <v>9.11</v>
      </c>
    </row>
    <row r="7369" spans="1:4" ht="15.75">
      <c r="A7369" s="1">
        <v>2003</v>
      </c>
      <c r="B7369">
        <v>7</v>
      </c>
      <c r="C7369">
        <v>18</v>
      </c>
      <c r="D7369">
        <v>9.0069999999999997</v>
      </c>
    </row>
    <row r="7370" spans="1:4" ht="15.75">
      <c r="A7370" s="1">
        <v>2003</v>
      </c>
      <c r="B7370">
        <v>7</v>
      </c>
      <c r="C7370">
        <v>19</v>
      </c>
      <c r="D7370">
        <v>8.9510000000000005</v>
      </c>
    </row>
    <row r="7371" spans="1:4" ht="15.75">
      <c r="A7371" s="1">
        <v>2003</v>
      </c>
      <c r="B7371">
        <v>7</v>
      </c>
      <c r="C7371">
        <v>20</v>
      </c>
      <c r="D7371">
        <v>8.8620000000000001</v>
      </c>
    </row>
    <row r="7372" spans="1:4" ht="15.75">
      <c r="A7372" s="1">
        <v>2003</v>
      </c>
      <c r="B7372">
        <v>7</v>
      </c>
      <c r="C7372">
        <v>21</v>
      </c>
      <c r="D7372">
        <v>8.7509999999999994</v>
      </c>
    </row>
    <row r="7373" spans="1:4" ht="15.75">
      <c r="A7373" s="1">
        <v>2003</v>
      </c>
      <c r="B7373">
        <v>7</v>
      </c>
      <c r="C7373">
        <v>22</v>
      </c>
      <c r="D7373">
        <v>8.6460000000000008</v>
      </c>
    </row>
    <row r="7374" spans="1:4" ht="15.75">
      <c r="A7374" s="1">
        <v>2003</v>
      </c>
      <c r="B7374">
        <v>7</v>
      </c>
      <c r="C7374">
        <v>23</v>
      </c>
      <c r="D7374">
        <v>8.5299999999999994</v>
      </c>
    </row>
    <row r="7375" spans="1:4" ht="15.75">
      <c r="A7375" s="1">
        <v>2003</v>
      </c>
      <c r="B7375">
        <v>7</v>
      </c>
      <c r="C7375">
        <v>24</v>
      </c>
      <c r="D7375">
        <v>8.4079999999999995</v>
      </c>
    </row>
    <row r="7376" spans="1:4" ht="15.75">
      <c r="A7376" s="1">
        <v>2003</v>
      </c>
      <c r="B7376">
        <v>7</v>
      </c>
      <c r="C7376">
        <v>25</v>
      </c>
      <c r="D7376">
        <v>8.298</v>
      </c>
    </row>
    <row r="7377" spans="1:4" ht="15.75">
      <c r="A7377" s="1">
        <v>2003</v>
      </c>
      <c r="B7377">
        <v>7</v>
      </c>
      <c r="C7377">
        <v>26</v>
      </c>
      <c r="D7377">
        <v>8.3049999999999997</v>
      </c>
    </row>
    <row r="7378" spans="1:4" ht="15.75">
      <c r="A7378" s="1">
        <v>2003</v>
      </c>
      <c r="B7378">
        <v>7</v>
      </c>
      <c r="C7378">
        <v>27</v>
      </c>
      <c r="D7378">
        <v>8.2940000000000005</v>
      </c>
    </row>
    <row r="7379" spans="1:4" ht="15.75">
      <c r="A7379" s="1">
        <v>2003</v>
      </c>
      <c r="B7379">
        <v>7</v>
      </c>
      <c r="C7379">
        <v>28</v>
      </c>
      <c r="D7379">
        <v>8.234</v>
      </c>
    </row>
    <row r="7380" spans="1:4" ht="15.75">
      <c r="A7380" s="1">
        <v>2003</v>
      </c>
      <c r="B7380">
        <v>7</v>
      </c>
      <c r="C7380">
        <v>29</v>
      </c>
      <c r="D7380">
        <v>8.1479999999999997</v>
      </c>
    </row>
    <row r="7381" spans="1:4" ht="15.75">
      <c r="A7381" s="1">
        <v>2003</v>
      </c>
      <c r="B7381">
        <v>7</v>
      </c>
      <c r="C7381">
        <v>30</v>
      </c>
      <c r="D7381">
        <v>8.0589999999999993</v>
      </c>
    </row>
    <row r="7382" spans="1:4" ht="15.75">
      <c r="A7382" s="1">
        <v>2003</v>
      </c>
      <c r="B7382">
        <v>7</v>
      </c>
      <c r="C7382">
        <v>31</v>
      </c>
      <c r="D7382">
        <v>7.9470000000000001</v>
      </c>
    </row>
    <row r="7383" spans="1:4" ht="15.75">
      <c r="A7383" s="1">
        <v>2003</v>
      </c>
      <c r="B7383">
        <v>8</v>
      </c>
      <c r="C7383">
        <v>1</v>
      </c>
      <c r="D7383">
        <v>7.7880000000000003</v>
      </c>
    </row>
    <row r="7384" spans="1:4" ht="15.75">
      <c r="A7384" s="1">
        <v>2003</v>
      </c>
      <c r="B7384">
        <v>8</v>
      </c>
      <c r="C7384">
        <v>2</v>
      </c>
      <c r="D7384">
        <v>7.7220000000000004</v>
      </c>
    </row>
    <row r="7385" spans="1:4" ht="15.75">
      <c r="A7385" s="1">
        <v>2003</v>
      </c>
      <c r="B7385">
        <v>8</v>
      </c>
      <c r="C7385">
        <v>3</v>
      </c>
      <c r="D7385">
        <v>7.5549999999999997</v>
      </c>
    </row>
    <row r="7386" spans="1:4" ht="15.75">
      <c r="A7386" s="1">
        <v>2003</v>
      </c>
      <c r="B7386">
        <v>8</v>
      </c>
      <c r="C7386">
        <v>4</v>
      </c>
      <c r="D7386">
        <v>7.601</v>
      </c>
    </row>
    <row r="7387" spans="1:4" ht="15.75">
      <c r="A7387" s="1">
        <v>2003</v>
      </c>
      <c r="B7387">
        <v>8</v>
      </c>
      <c r="C7387">
        <v>5</v>
      </c>
      <c r="D7387">
        <v>7.5380000000000003</v>
      </c>
    </row>
    <row r="7388" spans="1:4" ht="15.75">
      <c r="A7388" s="1">
        <v>2003</v>
      </c>
      <c r="B7388">
        <v>8</v>
      </c>
      <c r="C7388">
        <v>6</v>
      </c>
      <c r="D7388">
        <v>7.51</v>
      </c>
    </row>
    <row r="7389" spans="1:4" ht="15.75">
      <c r="A7389" s="1">
        <v>2003</v>
      </c>
      <c r="B7389">
        <v>8</v>
      </c>
      <c r="C7389">
        <v>7</v>
      </c>
      <c r="D7389">
        <v>7.2990000000000004</v>
      </c>
    </row>
    <row r="7390" spans="1:4" ht="15.75">
      <c r="A7390" s="1">
        <v>2003</v>
      </c>
      <c r="B7390">
        <v>8</v>
      </c>
      <c r="C7390">
        <v>8</v>
      </c>
      <c r="D7390">
        <v>7.202</v>
      </c>
    </row>
    <row r="7391" spans="1:4" ht="15.75">
      <c r="A7391" s="1">
        <v>2003</v>
      </c>
      <c r="B7391">
        <v>8</v>
      </c>
      <c r="C7391">
        <v>9</v>
      </c>
      <c r="D7391">
        <v>7.17</v>
      </c>
    </row>
    <row r="7392" spans="1:4" ht="15.75">
      <c r="A7392" s="1">
        <v>2003</v>
      </c>
      <c r="B7392">
        <v>8</v>
      </c>
      <c r="C7392">
        <v>10</v>
      </c>
      <c r="D7392">
        <v>7.1390000000000002</v>
      </c>
    </row>
    <row r="7393" spans="1:4" ht="15.75">
      <c r="A7393" s="1">
        <v>2003</v>
      </c>
      <c r="B7393">
        <v>8</v>
      </c>
      <c r="C7393">
        <v>11</v>
      </c>
      <c r="D7393">
        <v>7.1</v>
      </c>
    </row>
    <row r="7394" spans="1:4" ht="15.75">
      <c r="A7394" s="1">
        <v>2003</v>
      </c>
      <c r="B7394">
        <v>8</v>
      </c>
      <c r="C7394">
        <v>12</v>
      </c>
      <c r="D7394">
        <v>7.1029999999999998</v>
      </c>
    </row>
    <row r="7395" spans="1:4" ht="15.75">
      <c r="A7395" s="1">
        <v>2003</v>
      </c>
      <c r="B7395">
        <v>8</v>
      </c>
      <c r="C7395">
        <v>13</v>
      </c>
      <c r="D7395">
        <v>6.968</v>
      </c>
    </row>
    <row r="7396" spans="1:4" ht="15.75">
      <c r="A7396" s="1">
        <v>2003</v>
      </c>
      <c r="B7396">
        <v>8</v>
      </c>
      <c r="C7396">
        <v>14</v>
      </c>
      <c r="D7396">
        <v>6.9530000000000003</v>
      </c>
    </row>
    <row r="7397" spans="1:4" ht="15.75">
      <c r="A7397" s="1">
        <v>2003</v>
      </c>
      <c r="B7397">
        <v>8</v>
      </c>
      <c r="C7397">
        <v>15</v>
      </c>
      <c r="D7397">
        <v>6.8479999999999999</v>
      </c>
    </row>
    <row r="7398" spans="1:4" ht="15.75">
      <c r="A7398" s="1">
        <v>2003</v>
      </c>
      <c r="B7398">
        <v>8</v>
      </c>
      <c r="C7398">
        <v>16</v>
      </c>
      <c r="D7398">
        <v>6.8170000000000002</v>
      </c>
    </row>
    <row r="7399" spans="1:4" ht="15.75">
      <c r="A7399" s="1">
        <v>2003</v>
      </c>
      <c r="B7399">
        <v>8</v>
      </c>
      <c r="C7399">
        <v>17</v>
      </c>
      <c r="D7399">
        <v>6.758</v>
      </c>
    </row>
    <row r="7400" spans="1:4" ht="15.75">
      <c r="A7400" s="1">
        <v>2003</v>
      </c>
      <c r="B7400">
        <v>8</v>
      </c>
      <c r="C7400">
        <v>18</v>
      </c>
      <c r="D7400">
        <v>6.8179999999999996</v>
      </c>
    </row>
    <row r="7401" spans="1:4" ht="15.75">
      <c r="A7401" s="1">
        <v>2003</v>
      </c>
      <c r="B7401">
        <v>8</v>
      </c>
      <c r="C7401">
        <v>19</v>
      </c>
      <c r="D7401">
        <v>6.7</v>
      </c>
    </row>
    <row r="7402" spans="1:4" ht="15.75">
      <c r="A7402" s="1">
        <v>2003</v>
      </c>
      <c r="B7402">
        <v>8</v>
      </c>
      <c r="C7402">
        <v>20</v>
      </c>
      <c r="D7402">
        <v>6.633</v>
      </c>
    </row>
    <row r="7403" spans="1:4" ht="15.75">
      <c r="A7403" s="1">
        <v>2003</v>
      </c>
      <c r="B7403">
        <v>8</v>
      </c>
      <c r="C7403">
        <v>21</v>
      </c>
      <c r="D7403">
        <v>6.7080000000000002</v>
      </c>
    </row>
    <row r="7404" spans="1:4" ht="15.75">
      <c r="A7404" s="1">
        <v>2003</v>
      </c>
      <c r="B7404">
        <v>8</v>
      </c>
      <c r="C7404">
        <v>22</v>
      </c>
      <c r="D7404">
        <v>6.6449999999999996</v>
      </c>
    </row>
    <row r="7405" spans="1:4" ht="15.75">
      <c r="A7405" s="1">
        <v>2003</v>
      </c>
      <c r="B7405">
        <v>8</v>
      </c>
      <c r="C7405">
        <v>23</v>
      </c>
      <c r="D7405">
        <v>6.5590000000000002</v>
      </c>
    </row>
    <row r="7406" spans="1:4" ht="15.75">
      <c r="A7406" s="1">
        <v>2003</v>
      </c>
      <c r="B7406">
        <v>8</v>
      </c>
      <c r="C7406">
        <v>24</v>
      </c>
      <c r="D7406">
        <v>6.5590000000000002</v>
      </c>
    </row>
    <row r="7407" spans="1:4" ht="15.75">
      <c r="A7407" s="1">
        <v>2003</v>
      </c>
      <c r="B7407">
        <v>8</v>
      </c>
      <c r="C7407">
        <v>25</v>
      </c>
      <c r="D7407">
        <v>6.54</v>
      </c>
    </row>
    <row r="7408" spans="1:4" ht="15.75">
      <c r="A7408" s="1">
        <v>2003</v>
      </c>
      <c r="B7408">
        <v>8</v>
      </c>
      <c r="C7408">
        <v>26</v>
      </c>
      <c r="D7408">
        <v>6.5830000000000002</v>
      </c>
    </row>
    <row r="7409" spans="1:4" ht="15.75">
      <c r="A7409" s="1">
        <v>2003</v>
      </c>
      <c r="B7409">
        <v>8</v>
      </c>
      <c r="C7409">
        <v>27</v>
      </c>
      <c r="D7409">
        <v>6.5110000000000001</v>
      </c>
    </row>
    <row r="7410" spans="1:4" ht="15.75">
      <c r="A7410" s="1">
        <v>2003</v>
      </c>
      <c r="B7410">
        <v>8</v>
      </c>
      <c r="C7410">
        <v>28</v>
      </c>
      <c r="D7410">
        <v>6.4950000000000001</v>
      </c>
    </row>
    <row r="7411" spans="1:4" ht="15.75">
      <c r="A7411" s="1">
        <v>2003</v>
      </c>
      <c r="B7411">
        <v>8</v>
      </c>
      <c r="C7411">
        <v>29</v>
      </c>
      <c r="D7411">
        <v>6.4779999999999998</v>
      </c>
    </row>
    <row r="7412" spans="1:4" ht="15.75">
      <c r="A7412" s="1">
        <v>2003</v>
      </c>
      <c r="B7412">
        <v>8</v>
      </c>
      <c r="C7412">
        <v>30</v>
      </c>
      <c r="D7412">
        <v>6.4610000000000003</v>
      </c>
    </row>
    <row r="7413" spans="1:4" ht="15.75">
      <c r="A7413" s="1">
        <v>2003</v>
      </c>
      <c r="B7413">
        <v>8</v>
      </c>
      <c r="C7413">
        <v>31</v>
      </c>
      <c r="D7413">
        <v>6.3949999999999996</v>
      </c>
    </row>
    <row r="7414" spans="1:4" ht="15.75">
      <c r="A7414" s="1">
        <v>2003</v>
      </c>
      <c r="B7414">
        <v>9</v>
      </c>
      <c r="C7414">
        <v>1</v>
      </c>
      <c r="D7414">
        <v>6.2830000000000004</v>
      </c>
    </row>
    <row r="7415" spans="1:4" ht="15.75">
      <c r="A7415" s="1">
        <v>2003</v>
      </c>
      <c r="B7415">
        <v>9</v>
      </c>
      <c r="C7415">
        <v>2</v>
      </c>
      <c r="D7415">
        <v>6.3209999999999997</v>
      </c>
    </row>
    <row r="7416" spans="1:4" ht="15.75">
      <c r="A7416" s="1">
        <v>2003</v>
      </c>
      <c r="B7416">
        <v>9</v>
      </c>
      <c r="C7416">
        <v>3</v>
      </c>
      <c r="D7416">
        <v>6.2519999999999998</v>
      </c>
    </row>
    <row r="7417" spans="1:4" ht="15.75">
      <c r="A7417" s="1">
        <v>2003</v>
      </c>
      <c r="B7417">
        <v>9</v>
      </c>
      <c r="C7417">
        <v>4</v>
      </c>
      <c r="D7417">
        <v>6.2409999999999997</v>
      </c>
    </row>
    <row r="7418" spans="1:4" ht="15.75">
      <c r="A7418" s="1">
        <v>2003</v>
      </c>
      <c r="B7418">
        <v>9</v>
      </c>
      <c r="C7418">
        <v>5</v>
      </c>
      <c r="D7418">
        <v>6.165</v>
      </c>
    </row>
    <row r="7419" spans="1:4" ht="15.75">
      <c r="A7419" s="1">
        <v>2003</v>
      </c>
      <c r="B7419">
        <v>9</v>
      </c>
      <c r="C7419">
        <v>6</v>
      </c>
      <c r="D7419">
        <v>6.1130000000000004</v>
      </c>
    </row>
    <row r="7420" spans="1:4" ht="15.75">
      <c r="A7420" s="1">
        <v>2003</v>
      </c>
      <c r="B7420">
        <v>9</v>
      </c>
      <c r="C7420">
        <v>7</v>
      </c>
      <c r="D7420">
        <v>6.093</v>
      </c>
    </row>
    <row r="7421" spans="1:4" ht="15.75">
      <c r="A7421" s="1">
        <v>2003</v>
      </c>
      <c r="B7421">
        <v>9</v>
      </c>
      <c r="C7421">
        <v>8</v>
      </c>
      <c r="D7421">
        <v>6.11</v>
      </c>
    </row>
    <row r="7422" spans="1:4" ht="15.75">
      <c r="A7422" s="1">
        <v>2003</v>
      </c>
      <c r="B7422">
        <v>9</v>
      </c>
      <c r="C7422">
        <v>9</v>
      </c>
      <c r="D7422">
        <v>6.1029999999999998</v>
      </c>
    </row>
    <row r="7423" spans="1:4" ht="15.75">
      <c r="A7423" s="1">
        <v>2003</v>
      </c>
      <c r="B7423">
        <v>9</v>
      </c>
      <c r="C7423">
        <v>10</v>
      </c>
      <c r="D7423">
        <v>6.0650000000000004</v>
      </c>
    </row>
    <row r="7424" spans="1:4" ht="15.75">
      <c r="A7424" s="1">
        <v>2003</v>
      </c>
      <c r="B7424">
        <v>9</v>
      </c>
      <c r="C7424">
        <v>11</v>
      </c>
      <c r="D7424">
        <v>6.04</v>
      </c>
    </row>
    <row r="7425" spans="1:4" ht="15.75">
      <c r="A7425" s="1">
        <v>2003</v>
      </c>
      <c r="B7425">
        <v>9</v>
      </c>
      <c r="C7425">
        <v>12</v>
      </c>
      <c r="D7425">
        <v>6.0549999999999997</v>
      </c>
    </row>
    <row r="7426" spans="1:4" ht="15.75">
      <c r="A7426" s="1">
        <v>2003</v>
      </c>
      <c r="B7426">
        <v>9</v>
      </c>
      <c r="C7426">
        <v>13</v>
      </c>
      <c r="D7426">
        <v>6.1029999999999998</v>
      </c>
    </row>
    <row r="7427" spans="1:4" ht="15.75">
      <c r="A7427" s="1">
        <v>2003</v>
      </c>
      <c r="B7427">
        <v>9</v>
      </c>
      <c r="C7427">
        <v>14</v>
      </c>
      <c r="D7427">
        <v>6.0229999999999997</v>
      </c>
    </row>
    <row r="7428" spans="1:4" ht="15.75">
      <c r="A7428" s="1">
        <v>2003</v>
      </c>
      <c r="B7428">
        <v>9</v>
      </c>
      <c r="C7428">
        <v>15</v>
      </c>
      <c r="D7428">
        <v>6.032</v>
      </c>
    </row>
    <row r="7429" spans="1:4" ht="15.75">
      <c r="A7429" s="1">
        <v>2003</v>
      </c>
      <c r="B7429">
        <v>9</v>
      </c>
      <c r="C7429">
        <v>16</v>
      </c>
      <c r="D7429">
        <v>6.0369999999999999</v>
      </c>
    </row>
    <row r="7430" spans="1:4" ht="15.75">
      <c r="A7430" s="1">
        <v>2003</v>
      </c>
      <c r="B7430">
        <v>9</v>
      </c>
      <c r="C7430">
        <v>17</v>
      </c>
      <c r="D7430">
        <v>5.9690000000000003</v>
      </c>
    </row>
    <row r="7431" spans="1:4" ht="15.75">
      <c r="A7431" s="1">
        <v>2003</v>
      </c>
      <c r="B7431">
        <v>9</v>
      </c>
      <c r="C7431">
        <v>18</v>
      </c>
      <c r="D7431">
        <v>5.9749999999999996</v>
      </c>
    </row>
    <row r="7432" spans="1:4" ht="15.75">
      <c r="A7432" s="1">
        <v>2003</v>
      </c>
      <c r="B7432">
        <v>9</v>
      </c>
      <c r="C7432">
        <v>19</v>
      </c>
      <c r="D7432">
        <v>6.0949999999999998</v>
      </c>
    </row>
    <row r="7433" spans="1:4" ht="15.75">
      <c r="A7433" s="1">
        <v>2003</v>
      </c>
      <c r="B7433">
        <v>9</v>
      </c>
      <c r="C7433">
        <v>20</v>
      </c>
      <c r="D7433">
        <v>6.16</v>
      </c>
    </row>
    <row r="7434" spans="1:4" ht="15.75">
      <c r="A7434" s="1">
        <v>2003</v>
      </c>
      <c r="B7434">
        <v>9</v>
      </c>
      <c r="C7434">
        <v>21</v>
      </c>
      <c r="D7434">
        <v>6.093</v>
      </c>
    </row>
    <row r="7435" spans="1:4" ht="15.75">
      <c r="A7435" s="1">
        <v>2003</v>
      </c>
      <c r="B7435">
        <v>9</v>
      </c>
      <c r="C7435">
        <v>22</v>
      </c>
      <c r="D7435">
        <v>5.9980000000000002</v>
      </c>
    </row>
    <row r="7436" spans="1:4" ht="15.75">
      <c r="A7436" s="1">
        <v>2003</v>
      </c>
      <c r="B7436">
        <v>9</v>
      </c>
      <c r="C7436">
        <v>23</v>
      </c>
      <c r="D7436">
        <v>6.0330000000000004</v>
      </c>
    </row>
    <row r="7437" spans="1:4" ht="15.75">
      <c r="A7437" s="1">
        <v>2003</v>
      </c>
      <c r="B7437">
        <v>9</v>
      </c>
      <c r="C7437">
        <v>24</v>
      </c>
      <c r="D7437">
        <v>6.0510000000000002</v>
      </c>
    </row>
    <row r="7438" spans="1:4" ht="15.75">
      <c r="A7438" s="1">
        <v>2003</v>
      </c>
      <c r="B7438">
        <v>9</v>
      </c>
      <c r="C7438">
        <v>25</v>
      </c>
      <c r="D7438">
        <v>6.149</v>
      </c>
    </row>
    <row r="7439" spans="1:4" ht="15.75">
      <c r="A7439" s="1">
        <v>2003</v>
      </c>
      <c r="B7439">
        <v>9</v>
      </c>
      <c r="C7439">
        <v>26</v>
      </c>
      <c r="D7439">
        <v>6.133</v>
      </c>
    </row>
    <row r="7440" spans="1:4" ht="15.75">
      <c r="A7440" s="1">
        <v>2003</v>
      </c>
      <c r="B7440">
        <v>9</v>
      </c>
      <c r="C7440">
        <v>27</v>
      </c>
      <c r="D7440">
        <v>6.125</v>
      </c>
    </row>
    <row r="7441" spans="1:4" ht="15.75">
      <c r="A7441" s="1">
        <v>2003</v>
      </c>
      <c r="B7441">
        <v>9</v>
      </c>
      <c r="C7441">
        <v>28</v>
      </c>
      <c r="D7441">
        <v>6.1689999999999996</v>
      </c>
    </row>
    <row r="7442" spans="1:4" ht="15.75">
      <c r="A7442" s="1">
        <v>2003</v>
      </c>
      <c r="B7442">
        <v>9</v>
      </c>
      <c r="C7442">
        <v>29</v>
      </c>
      <c r="D7442">
        <v>6.2009999999999996</v>
      </c>
    </row>
    <row r="7443" spans="1:4" ht="15.75">
      <c r="A7443" s="1">
        <v>2003</v>
      </c>
      <c r="B7443">
        <v>9</v>
      </c>
      <c r="C7443">
        <v>30</v>
      </c>
      <c r="D7443">
        <v>6.2960000000000003</v>
      </c>
    </row>
    <row r="7444" spans="1:4" ht="15.75">
      <c r="A7444" s="1">
        <v>2003</v>
      </c>
      <c r="B7444">
        <v>10</v>
      </c>
      <c r="C7444">
        <v>1</v>
      </c>
      <c r="D7444">
        <v>6.4409999999999998</v>
      </c>
    </row>
    <row r="7445" spans="1:4" ht="15.75">
      <c r="A7445" s="1">
        <v>2003</v>
      </c>
      <c r="B7445">
        <v>10</v>
      </c>
      <c r="C7445">
        <v>2</v>
      </c>
      <c r="D7445">
        <v>6.484</v>
      </c>
    </row>
    <row r="7446" spans="1:4" ht="15.75">
      <c r="A7446" s="1">
        <v>2003</v>
      </c>
      <c r="B7446">
        <v>10</v>
      </c>
      <c r="C7446">
        <v>3</v>
      </c>
      <c r="D7446">
        <v>6.5720000000000001</v>
      </c>
    </row>
    <row r="7447" spans="1:4" ht="15.75">
      <c r="A7447" s="1">
        <v>2003</v>
      </c>
      <c r="B7447">
        <v>10</v>
      </c>
      <c r="C7447">
        <v>4</v>
      </c>
      <c r="D7447">
        <v>6.6429999999999998</v>
      </c>
    </row>
    <row r="7448" spans="1:4" ht="15.75">
      <c r="A7448" s="1">
        <v>2003</v>
      </c>
      <c r="B7448">
        <v>10</v>
      </c>
      <c r="C7448">
        <v>5</v>
      </c>
      <c r="D7448">
        <v>6.7640000000000002</v>
      </c>
    </row>
    <row r="7449" spans="1:4" ht="15.75">
      <c r="A7449" s="1">
        <v>2003</v>
      </c>
      <c r="B7449">
        <v>10</v>
      </c>
      <c r="C7449">
        <v>6</v>
      </c>
      <c r="D7449">
        <v>6.8289999999999997</v>
      </c>
    </row>
    <row r="7450" spans="1:4" ht="15.75">
      <c r="A7450" s="1">
        <v>2003</v>
      </c>
      <c r="B7450">
        <v>10</v>
      </c>
      <c r="C7450">
        <v>7</v>
      </c>
      <c r="D7450">
        <v>6.9109999999999996</v>
      </c>
    </row>
    <row r="7451" spans="1:4" ht="15.75">
      <c r="A7451" s="1">
        <v>2003</v>
      </c>
      <c r="B7451">
        <v>10</v>
      </c>
      <c r="C7451">
        <v>8</v>
      </c>
      <c r="D7451">
        <v>6.9850000000000003</v>
      </c>
    </row>
    <row r="7452" spans="1:4" ht="15.75">
      <c r="A7452" s="1">
        <v>2003</v>
      </c>
      <c r="B7452">
        <v>10</v>
      </c>
      <c r="C7452">
        <v>9</v>
      </c>
      <c r="D7452">
        <v>6.9580000000000002</v>
      </c>
    </row>
    <row r="7453" spans="1:4" ht="15.75">
      <c r="A7453" s="1">
        <v>2003</v>
      </c>
      <c r="B7453">
        <v>10</v>
      </c>
      <c r="C7453">
        <v>10</v>
      </c>
      <c r="D7453">
        <v>7.0030000000000001</v>
      </c>
    </row>
    <row r="7454" spans="1:4" ht="15.75">
      <c r="A7454" s="1">
        <v>2003</v>
      </c>
      <c r="B7454">
        <v>10</v>
      </c>
      <c r="C7454">
        <v>11</v>
      </c>
      <c r="D7454">
        <v>7.0759999999999996</v>
      </c>
    </row>
    <row r="7455" spans="1:4" ht="15.75">
      <c r="A7455" s="1">
        <v>2003</v>
      </c>
      <c r="B7455">
        <v>10</v>
      </c>
      <c r="C7455">
        <v>12</v>
      </c>
      <c r="D7455">
        <v>7.1440000000000001</v>
      </c>
    </row>
    <row r="7456" spans="1:4" ht="15.75">
      <c r="A7456" s="1">
        <v>2003</v>
      </c>
      <c r="B7456">
        <v>10</v>
      </c>
      <c r="C7456">
        <v>13</v>
      </c>
      <c r="D7456">
        <v>7.36</v>
      </c>
    </row>
    <row r="7457" spans="1:4" ht="15.75">
      <c r="A7457" s="1">
        <v>2003</v>
      </c>
      <c r="B7457">
        <v>10</v>
      </c>
      <c r="C7457">
        <v>14</v>
      </c>
      <c r="D7457">
        <v>7.5819999999999999</v>
      </c>
    </row>
    <row r="7458" spans="1:4" ht="15.75">
      <c r="A7458" s="1">
        <v>2003</v>
      </c>
      <c r="B7458">
        <v>10</v>
      </c>
      <c r="C7458">
        <v>15</v>
      </c>
      <c r="D7458">
        <v>7.6879999999999997</v>
      </c>
    </row>
    <row r="7459" spans="1:4" ht="15.75">
      <c r="A7459" s="1">
        <v>2003</v>
      </c>
      <c r="B7459">
        <v>10</v>
      </c>
      <c r="C7459">
        <v>16</v>
      </c>
      <c r="D7459">
        <v>7.8129999999999997</v>
      </c>
    </row>
    <row r="7460" spans="1:4" ht="15.75">
      <c r="A7460" s="1">
        <v>2003</v>
      </c>
      <c r="B7460">
        <v>10</v>
      </c>
      <c r="C7460">
        <v>17</v>
      </c>
      <c r="D7460">
        <v>7.9370000000000003</v>
      </c>
    </row>
    <row r="7461" spans="1:4" ht="15.75">
      <c r="A7461" s="1">
        <v>2003</v>
      </c>
      <c r="B7461">
        <v>10</v>
      </c>
      <c r="C7461">
        <v>18</v>
      </c>
      <c r="D7461">
        <v>8.1110000000000007</v>
      </c>
    </row>
    <row r="7462" spans="1:4" ht="15.75">
      <c r="A7462" s="1">
        <v>2003</v>
      </c>
      <c r="B7462">
        <v>10</v>
      </c>
      <c r="C7462">
        <v>19</v>
      </c>
      <c r="D7462">
        <v>8.2750000000000004</v>
      </c>
    </row>
    <row r="7463" spans="1:4" ht="15.75">
      <c r="A7463" s="1">
        <v>2003</v>
      </c>
      <c r="B7463">
        <v>10</v>
      </c>
      <c r="C7463">
        <v>20</v>
      </c>
      <c r="D7463">
        <v>8.4309999999999992</v>
      </c>
    </row>
    <row r="7464" spans="1:4" ht="15.75">
      <c r="A7464" s="1">
        <v>2003</v>
      </c>
      <c r="B7464">
        <v>10</v>
      </c>
      <c r="C7464">
        <v>21</v>
      </c>
      <c r="D7464">
        <v>8.5749999999999993</v>
      </c>
    </row>
    <row r="7465" spans="1:4" ht="15.75">
      <c r="A7465" s="1">
        <v>2003</v>
      </c>
      <c r="B7465">
        <v>10</v>
      </c>
      <c r="C7465">
        <v>22</v>
      </c>
      <c r="D7465">
        <v>8.6720000000000006</v>
      </c>
    </row>
    <row r="7466" spans="1:4" ht="15.75">
      <c r="A7466" s="1">
        <v>2003</v>
      </c>
      <c r="B7466">
        <v>10</v>
      </c>
      <c r="C7466">
        <v>23</v>
      </c>
      <c r="D7466">
        <v>8.8219999999999992</v>
      </c>
    </row>
    <row r="7467" spans="1:4" ht="15.75">
      <c r="A7467" s="1">
        <v>2003</v>
      </c>
      <c r="B7467">
        <v>10</v>
      </c>
      <c r="C7467">
        <v>24</v>
      </c>
      <c r="D7467">
        <v>8.923</v>
      </c>
    </row>
    <row r="7468" spans="1:4" ht="15.75">
      <c r="A7468" s="1">
        <v>2003</v>
      </c>
      <c r="B7468">
        <v>10</v>
      </c>
      <c r="C7468">
        <v>25</v>
      </c>
      <c r="D7468">
        <v>8.9190000000000005</v>
      </c>
    </row>
    <row r="7469" spans="1:4" ht="15.75">
      <c r="A7469" s="1">
        <v>2003</v>
      </c>
      <c r="B7469">
        <v>10</v>
      </c>
      <c r="C7469">
        <v>26</v>
      </c>
      <c r="D7469">
        <v>8.9450000000000003</v>
      </c>
    </row>
    <row r="7470" spans="1:4" ht="15.75">
      <c r="A7470" s="1">
        <v>2003</v>
      </c>
      <c r="B7470">
        <v>10</v>
      </c>
      <c r="C7470">
        <v>27</v>
      </c>
      <c r="D7470">
        <v>9.0090000000000003</v>
      </c>
    </row>
    <row r="7471" spans="1:4" ht="15.75">
      <c r="A7471" s="1">
        <v>2003</v>
      </c>
      <c r="B7471">
        <v>10</v>
      </c>
      <c r="C7471">
        <v>28</v>
      </c>
      <c r="D7471">
        <v>9.0440000000000005</v>
      </c>
    </row>
    <row r="7472" spans="1:4" ht="15.75">
      <c r="A7472" s="1">
        <v>2003</v>
      </c>
      <c r="B7472">
        <v>10</v>
      </c>
      <c r="C7472">
        <v>29</v>
      </c>
      <c r="D7472">
        <v>9.0749999999999993</v>
      </c>
    </row>
    <row r="7473" spans="1:4" ht="15.75">
      <c r="A7473" s="1">
        <v>2003</v>
      </c>
      <c r="B7473">
        <v>10</v>
      </c>
      <c r="C7473">
        <v>30</v>
      </c>
      <c r="D7473">
        <v>9.1129999999999995</v>
      </c>
    </row>
    <row r="7474" spans="1:4" ht="15.75">
      <c r="A7474" s="1">
        <v>2003</v>
      </c>
      <c r="B7474">
        <v>10</v>
      </c>
      <c r="C7474">
        <v>31</v>
      </c>
      <c r="D7474">
        <v>9.1929999999999996</v>
      </c>
    </row>
    <row r="7475" spans="1:4" ht="15.75">
      <c r="A7475" s="1">
        <v>2003</v>
      </c>
      <c r="B7475">
        <v>11</v>
      </c>
      <c r="C7475">
        <v>1</v>
      </c>
      <c r="D7475">
        <v>9.3670000000000009</v>
      </c>
    </row>
    <row r="7476" spans="1:4" ht="15.75">
      <c r="A7476" s="1">
        <v>2003</v>
      </c>
      <c r="B7476">
        <v>11</v>
      </c>
      <c r="C7476">
        <v>2</v>
      </c>
      <c r="D7476">
        <v>9.4730000000000008</v>
      </c>
    </row>
    <row r="7477" spans="1:4" ht="15.75">
      <c r="A7477" s="1">
        <v>2003</v>
      </c>
      <c r="B7477">
        <v>11</v>
      </c>
      <c r="C7477">
        <v>3</v>
      </c>
      <c r="D7477">
        <v>9.4380000000000006</v>
      </c>
    </row>
    <row r="7478" spans="1:4" ht="15.75">
      <c r="A7478" s="1">
        <v>2003</v>
      </c>
      <c r="B7478">
        <v>11</v>
      </c>
      <c r="C7478">
        <v>4</v>
      </c>
      <c r="D7478">
        <v>9.4809999999999999</v>
      </c>
    </row>
    <row r="7479" spans="1:4" ht="15.75">
      <c r="A7479" s="1">
        <v>2003</v>
      </c>
      <c r="B7479">
        <v>11</v>
      </c>
      <c r="C7479">
        <v>5</v>
      </c>
      <c r="D7479">
        <v>9.4350000000000005</v>
      </c>
    </row>
    <row r="7480" spans="1:4" ht="15.75">
      <c r="A7480" s="1">
        <v>2003</v>
      </c>
      <c r="B7480">
        <v>11</v>
      </c>
      <c r="C7480">
        <v>6</v>
      </c>
      <c r="D7480">
        <v>9.4410000000000007</v>
      </c>
    </row>
    <row r="7481" spans="1:4" ht="15.75">
      <c r="A7481" s="1">
        <v>2003</v>
      </c>
      <c r="B7481">
        <v>11</v>
      </c>
      <c r="C7481">
        <v>7</v>
      </c>
      <c r="D7481">
        <v>9.5</v>
      </c>
    </row>
    <row r="7482" spans="1:4" ht="15.75">
      <c r="A7482" s="1">
        <v>2003</v>
      </c>
      <c r="B7482">
        <v>11</v>
      </c>
      <c r="C7482">
        <v>8</v>
      </c>
      <c r="D7482">
        <v>9.6020000000000003</v>
      </c>
    </row>
    <row r="7483" spans="1:4" ht="15.75">
      <c r="A7483" s="1">
        <v>2003</v>
      </c>
      <c r="B7483">
        <v>11</v>
      </c>
      <c r="C7483">
        <v>9</v>
      </c>
      <c r="D7483">
        <v>9.6069999999999993</v>
      </c>
    </row>
    <row r="7484" spans="1:4" ht="15.75">
      <c r="A7484" s="1">
        <v>2003</v>
      </c>
      <c r="B7484">
        <v>11</v>
      </c>
      <c r="C7484">
        <v>10</v>
      </c>
      <c r="D7484">
        <v>9.6850000000000005</v>
      </c>
    </row>
    <row r="7485" spans="1:4" ht="15.75">
      <c r="A7485" s="1">
        <v>2003</v>
      </c>
      <c r="B7485">
        <v>11</v>
      </c>
      <c r="C7485">
        <v>11</v>
      </c>
      <c r="D7485">
        <v>9.7479999999999993</v>
      </c>
    </row>
    <row r="7486" spans="1:4" ht="15.75">
      <c r="A7486" s="1">
        <v>2003</v>
      </c>
      <c r="B7486">
        <v>11</v>
      </c>
      <c r="C7486">
        <v>12</v>
      </c>
      <c r="D7486">
        <v>9.81</v>
      </c>
    </row>
    <row r="7487" spans="1:4" ht="15.75">
      <c r="A7487" s="1">
        <v>2003</v>
      </c>
      <c r="B7487">
        <v>11</v>
      </c>
      <c r="C7487">
        <v>13</v>
      </c>
      <c r="D7487">
        <v>9.9030000000000005</v>
      </c>
    </row>
    <row r="7488" spans="1:4" ht="15.75">
      <c r="A7488" s="1">
        <v>2003</v>
      </c>
      <c r="B7488">
        <v>11</v>
      </c>
      <c r="C7488">
        <v>14</v>
      </c>
      <c r="D7488">
        <v>9.9860000000000007</v>
      </c>
    </row>
    <row r="7489" spans="1:4" ht="15.75">
      <c r="A7489" s="1">
        <v>2003</v>
      </c>
      <c r="B7489">
        <v>11</v>
      </c>
      <c r="C7489">
        <v>15</v>
      </c>
      <c r="D7489">
        <v>10.063000000000001</v>
      </c>
    </row>
    <row r="7490" spans="1:4" ht="15.75">
      <c r="A7490" s="1">
        <v>2003</v>
      </c>
      <c r="B7490">
        <v>11</v>
      </c>
      <c r="C7490">
        <v>16</v>
      </c>
      <c r="D7490">
        <v>10.173</v>
      </c>
    </row>
    <row r="7491" spans="1:4" ht="15.75">
      <c r="A7491" s="1">
        <v>2003</v>
      </c>
      <c r="B7491">
        <v>11</v>
      </c>
      <c r="C7491">
        <v>17</v>
      </c>
      <c r="D7491">
        <v>10.273999999999999</v>
      </c>
    </row>
    <row r="7492" spans="1:4" ht="15.75">
      <c r="A7492" s="1">
        <v>2003</v>
      </c>
      <c r="B7492">
        <v>11</v>
      </c>
      <c r="C7492">
        <v>18</v>
      </c>
      <c r="D7492">
        <v>10.335000000000001</v>
      </c>
    </row>
    <row r="7493" spans="1:4" ht="15.75">
      <c r="A7493" s="1">
        <v>2003</v>
      </c>
      <c r="B7493">
        <v>11</v>
      </c>
      <c r="C7493">
        <v>19</v>
      </c>
      <c r="D7493">
        <v>10.35</v>
      </c>
    </row>
    <row r="7494" spans="1:4" ht="15.75">
      <c r="A7494" s="1">
        <v>2003</v>
      </c>
      <c r="B7494">
        <v>11</v>
      </c>
      <c r="C7494">
        <v>20</v>
      </c>
      <c r="D7494">
        <v>10.388</v>
      </c>
    </row>
    <row r="7495" spans="1:4" ht="15.75">
      <c r="A7495" s="1">
        <v>2003</v>
      </c>
      <c r="B7495">
        <v>11</v>
      </c>
      <c r="C7495">
        <v>21</v>
      </c>
      <c r="D7495">
        <v>10.397</v>
      </c>
    </row>
    <row r="7496" spans="1:4" ht="15.75">
      <c r="A7496" s="1">
        <v>2003</v>
      </c>
      <c r="B7496">
        <v>11</v>
      </c>
      <c r="C7496">
        <v>22</v>
      </c>
      <c r="D7496">
        <v>10.45</v>
      </c>
    </row>
    <row r="7497" spans="1:4" ht="15.75">
      <c r="A7497" s="1">
        <v>2003</v>
      </c>
      <c r="B7497">
        <v>11</v>
      </c>
      <c r="C7497">
        <v>23</v>
      </c>
      <c r="D7497">
        <v>10.5</v>
      </c>
    </row>
    <row r="7498" spans="1:4" ht="15.75">
      <c r="A7498" s="1">
        <v>2003</v>
      </c>
      <c r="B7498">
        <v>11</v>
      </c>
      <c r="C7498">
        <v>24</v>
      </c>
      <c r="D7498">
        <v>10.585000000000001</v>
      </c>
    </row>
    <row r="7499" spans="1:4" ht="15.75">
      <c r="A7499" s="1">
        <v>2003</v>
      </c>
      <c r="B7499">
        <v>11</v>
      </c>
      <c r="C7499">
        <v>25</v>
      </c>
      <c r="D7499">
        <v>10.702</v>
      </c>
    </row>
    <row r="7500" spans="1:4" ht="15.75">
      <c r="A7500" s="1">
        <v>2003</v>
      </c>
      <c r="B7500">
        <v>11</v>
      </c>
      <c r="C7500">
        <v>26</v>
      </c>
      <c r="D7500">
        <v>10.833</v>
      </c>
    </row>
    <row r="7501" spans="1:4" ht="15.75">
      <c r="A7501" s="1">
        <v>2003</v>
      </c>
      <c r="B7501">
        <v>11</v>
      </c>
      <c r="C7501">
        <v>27</v>
      </c>
      <c r="D7501">
        <v>10.917999999999999</v>
      </c>
    </row>
    <row r="7502" spans="1:4" ht="15.75">
      <c r="A7502" s="1">
        <v>2003</v>
      </c>
      <c r="B7502">
        <v>11</v>
      </c>
      <c r="C7502">
        <v>28</v>
      </c>
      <c r="D7502">
        <v>11.004</v>
      </c>
    </row>
    <row r="7503" spans="1:4" ht="15.75">
      <c r="A7503" s="1">
        <v>2003</v>
      </c>
      <c r="B7503">
        <v>11</v>
      </c>
      <c r="C7503">
        <v>29</v>
      </c>
      <c r="D7503">
        <v>11.141</v>
      </c>
    </row>
    <row r="7504" spans="1:4" ht="15.75">
      <c r="A7504" s="1">
        <v>2003</v>
      </c>
      <c r="B7504">
        <v>11</v>
      </c>
      <c r="C7504">
        <v>30</v>
      </c>
      <c r="D7504">
        <v>11.170999999999999</v>
      </c>
    </row>
    <row r="7505" spans="1:4" ht="15.75">
      <c r="A7505" s="1">
        <v>2003</v>
      </c>
      <c r="B7505">
        <v>12</v>
      </c>
      <c r="C7505">
        <v>1</v>
      </c>
      <c r="D7505">
        <v>11.327</v>
      </c>
    </row>
    <row r="7506" spans="1:4" ht="15.75">
      <c r="A7506" s="1">
        <v>2003</v>
      </c>
      <c r="B7506">
        <v>12</v>
      </c>
      <c r="C7506">
        <v>2</v>
      </c>
      <c r="D7506">
        <v>11.401999999999999</v>
      </c>
    </row>
    <row r="7507" spans="1:4" ht="15.75">
      <c r="A7507" s="1">
        <v>2003</v>
      </c>
      <c r="B7507">
        <v>12</v>
      </c>
      <c r="C7507">
        <v>3</v>
      </c>
      <c r="D7507">
        <v>11.581</v>
      </c>
    </row>
    <row r="7508" spans="1:4" ht="15.75">
      <c r="A7508" s="1">
        <v>2003</v>
      </c>
      <c r="B7508">
        <v>12</v>
      </c>
      <c r="C7508">
        <v>4</v>
      </c>
      <c r="D7508">
        <v>11.731999999999999</v>
      </c>
    </row>
    <row r="7509" spans="1:4" ht="15.75">
      <c r="A7509" s="1">
        <v>2003</v>
      </c>
      <c r="B7509">
        <v>12</v>
      </c>
      <c r="C7509">
        <v>5</v>
      </c>
      <c r="D7509">
        <v>11.73</v>
      </c>
    </row>
    <row r="7510" spans="1:4" ht="15.75">
      <c r="A7510" s="1">
        <v>2003</v>
      </c>
      <c r="B7510">
        <v>12</v>
      </c>
      <c r="C7510">
        <v>6</v>
      </c>
      <c r="D7510">
        <v>11.749000000000001</v>
      </c>
    </row>
    <row r="7511" spans="1:4" ht="15.75">
      <c r="A7511" s="1">
        <v>2003</v>
      </c>
      <c r="B7511">
        <v>12</v>
      </c>
      <c r="C7511">
        <v>7</v>
      </c>
      <c r="D7511">
        <v>11.896000000000001</v>
      </c>
    </row>
    <row r="7512" spans="1:4" ht="15.75">
      <c r="A7512" s="1">
        <v>2003</v>
      </c>
      <c r="B7512">
        <v>12</v>
      </c>
      <c r="C7512">
        <v>8</v>
      </c>
      <c r="D7512">
        <v>11.987</v>
      </c>
    </row>
    <row r="7513" spans="1:4" ht="15.75">
      <c r="A7513" s="1">
        <v>2003</v>
      </c>
      <c r="B7513">
        <v>12</v>
      </c>
      <c r="C7513">
        <v>9</v>
      </c>
      <c r="D7513">
        <v>12.063000000000001</v>
      </c>
    </row>
    <row r="7514" spans="1:4" ht="15.75">
      <c r="A7514" s="1">
        <v>2003</v>
      </c>
      <c r="B7514">
        <v>12</v>
      </c>
      <c r="C7514">
        <v>10</v>
      </c>
      <c r="D7514">
        <v>12.129</v>
      </c>
    </row>
    <row r="7515" spans="1:4" ht="15.75">
      <c r="A7515" s="1">
        <v>2003</v>
      </c>
      <c r="B7515">
        <v>12</v>
      </c>
      <c r="C7515">
        <v>11</v>
      </c>
      <c r="D7515">
        <v>12.26</v>
      </c>
    </row>
    <row r="7516" spans="1:4" ht="15.75">
      <c r="A7516" s="1">
        <v>2003</v>
      </c>
      <c r="B7516">
        <v>12</v>
      </c>
      <c r="C7516">
        <v>12</v>
      </c>
      <c r="D7516">
        <v>12.397</v>
      </c>
    </row>
    <row r="7517" spans="1:4" ht="15.75">
      <c r="A7517" s="1">
        <v>2003</v>
      </c>
      <c r="B7517">
        <v>12</v>
      </c>
      <c r="C7517">
        <v>13</v>
      </c>
      <c r="D7517">
        <v>12.436</v>
      </c>
    </row>
    <row r="7518" spans="1:4" ht="15.75">
      <c r="A7518" s="1">
        <v>2003</v>
      </c>
      <c r="B7518">
        <v>12</v>
      </c>
      <c r="C7518">
        <v>14</v>
      </c>
      <c r="D7518">
        <v>12.503</v>
      </c>
    </row>
    <row r="7519" spans="1:4" ht="15.75">
      <c r="A7519" s="1">
        <v>2003</v>
      </c>
      <c r="B7519">
        <v>12</v>
      </c>
      <c r="C7519">
        <v>15</v>
      </c>
      <c r="D7519">
        <v>12.625</v>
      </c>
    </row>
    <row r="7520" spans="1:4" ht="15.75">
      <c r="A7520" s="1">
        <v>2003</v>
      </c>
      <c r="B7520">
        <v>12</v>
      </c>
      <c r="C7520">
        <v>16</v>
      </c>
      <c r="D7520">
        <v>12.752000000000001</v>
      </c>
    </row>
    <row r="7521" spans="1:4" ht="15.75">
      <c r="A7521" s="1">
        <v>2003</v>
      </c>
      <c r="B7521">
        <v>12</v>
      </c>
      <c r="C7521">
        <v>17</v>
      </c>
      <c r="D7521">
        <v>12.881</v>
      </c>
    </row>
    <row r="7522" spans="1:4" ht="15.75">
      <c r="A7522" s="1">
        <v>2003</v>
      </c>
      <c r="B7522">
        <v>12</v>
      </c>
      <c r="C7522">
        <v>18</v>
      </c>
      <c r="D7522">
        <v>12.917999999999999</v>
      </c>
    </row>
    <row r="7523" spans="1:4" ht="15.75">
      <c r="A7523" s="1">
        <v>2003</v>
      </c>
      <c r="B7523">
        <v>12</v>
      </c>
      <c r="C7523">
        <v>19</v>
      </c>
      <c r="D7523">
        <v>12.97</v>
      </c>
    </row>
    <row r="7524" spans="1:4" ht="15.75">
      <c r="A7524" s="1">
        <v>2003</v>
      </c>
      <c r="B7524">
        <v>12</v>
      </c>
      <c r="C7524">
        <v>20</v>
      </c>
      <c r="D7524">
        <v>12.88</v>
      </c>
    </row>
    <row r="7525" spans="1:4" ht="15.75">
      <c r="A7525" s="1">
        <v>2003</v>
      </c>
      <c r="B7525">
        <v>12</v>
      </c>
      <c r="C7525">
        <v>21</v>
      </c>
      <c r="D7525">
        <v>13.034000000000001</v>
      </c>
    </row>
    <row r="7526" spans="1:4" ht="15.75">
      <c r="A7526" s="1">
        <v>2003</v>
      </c>
      <c r="B7526">
        <v>12</v>
      </c>
      <c r="C7526">
        <v>22</v>
      </c>
      <c r="D7526">
        <v>13.14</v>
      </c>
    </row>
    <row r="7527" spans="1:4" ht="15.75">
      <c r="A7527" s="1">
        <v>2003</v>
      </c>
      <c r="B7527">
        <v>12</v>
      </c>
      <c r="C7527">
        <v>23</v>
      </c>
      <c r="D7527">
        <v>13.23</v>
      </c>
    </row>
    <row r="7528" spans="1:4" ht="15.75">
      <c r="A7528" s="1">
        <v>2003</v>
      </c>
      <c r="B7528">
        <v>12</v>
      </c>
      <c r="C7528">
        <v>24</v>
      </c>
      <c r="D7528">
        <v>13.305999999999999</v>
      </c>
    </row>
    <row r="7529" spans="1:4" ht="15.75">
      <c r="A7529" s="1">
        <v>2003</v>
      </c>
      <c r="B7529">
        <v>12</v>
      </c>
      <c r="C7529">
        <v>25</v>
      </c>
      <c r="D7529">
        <v>13.289</v>
      </c>
    </row>
    <row r="7530" spans="1:4" ht="15.75">
      <c r="A7530" s="1">
        <v>2003</v>
      </c>
      <c r="B7530">
        <v>12</v>
      </c>
      <c r="C7530">
        <v>26</v>
      </c>
      <c r="D7530">
        <v>13.308</v>
      </c>
    </row>
    <row r="7531" spans="1:4" ht="15.75">
      <c r="A7531" s="1">
        <v>2003</v>
      </c>
      <c r="B7531">
        <v>12</v>
      </c>
      <c r="C7531">
        <v>27</v>
      </c>
      <c r="D7531">
        <v>13.272</v>
      </c>
    </row>
    <row r="7532" spans="1:4" ht="15.75">
      <c r="A7532" s="1">
        <v>2003</v>
      </c>
      <c r="B7532">
        <v>12</v>
      </c>
      <c r="C7532">
        <v>28</v>
      </c>
      <c r="D7532">
        <v>13.352</v>
      </c>
    </row>
    <row r="7533" spans="1:4" ht="15.75">
      <c r="A7533" s="1">
        <v>2003</v>
      </c>
      <c r="B7533">
        <v>12</v>
      </c>
      <c r="C7533">
        <v>29</v>
      </c>
      <c r="D7533">
        <v>13.379</v>
      </c>
    </row>
    <row r="7534" spans="1:4" ht="15.75">
      <c r="A7534" s="1">
        <v>2003</v>
      </c>
      <c r="B7534">
        <v>12</v>
      </c>
      <c r="C7534">
        <v>30</v>
      </c>
      <c r="D7534">
        <v>13.32</v>
      </c>
    </row>
    <row r="7535" spans="1:4" ht="15.75">
      <c r="A7535" s="1">
        <v>2003</v>
      </c>
      <c r="B7535">
        <v>12</v>
      </c>
      <c r="C7535">
        <v>31</v>
      </c>
      <c r="D7535">
        <v>13.387</v>
      </c>
    </row>
    <row r="7536" spans="1:4" ht="15.75">
      <c r="A7536" s="1">
        <v>2004</v>
      </c>
      <c r="B7536">
        <v>1</v>
      </c>
      <c r="C7536">
        <v>1</v>
      </c>
      <c r="D7536">
        <v>13.502000000000001</v>
      </c>
    </row>
    <row r="7537" spans="1:4" ht="15.75">
      <c r="A7537" s="1">
        <v>2004</v>
      </c>
      <c r="B7537">
        <v>1</v>
      </c>
      <c r="C7537">
        <v>2</v>
      </c>
      <c r="D7537">
        <v>13.538</v>
      </c>
    </row>
    <row r="7538" spans="1:4" ht="15.75">
      <c r="A7538" s="1">
        <v>2004</v>
      </c>
      <c r="B7538">
        <v>1</v>
      </c>
      <c r="C7538">
        <v>3</v>
      </c>
      <c r="D7538">
        <v>13.502000000000001</v>
      </c>
    </row>
    <row r="7539" spans="1:4" ht="15.75">
      <c r="A7539" s="1">
        <v>2004</v>
      </c>
      <c r="B7539">
        <v>1</v>
      </c>
      <c r="C7539">
        <v>4</v>
      </c>
      <c r="D7539">
        <v>13.59</v>
      </c>
    </row>
    <row r="7540" spans="1:4" ht="15.75">
      <c r="A7540" s="1">
        <v>2004</v>
      </c>
      <c r="B7540">
        <v>1</v>
      </c>
      <c r="C7540">
        <v>5</v>
      </c>
      <c r="D7540">
        <v>13.617000000000001</v>
      </c>
    </row>
    <row r="7541" spans="1:4" ht="15.75">
      <c r="A7541" s="1">
        <v>2004</v>
      </c>
      <c r="B7541">
        <v>1</v>
      </c>
      <c r="C7541">
        <v>6</v>
      </c>
      <c r="D7541">
        <v>13.593999999999999</v>
      </c>
    </row>
    <row r="7542" spans="1:4" ht="15.75">
      <c r="A7542" s="1">
        <v>2004</v>
      </c>
      <c r="B7542">
        <v>1</v>
      </c>
      <c r="C7542">
        <v>7</v>
      </c>
      <c r="D7542">
        <v>13.631</v>
      </c>
    </row>
    <row r="7543" spans="1:4" ht="15.75">
      <c r="A7543" s="1">
        <v>2004</v>
      </c>
      <c r="B7543">
        <v>1</v>
      </c>
      <c r="C7543">
        <v>8</v>
      </c>
      <c r="D7543">
        <v>13.749000000000001</v>
      </c>
    </row>
    <row r="7544" spans="1:4" ht="15.75">
      <c r="A7544" s="1">
        <v>2004</v>
      </c>
      <c r="B7544">
        <v>1</v>
      </c>
      <c r="C7544">
        <v>9</v>
      </c>
      <c r="D7544">
        <v>13.794</v>
      </c>
    </row>
    <row r="7545" spans="1:4" ht="15.75">
      <c r="A7545" s="1">
        <v>2004</v>
      </c>
      <c r="B7545">
        <v>1</v>
      </c>
      <c r="C7545">
        <v>10</v>
      </c>
      <c r="D7545">
        <v>13.842000000000001</v>
      </c>
    </row>
    <row r="7546" spans="1:4" ht="15.75">
      <c r="A7546" s="1">
        <v>2004</v>
      </c>
      <c r="B7546">
        <v>1</v>
      </c>
      <c r="C7546">
        <v>11</v>
      </c>
      <c r="D7546">
        <v>13.917</v>
      </c>
    </row>
    <row r="7547" spans="1:4" ht="15.75">
      <c r="A7547" s="1">
        <v>2004</v>
      </c>
      <c r="B7547">
        <v>1</v>
      </c>
      <c r="C7547">
        <v>12</v>
      </c>
      <c r="D7547">
        <v>13.991</v>
      </c>
    </row>
    <row r="7548" spans="1:4" ht="15.75">
      <c r="A7548" s="1">
        <v>2004</v>
      </c>
      <c r="B7548">
        <v>1</v>
      </c>
      <c r="C7548">
        <v>13</v>
      </c>
      <c r="D7548">
        <v>14.074999999999999</v>
      </c>
    </row>
    <row r="7549" spans="1:4" ht="15.75">
      <c r="A7549" s="1">
        <v>2004</v>
      </c>
      <c r="B7549">
        <v>1</v>
      </c>
      <c r="C7549">
        <v>14</v>
      </c>
      <c r="D7549">
        <v>14.148</v>
      </c>
    </row>
    <row r="7550" spans="1:4" ht="15.75">
      <c r="A7550" s="1">
        <v>2004</v>
      </c>
      <c r="B7550">
        <v>1</v>
      </c>
      <c r="C7550">
        <v>15</v>
      </c>
      <c r="D7550">
        <v>14.055999999999999</v>
      </c>
    </row>
    <row r="7551" spans="1:4" ht="15.75">
      <c r="A7551" s="1">
        <v>2004</v>
      </c>
      <c r="B7551">
        <v>1</v>
      </c>
      <c r="C7551">
        <v>16</v>
      </c>
      <c r="D7551">
        <v>14.202999999999999</v>
      </c>
    </row>
    <row r="7552" spans="1:4" ht="15.75">
      <c r="A7552" s="1">
        <v>2004</v>
      </c>
      <c r="B7552">
        <v>1</v>
      </c>
      <c r="C7552">
        <v>17</v>
      </c>
      <c r="D7552">
        <v>14.077</v>
      </c>
    </row>
    <row r="7553" spans="1:4" ht="15.75">
      <c r="A7553" s="1">
        <v>2004</v>
      </c>
      <c r="B7553">
        <v>1</v>
      </c>
      <c r="C7553">
        <v>18</v>
      </c>
      <c r="D7553">
        <v>14.138999999999999</v>
      </c>
    </row>
    <row r="7554" spans="1:4" ht="15.75">
      <c r="A7554" s="1">
        <v>2004</v>
      </c>
      <c r="B7554">
        <v>1</v>
      </c>
      <c r="C7554">
        <v>19</v>
      </c>
      <c r="D7554">
        <v>14.202999999999999</v>
      </c>
    </row>
    <row r="7555" spans="1:4" ht="15.75">
      <c r="A7555" s="1">
        <v>2004</v>
      </c>
      <c r="B7555">
        <v>1</v>
      </c>
      <c r="C7555">
        <v>20</v>
      </c>
      <c r="D7555">
        <v>14.28</v>
      </c>
    </row>
    <row r="7556" spans="1:4" ht="15.75">
      <c r="A7556" s="1">
        <v>2004</v>
      </c>
      <c r="B7556">
        <v>1</v>
      </c>
      <c r="C7556">
        <v>21</v>
      </c>
      <c r="D7556">
        <v>14.233000000000001</v>
      </c>
    </row>
    <row r="7557" spans="1:4" ht="15.75">
      <c r="A7557" s="1">
        <v>2004</v>
      </c>
      <c r="B7557">
        <v>1</v>
      </c>
      <c r="C7557">
        <v>22</v>
      </c>
      <c r="D7557">
        <v>14.237</v>
      </c>
    </row>
    <row r="7558" spans="1:4" ht="15.75">
      <c r="A7558" s="1">
        <v>2004</v>
      </c>
      <c r="B7558">
        <v>1</v>
      </c>
      <c r="C7558">
        <v>23</v>
      </c>
      <c r="D7558">
        <v>14.32</v>
      </c>
    </row>
    <row r="7559" spans="1:4" ht="15.75">
      <c r="A7559" s="1">
        <v>2004</v>
      </c>
      <c r="B7559">
        <v>1</v>
      </c>
      <c r="C7559">
        <v>24</v>
      </c>
      <c r="D7559">
        <v>14.321</v>
      </c>
    </row>
    <row r="7560" spans="1:4" ht="15.75">
      <c r="A7560" s="1">
        <v>2004</v>
      </c>
      <c r="B7560">
        <v>1</v>
      </c>
      <c r="C7560">
        <v>25</v>
      </c>
      <c r="D7560">
        <v>14.217000000000001</v>
      </c>
    </row>
    <row r="7561" spans="1:4" ht="15.75">
      <c r="A7561" s="1">
        <v>2004</v>
      </c>
      <c r="B7561">
        <v>1</v>
      </c>
      <c r="C7561">
        <v>26</v>
      </c>
      <c r="D7561">
        <v>14.321</v>
      </c>
    </row>
    <row r="7562" spans="1:4" ht="15.75">
      <c r="A7562" s="1">
        <v>2004</v>
      </c>
      <c r="B7562">
        <v>1</v>
      </c>
      <c r="C7562">
        <v>27</v>
      </c>
      <c r="D7562">
        <v>14.366</v>
      </c>
    </row>
    <row r="7563" spans="1:4" ht="15.75">
      <c r="A7563" s="1">
        <v>2004</v>
      </c>
      <c r="B7563">
        <v>1</v>
      </c>
      <c r="C7563">
        <v>28</v>
      </c>
      <c r="D7563">
        <v>14.342000000000001</v>
      </c>
    </row>
    <row r="7564" spans="1:4" ht="15.75">
      <c r="A7564" s="1">
        <v>2004</v>
      </c>
      <c r="B7564">
        <v>1</v>
      </c>
      <c r="C7564">
        <v>29</v>
      </c>
      <c r="D7564">
        <v>14.337</v>
      </c>
    </row>
    <row r="7565" spans="1:4" ht="15.75">
      <c r="A7565" s="1">
        <v>2004</v>
      </c>
      <c r="B7565">
        <v>1</v>
      </c>
      <c r="C7565">
        <v>30</v>
      </c>
      <c r="D7565">
        <v>14.28</v>
      </c>
    </row>
    <row r="7566" spans="1:4" ht="15.75">
      <c r="A7566" s="1">
        <v>2004</v>
      </c>
      <c r="B7566">
        <v>1</v>
      </c>
      <c r="C7566">
        <v>31</v>
      </c>
      <c r="D7566">
        <v>14.397</v>
      </c>
    </row>
    <row r="7567" spans="1:4" ht="15.75">
      <c r="A7567" s="1">
        <v>2004</v>
      </c>
      <c r="B7567">
        <v>2</v>
      </c>
      <c r="C7567">
        <v>1</v>
      </c>
      <c r="D7567">
        <v>14.36</v>
      </c>
    </row>
    <row r="7568" spans="1:4" ht="15.75">
      <c r="A7568" s="1">
        <v>2004</v>
      </c>
      <c r="B7568">
        <v>2</v>
      </c>
      <c r="C7568">
        <v>2</v>
      </c>
      <c r="D7568">
        <v>14.388999999999999</v>
      </c>
    </row>
    <row r="7569" spans="1:4" ht="15.75">
      <c r="A7569" s="1">
        <v>2004</v>
      </c>
      <c r="B7569">
        <v>2</v>
      </c>
      <c r="C7569">
        <v>3</v>
      </c>
      <c r="D7569">
        <v>14.497</v>
      </c>
    </row>
    <row r="7570" spans="1:4" ht="15.75">
      <c r="A7570" s="1">
        <v>2004</v>
      </c>
      <c r="B7570">
        <v>2</v>
      </c>
      <c r="C7570">
        <v>4</v>
      </c>
      <c r="D7570">
        <v>14.515000000000001</v>
      </c>
    </row>
    <row r="7571" spans="1:4" ht="15.75">
      <c r="A7571" s="1">
        <v>2004</v>
      </c>
      <c r="B7571">
        <v>2</v>
      </c>
      <c r="C7571">
        <v>5</v>
      </c>
      <c r="D7571">
        <v>14.53</v>
      </c>
    </row>
    <row r="7572" spans="1:4" ht="15.75">
      <c r="A7572" s="1">
        <v>2004</v>
      </c>
      <c r="B7572">
        <v>2</v>
      </c>
      <c r="C7572">
        <v>6</v>
      </c>
      <c r="D7572">
        <v>14.564</v>
      </c>
    </row>
    <row r="7573" spans="1:4" ht="15.75">
      <c r="A7573" s="1">
        <v>2004</v>
      </c>
      <c r="B7573">
        <v>2</v>
      </c>
      <c r="C7573">
        <v>7</v>
      </c>
      <c r="D7573">
        <v>14.691000000000001</v>
      </c>
    </row>
    <row r="7574" spans="1:4" ht="15.75">
      <c r="A7574" s="1">
        <v>2004</v>
      </c>
      <c r="B7574">
        <v>2</v>
      </c>
      <c r="C7574">
        <v>8</v>
      </c>
      <c r="D7574">
        <v>14.692</v>
      </c>
    </row>
    <row r="7575" spans="1:4" ht="15.75">
      <c r="A7575" s="1">
        <v>2004</v>
      </c>
      <c r="B7575">
        <v>2</v>
      </c>
      <c r="C7575">
        <v>9</v>
      </c>
      <c r="D7575">
        <v>14.787000000000001</v>
      </c>
    </row>
    <row r="7576" spans="1:4" ht="15.75">
      <c r="A7576" s="1">
        <v>2004</v>
      </c>
      <c r="B7576">
        <v>2</v>
      </c>
      <c r="C7576">
        <v>10</v>
      </c>
      <c r="D7576">
        <v>14.827</v>
      </c>
    </row>
    <row r="7577" spans="1:4" ht="15.75">
      <c r="A7577" s="1">
        <v>2004</v>
      </c>
      <c r="B7577">
        <v>2</v>
      </c>
      <c r="C7577">
        <v>11</v>
      </c>
      <c r="D7577">
        <v>14.862</v>
      </c>
    </row>
    <row r="7578" spans="1:4" ht="15.75">
      <c r="A7578" s="1">
        <v>2004</v>
      </c>
      <c r="B7578">
        <v>2</v>
      </c>
      <c r="C7578">
        <v>12</v>
      </c>
      <c r="D7578">
        <v>14.946999999999999</v>
      </c>
    </row>
    <row r="7579" spans="1:4" ht="15.75">
      <c r="A7579" s="1">
        <v>2004</v>
      </c>
      <c r="B7579">
        <v>2</v>
      </c>
      <c r="C7579">
        <v>13</v>
      </c>
      <c r="D7579">
        <v>15.021000000000001</v>
      </c>
    </row>
    <row r="7580" spans="1:4" ht="15.75">
      <c r="A7580" s="1">
        <v>2004</v>
      </c>
      <c r="B7580">
        <v>2</v>
      </c>
      <c r="C7580">
        <v>14</v>
      </c>
      <c r="D7580">
        <v>15.023999999999999</v>
      </c>
    </row>
    <row r="7581" spans="1:4" ht="15.75">
      <c r="A7581" s="1">
        <v>2004</v>
      </c>
      <c r="B7581">
        <v>2</v>
      </c>
      <c r="C7581">
        <v>15</v>
      </c>
      <c r="D7581">
        <v>15.034000000000001</v>
      </c>
    </row>
    <row r="7582" spans="1:4" ht="15.75">
      <c r="A7582" s="1">
        <v>2004</v>
      </c>
      <c r="B7582">
        <v>2</v>
      </c>
      <c r="C7582">
        <v>16</v>
      </c>
      <c r="D7582">
        <v>15.029</v>
      </c>
    </row>
    <row r="7583" spans="1:4" ht="15.75">
      <c r="A7583" s="1">
        <v>2004</v>
      </c>
      <c r="B7583">
        <v>2</v>
      </c>
      <c r="C7583">
        <v>17</v>
      </c>
      <c r="D7583">
        <v>15.037000000000001</v>
      </c>
    </row>
    <row r="7584" spans="1:4" ht="15.75">
      <c r="A7584" s="1">
        <v>2004</v>
      </c>
      <c r="B7584">
        <v>2</v>
      </c>
      <c r="C7584">
        <v>18</v>
      </c>
      <c r="D7584">
        <v>15.028</v>
      </c>
    </row>
    <row r="7585" spans="1:4" ht="15.75">
      <c r="A7585" s="1">
        <v>2004</v>
      </c>
      <c r="B7585">
        <v>2</v>
      </c>
      <c r="C7585">
        <v>19</v>
      </c>
      <c r="D7585">
        <v>15.087999999999999</v>
      </c>
    </row>
    <row r="7586" spans="1:4" ht="15.75">
      <c r="A7586" s="1">
        <v>2004</v>
      </c>
      <c r="B7586">
        <v>2</v>
      </c>
      <c r="C7586">
        <v>20</v>
      </c>
      <c r="D7586">
        <v>15.082000000000001</v>
      </c>
    </row>
    <row r="7587" spans="1:4" ht="15.75">
      <c r="A7587" s="1">
        <v>2004</v>
      </c>
      <c r="B7587">
        <v>2</v>
      </c>
      <c r="C7587">
        <v>21</v>
      </c>
      <c r="D7587">
        <v>15.147</v>
      </c>
    </row>
    <row r="7588" spans="1:4" ht="15.75">
      <c r="A7588" s="1">
        <v>2004</v>
      </c>
      <c r="B7588">
        <v>2</v>
      </c>
      <c r="C7588">
        <v>22</v>
      </c>
      <c r="D7588">
        <v>15.164999999999999</v>
      </c>
    </row>
    <row r="7589" spans="1:4" ht="15.75">
      <c r="A7589" s="1">
        <v>2004</v>
      </c>
      <c r="B7589">
        <v>2</v>
      </c>
      <c r="C7589">
        <v>23</v>
      </c>
      <c r="D7589">
        <v>15.15</v>
      </c>
    </row>
    <row r="7590" spans="1:4" ht="15.75">
      <c r="A7590" s="1">
        <v>2004</v>
      </c>
      <c r="B7590">
        <v>2</v>
      </c>
      <c r="C7590">
        <v>24</v>
      </c>
      <c r="D7590">
        <v>15.169</v>
      </c>
    </row>
    <row r="7591" spans="1:4" ht="15.75">
      <c r="A7591" s="1">
        <v>2004</v>
      </c>
      <c r="B7591">
        <v>2</v>
      </c>
      <c r="C7591">
        <v>25</v>
      </c>
      <c r="D7591">
        <v>15.144</v>
      </c>
    </row>
    <row r="7592" spans="1:4" ht="15.75">
      <c r="A7592" s="1">
        <v>2004</v>
      </c>
      <c r="B7592">
        <v>2</v>
      </c>
      <c r="C7592">
        <v>26</v>
      </c>
      <c r="D7592">
        <v>15.169</v>
      </c>
    </row>
    <row r="7593" spans="1:4" ht="15.75">
      <c r="A7593" s="1">
        <v>2004</v>
      </c>
      <c r="B7593">
        <v>2</v>
      </c>
      <c r="C7593">
        <v>27</v>
      </c>
      <c r="D7593">
        <v>15.185</v>
      </c>
    </row>
    <row r="7594" spans="1:4" ht="15.75">
      <c r="A7594" s="1">
        <v>2004</v>
      </c>
      <c r="B7594">
        <v>2</v>
      </c>
      <c r="C7594">
        <v>28</v>
      </c>
      <c r="D7594">
        <v>15.186999999999999</v>
      </c>
    </row>
    <row r="7595" spans="1:4" ht="15.75">
      <c r="A7595" s="1">
        <v>2004</v>
      </c>
      <c r="B7595">
        <v>2</v>
      </c>
      <c r="C7595">
        <v>29</v>
      </c>
      <c r="D7595">
        <v>15.196999999999999</v>
      </c>
    </row>
    <row r="7596" spans="1:4" ht="15.75">
      <c r="A7596" s="1">
        <v>2004</v>
      </c>
      <c r="B7596">
        <v>3</v>
      </c>
      <c r="C7596">
        <v>1</v>
      </c>
      <c r="D7596">
        <v>15.103999999999999</v>
      </c>
    </row>
    <row r="7597" spans="1:4" ht="15.75">
      <c r="A7597" s="1">
        <v>2004</v>
      </c>
      <c r="B7597">
        <v>3</v>
      </c>
      <c r="C7597">
        <v>2</v>
      </c>
      <c r="D7597">
        <v>15.068</v>
      </c>
    </row>
    <row r="7598" spans="1:4" ht="15.75">
      <c r="A7598" s="1">
        <v>2004</v>
      </c>
      <c r="B7598">
        <v>3</v>
      </c>
      <c r="C7598">
        <v>3</v>
      </c>
      <c r="D7598">
        <v>15.052</v>
      </c>
    </row>
    <row r="7599" spans="1:4" ht="15.75">
      <c r="A7599" s="1">
        <v>2004</v>
      </c>
      <c r="B7599">
        <v>3</v>
      </c>
      <c r="C7599">
        <v>4</v>
      </c>
      <c r="D7599">
        <v>15.004</v>
      </c>
    </row>
    <row r="7600" spans="1:4" ht="15.75">
      <c r="A7600" s="1">
        <v>2004</v>
      </c>
      <c r="B7600">
        <v>3</v>
      </c>
      <c r="C7600">
        <v>5</v>
      </c>
      <c r="D7600">
        <v>15.04</v>
      </c>
    </row>
    <row r="7601" spans="1:4" ht="15.75">
      <c r="A7601" s="1">
        <v>2004</v>
      </c>
      <c r="B7601">
        <v>3</v>
      </c>
      <c r="C7601">
        <v>6</v>
      </c>
      <c r="D7601">
        <v>15.117000000000001</v>
      </c>
    </row>
    <row r="7602" spans="1:4" ht="15.75">
      <c r="A7602" s="1">
        <v>2004</v>
      </c>
      <c r="B7602">
        <v>3</v>
      </c>
      <c r="C7602">
        <v>7</v>
      </c>
      <c r="D7602">
        <v>15.157</v>
      </c>
    </row>
    <row r="7603" spans="1:4" ht="15.75">
      <c r="A7603" s="1">
        <v>2004</v>
      </c>
      <c r="B7603">
        <v>3</v>
      </c>
      <c r="C7603">
        <v>8</v>
      </c>
      <c r="D7603">
        <v>15.161</v>
      </c>
    </row>
    <row r="7604" spans="1:4" ht="15.75">
      <c r="A7604" s="1">
        <v>2004</v>
      </c>
      <c r="B7604">
        <v>3</v>
      </c>
      <c r="C7604">
        <v>9</v>
      </c>
      <c r="D7604">
        <v>15.269</v>
      </c>
    </row>
    <row r="7605" spans="1:4" ht="15.75">
      <c r="A7605" s="1">
        <v>2004</v>
      </c>
      <c r="B7605">
        <v>3</v>
      </c>
      <c r="C7605">
        <v>10</v>
      </c>
      <c r="D7605">
        <v>15.3</v>
      </c>
    </row>
    <row r="7606" spans="1:4" ht="15.75">
      <c r="A7606" s="1">
        <v>2004</v>
      </c>
      <c r="B7606">
        <v>3</v>
      </c>
      <c r="C7606">
        <v>11</v>
      </c>
      <c r="D7606">
        <v>15.191000000000001</v>
      </c>
    </row>
    <row r="7607" spans="1:4" ht="15.75">
      <c r="A7607" s="1">
        <v>2004</v>
      </c>
      <c r="B7607">
        <v>3</v>
      </c>
      <c r="C7607">
        <v>12</v>
      </c>
      <c r="D7607">
        <v>15.085000000000001</v>
      </c>
    </row>
    <row r="7608" spans="1:4" ht="15.75">
      <c r="A7608" s="1">
        <v>2004</v>
      </c>
      <c r="B7608">
        <v>3</v>
      </c>
      <c r="C7608">
        <v>13</v>
      </c>
      <c r="D7608">
        <v>14.853999999999999</v>
      </c>
    </row>
    <row r="7609" spans="1:4" ht="15.75">
      <c r="A7609" s="1">
        <v>2004</v>
      </c>
      <c r="B7609">
        <v>3</v>
      </c>
      <c r="C7609">
        <v>14</v>
      </c>
      <c r="D7609">
        <v>14.89</v>
      </c>
    </row>
    <row r="7610" spans="1:4" ht="15.75">
      <c r="A7610" s="1">
        <v>2004</v>
      </c>
      <c r="B7610">
        <v>3</v>
      </c>
      <c r="C7610">
        <v>15</v>
      </c>
      <c r="D7610">
        <v>14.907999999999999</v>
      </c>
    </row>
    <row r="7611" spans="1:4" ht="15.75">
      <c r="A7611" s="1">
        <v>2004</v>
      </c>
      <c r="B7611">
        <v>3</v>
      </c>
      <c r="C7611">
        <v>16</v>
      </c>
      <c r="D7611">
        <v>14.944000000000001</v>
      </c>
    </row>
    <row r="7612" spans="1:4" ht="15.75">
      <c r="A7612" s="1">
        <v>2004</v>
      </c>
      <c r="B7612">
        <v>3</v>
      </c>
      <c r="C7612">
        <v>17</v>
      </c>
      <c r="D7612">
        <v>15.013</v>
      </c>
    </row>
    <row r="7613" spans="1:4" ht="15.75">
      <c r="A7613" s="1">
        <v>2004</v>
      </c>
      <c r="B7613">
        <v>3</v>
      </c>
      <c r="C7613">
        <v>18</v>
      </c>
      <c r="D7613">
        <v>14.943</v>
      </c>
    </row>
    <row r="7614" spans="1:4" ht="15.75">
      <c r="A7614" s="1">
        <v>2004</v>
      </c>
      <c r="B7614">
        <v>3</v>
      </c>
      <c r="C7614">
        <v>19</v>
      </c>
      <c r="D7614">
        <v>14.941000000000001</v>
      </c>
    </row>
    <row r="7615" spans="1:4" ht="15.75">
      <c r="A7615" s="1">
        <v>2004</v>
      </c>
      <c r="B7615">
        <v>3</v>
      </c>
      <c r="C7615">
        <v>20</v>
      </c>
      <c r="D7615">
        <v>14.955</v>
      </c>
    </row>
    <row r="7616" spans="1:4" ht="15.75">
      <c r="A7616" s="1">
        <v>2004</v>
      </c>
      <c r="B7616">
        <v>3</v>
      </c>
      <c r="C7616">
        <v>21</v>
      </c>
      <c r="D7616">
        <v>14.954000000000001</v>
      </c>
    </row>
    <row r="7617" spans="1:4" ht="15.75">
      <c r="A7617" s="1">
        <v>2004</v>
      </c>
      <c r="B7617">
        <v>3</v>
      </c>
      <c r="C7617">
        <v>22</v>
      </c>
      <c r="D7617">
        <v>14.843999999999999</v>
      </c>
    </row>
    <row r="7618" spans="1:4" ht="15.75">
      <c r="A7618" s="1">
        <v>2004</v>
      </c>
      <c r="B7618">
        <v>3</v>
      </c>
      <c r="C7618">
        <v>23</v>
      </c>
      <c r="D7618">
        <v>14.824</v>
      </c>
    </row>
    <row r="7619" spans="1:4" ht="15.75">
      <c r="A7619" s="1">
        <v>2004</v>
      </c>
      <c r="B7619">
        <v>3</v>
      </c>
      <c r="C7619">
        <v>24</v>
      </c>
      <c r="D7619">
        <v>14.882</v>
      </c>
    </row>
    <row r="7620" spans="1:4" ht="15.75">
      <c r="A7620" s="1">
        <v>2004</v>
      </c>
      <c r="B7620">
        <v>3</v>
      </c>
      <c r="C7620">
        <v>25</v>
      </c>
      <c r="D7620">
        <v>14.958</v>
      </c>
    </row>
    <row r="7621" spans="1:4" ht="15.75">
      <c r="A7621" s="1">
        <v>2004</v>
      </c>
      <c r="B7621">
        <v>3</v>
      </c>
      <c r="C7621">
        <v>26</v>
      </c>
      <c r="D7621">
        <v>15.048</v>
      </c>
    </row>
    <row r="7622" spans="1:4" ht="15.75">
      <c r="A7622" s="1">
        <v>2004</v>
      </c>
      <c r="B7622">
        <v>3</v>
      </c>
      <c r="C7622">
        <v>27</v>
      </c>
      <c r="D7622">
        <v>15.016</v>
      </c>
    </row>
    <row r="7623" spans="1:4" ht="15.75">
      <c r="A7623" s="1">
        <v>2004</v>
      </c>
      <c r="B7623">
        <v>3</v>
      </c>
      <c r="C7623">
        <v>28</v>
      </c>
      <c r="D7623">
        <v>14.83</v>
      </c>
    </row>
    <row r="7624" spans="1:4" ht="15.75">
      <c r="A7624" s="1">
        <v>2004</v>
      </c>
      <c r="B7624">
        <v>3</v>
      </c>
      <c r="C7624">
        <v>29</v>
      </c>
      <c r="D7624">
        <v>14.792999999999999</v>
      </c>
    </row>
    <row r="7625" spans="1:4" ht="15.75">
      <c r="A7625" s="1">
        <v>2004</v>
      </c>
      <c r="B7625">
        <v>3</v>
      </c>
      <c r="C7625">
        <v>30</v>
      </c>
      <c r="D7625">
        <v>14.784000000000001</v>
      </c>
    </row>
    <row r="7626" spans="1:4" ht="15.75">
      <c r="A7626" s="1">
        <v>2004</v>
      </c>
      <c r="B7626">
        <v>3</v>
      </c>
      <c r="C7626">
        <v>31</v>
      </c>
      <c r="D7626">
        <v>14.840999999999999</v>
      </c>
    </row>
    <row r="7627" spans="1:4" ht="15.75">
      <c r="A7627" s="1">
        <v>2004</v>
      </c>
      <c r="B7627">
        <v>4</v>
      </c>
      <c r="C7627">
        <v>1</v>
      </c>
      <c r="D7627">
        <v>14.742000000000001</v>
      </c>
    </row>
    <row r="7628" spans="1:4" ht="15.75">
      <c r="A7628" s="1">
        <v>2004</v>
      </c>
      <c r="B7628">
        <v>4</v>
      </c>
      <c r="C7628">
        <v>2</v>
      </c>
      <c r="D7628">
        <v>14.734999999999999</v>
      </c>
    </row>
    <row r="7629" spans="1:4" ht="15.75">
      <c r="A7629" s="1">
        <v>2004</v>
      </c>
      <c r="B7629">
        <v>4</v>
      </c>
      <c r="C7629">
        <v>3</v>
      </c>
      <c r="D7629">
        <v>14.68</v>
      </c>
    </row>
    <row r="7630" spans="1:4" ht="15.75">
      <c r="A7630" s="1">
        <v>2004</v>
      </c>
      <c r="B7630">
        <v>4</v>
      </c>
      <c r="C7630">
        <v>4</v>
      </c>
      <c r="D7630">
        <v>14.682</v>
      </c>
    </row>
    <row r="7631" spans="1:4" ht="15.75">
      <c r="A7631" s="1">
        <v>2004</v>
      </c>
      <c r="B7631">
        <v>4</v>
      </c>
      <c r="C7631">
        <v>5</v>
      </c>
      <c r="D7631">
        <v>14.669</v>
      </c>
    </row>
    <row r="7632" spans="1:4" ht="15.75">
      <c r="A7632" s="1">
        <v>2004</v>
      </c>
      <c r="B7632">
        <v>4</v>
      </c>
      <c r="C7632">
        <v>6</v>
      </c>
      <c r="D7632">
        <v>14.595000000000001</v>
      </c>
    </row>
    <row r="7633" spans="1:4" ht="15.75">
      <c r="A7633" s="1">
        <v>2004</v>
      </c>
      <c r="B7633">
        <v>4</v>
      </c>
      <c r="C7633">
        <v>7</v>
      </c>
      <c r="D7633">
        <v>14.504</v>
      </c>
    </row>
    <row r="7634" spans="1:4" ht="15.75">
      <c r="A7634" s="1">
        <v>2004</v>
      </c>
      <c r="B7634">
        <v>4</v>
      </c>
      <c r="C7634">
        <v>8</v>
      </c>
      <c r="D7634">
        <v>14.461</v>
      </c>
    </row>
    <row r="7635" spans="1:4" ht="15.75">
      <c r="A7635" s="1">
        <v>2004</v>
      </c>
      <c r="B7635">
        <v>4</v>
      </c>
      <c r="C7635">
        <v>9</v>
      </c>
      <c r="D7635">
        <v>14.420999999999999</v>
      </c>
    </row>
    <row r="7636" spans="1:4" ht="15.75">
      <c r="A7636" s="1">
        <v>2004</v>
      </c>
      <c r="B7636">
        <v>4</v>
      </c>
      <c r="C7636">
        <v>10</v>
      </c>
      <c r="D7636">
        <v>14.324999999999999</v>
      </c>
    </row>
    <row r="7637" spans="1:4" ht="15.75">
      <c r="A7637" s="1">
        <v>2004</v>
      </c>
      <c r="B7637">
        <v>4</v>
      </c>
      <c r="C7637">
        <v>11</v>
      </c>
      <c r="D7637">
        <v>14.119</v>
      </c>
    </row>
    <row r="7638" spans="1:4" ht="15.75">
      <c r="A7638" s="1">
        <v>2004</v>
      </c>
      <c r="B7638">
        <v>4</v>
      </c>
      <c r="C7638">
        <v>12</v>
      </c>
      <c r="D7638">
        <v>13.948</v>
      </c>
    </row>
    <row r="7639" spans="1:4" ht="15.75">
      <c r="A7639" s="1">
        <v>2004</v>
      </c>
      <c r="B7639">
        <v>4</v>
      </c>
      <c r="C7639">
        <v>13</v>
      </c>
      <c r="D7639">
        <v>13.882999999999999</v>
      </c>
    </row>
    <row r="7640" spans="1:4" ht="15.75">
      <c r="A7640" s="1">
        <v>2004</v>
      </c>
      <c r="B7640">
        <v>4</v>
      </c>
      <c r="C7640">
        <v>14</v>
      </c>
      <c r="D7640">
        <v>13.9</v>
      </c>
    </row>
    <row r="7641" spans="1:4" ht="15.75">
      <c r="A7641" s="1">
        <v>2004</v>
      </c>
      <c r="B7641">
        <v>4</v>
      </c>
      <c r="C7641">
        <v>15</v>
      </c>
      <c r="D7641">
        <v>13.861000000000001</v>
      </c>
    </row>
    <row r="7642" spans="1:4" ht="15.75">
      <c r="A7642" s="1">
        <v>2004</v>
      </c>
      <c r="B7642">
        <v>4</v>
      </c>
      <c r="C7642">
        <v>16</v>
      </c>
      <c r="D7642">
        <v>13.821</v>
      </c>
    </row>
    <row r="7643" spans="1:4" ht="15.75">
      <c r="A7643" s="1">
        <v>2004</v>
      </c>
      <c r="B7643">
        <v>4</v>
      </c>
      <c r="C7643">
        <v>17</v>
      </c>
      <c r="D7643">
        <v>13.768000000000001</v>
      </c>
    </row>
    <row r="7644" spans="1:4" ht="15.75">
      <c r="A7644" s="1">
        <v>2004</v>
      </c>
      <c r="B7644">
        <v>4</v>
      </c>
      <c r="C7644">
        <v>18</v>
      </c>
      <c r="D7644">
        <v>13.715</v>
      </c>
    </row>
    <row r="7645" spans="1:4" ht="15.75">
      <c r="A7645" s="1">
        <v>2004</v>
      </c>
      <c r="B7645">
        <v>4</v>
      </c>
      <c r="C7645">
        <v>19</v>
      </c>
      <c r="D7645">
        <v>13.778</v>
      </c>
    </row>
    <row r="7646" spans="1:4" ht="15.75">
      <c r="A7646" s="1">
        <v>2004</v>
      </c>
      <c r="B7646">
        <v>4</v>
      </c>
      <c r="C7646">
        <v>20</v>
      </c>
      <c r="D7646">
        <v>13.766999999999999</v>
      </c>
    </row>
    <row r="7647" spans="1:4" ht="15.75">
      <c r="A7647" s="1">
        <v>2004</v>
      </c>
      <c r="B7647">
        <v>4</v>
      </c>
      <c r="C7647">
        <v>21</v>
      </c>
      <c r="D7647">
        <v>13.682</v>
      </c>
    </row>
    <row r="7648" spans="1:4" ht="15.75">
      <c r="A7648" s="1">
        <v>2004</v>
      </c>
      <c r="B7648">
        <v>4</v>
      </c>
      <c r="C7648">
        <v>22</v>
      </c>
      <c r="D7648">
        <v>13.648999999999999</v>
      </c>
    </row>
    <row r="7649" spans="1:4" ht="15.75">
      <c r="A7649" s="1">
        <v>2004</v>
      </c>
      <c r="B7649">
        <v>4</v>
      </c>
      <c r="C7649">
        <v>23</v>
      </c>
      <c r="D7649">
        <v>13.555999999999999</v>
      </c>
    </row>
    <row r="7650" spans="1:4" ht="15.75">
      <c r="A7650" s="1">
        <v>2004</v>
      </c>
      <c r="B7650">
        <v>4</v>
      </c>
      <c r="C7650">
        <v>24</v>
      </c>
      <c r="D7650">
        <v>13.554</v>
      </c>
    </row>
    <row r="7651" spans="1:4" ht="15.75">
      <c r="A7651" s="1">
        <v>2004</v>
      </c>
      <c r="B7651">
        <v>4</v>
      </c>
      <c r="C7651">
        <v>25</v>
      </c>
      <c r="D7651">
        <v>13.577</v>
      </c>
    </row>
    <row r="7652" spans="1:4" ht="15.75">
      <c r="A7652" s="1">
        <v>2004</v>
      </c>
      <c r="B7652">
        <v>4</v>
      </c>
      <c r="C7652">
        <v>26</v>
      </c>
      <c r="D7652">
        <v>13.5</v>
      </c>
    </row>
    <row r="7653" spans="1:4" ht="15.75">
      <c r="A7653" s="1">
        <v>2004</v>
      </c>
      <c r="B7653">
        <v>4</v>
      </c>
      <c r="C7653">
        <v>27</v>
      </c>
      <c r="D7653">
        <v>13.52</v>
      </c>
    </row>
    <row r="7654" spans="1:4" ht="15.75">
      <c r="A7654" s="1">
        <v>2004</v>
      </c>
      <c r="B7654">
        <v>4</v>
      </c>
      <c r="C7654">
        <v>28</v>
      </c>
      <c r="D7654">
        <v>13.443</v>
      </c>
    </row>
    <row r="7655" spans="1:4" ht="15.75">
      <c r="A7655" s="1">
        <v>2004</v>
      </c>
      <c r="B7655">
        <v>4</v>
      </c>
      <c r="C7655">
        <v>29</v>
      </c>
      <c r="D7655">
        <v>13.43</v>
      </c>
    </row>
    <row r="7656" spans="1:4" ht="15.75">
      <c r="A7656" s="1">
        <v>2004</v>
      </c>
      <c r="B7656">
        <v>4</v>
      </c>
      <c r="C7656">
        <v>30</v>
      </c>
      <c r="D7656">
        <v>13.335000000000001</v>
      </c>
    </row>
    <row r="7657" spans="1:4" ht="15.75">
      <c r="A7657" s="1">
        <v>2004</v>
      </c>
      <c r="B7657">
        <v>5</v>
      </c>
      <c r="C7657">
        <v>1</v>
      </c>
      <c r="D7657">
        <v>13.202999999999999</v>
      </c>
    </row>
    <row r="7658" spans="1:4" ht="15.75">
      <c r="A7658" s="1">
        <v>2004</v>
      </c>
      <c r="B7658">
        <v>5</v>
      </c>
      <c r="C7658">
        <v>2</v>
      </c>
      <c r="D7658">
        <v>13.113</v>
      </c>
    </row>
    <row r="7659" spans="1:4" ht="15.75">
      <c r="A7659" s="1">
        <v>2004</v>
      </c>
      <c r="B7659">
        <v>5</v>
      </c>
      <c r="C7659">
        <v>3</v>
      </c>
      <c r="D7659">
        <v>13.129</v>
      </c>
    </row>
    <row r="7660" spans="1:4" ht="15.75">
      <c r="A7660" s="1">
        <v>2004</v>
      </c>
      <c r="B7660">
        <v>5</v>
      </c>
      <c r="C7660">
        <v>4</v>
      </c>
      <c r="D7660">
        <v>13.128</v>
      </c>
    </row>
    <row r="7661" spans="1:4" ht="15.75">
      <c r="A7661" s="1">
        <v>2004</v>
      </c>
      <c r="B7661">
        <v>5</v>
      </c>
      <c r="C7661">
        <v>5</v>
      </c>
      <c r="D7661">
        <v>13.019</v>
      </c>
    </row>
    <row r="7662" spans="1:4" ht="15.75">
      <c r="A7662" s="1">
        <v>2004</v>
      </c>
      <c r="B7662">
        <v>5</v>
      </c>
      <c r="C7662">
        <v>6</v>
      </c>
      <c r="D7662">
        <v>12.97</v>
      </c>
    </row>
    <row r="7663" spans="1:4" ht="15.75">
      <c r="A7663" s="1">
        <v>2004</v>
      </c>
      <c r="B7663">
        <v>5</v>
      </c>
      <c r="C7663">
        <v>7</v>
      </c>
      <c r="D7663">
        <v>12.901</v>
      </c>
    </row>
    <row r="7664" spans="1:4" ht="15.75">
      <c r="A7664" s="1">
        <v>2004</v>
      </c>
      <c r="B7664">
        <v>5</v>
      </c>
      <c r="C7664">
        <v>8</v>
      </c>
      <c r="D7664">
        <v>12.781000000000001</v>
      </c>
    </row>
    <row r="7665" spans="1:4" ht="15.75">
      <c r="A7665" s="1">
        <v>2004</v>
      </c>
      <c r="B7665">
        <v>5</v>
      </c>
      <c r="C7665">
        <v>9</v>
      </c>
      <c r="D7665">
        <v>12.795999999999999</v>
      </c>
    </row>
    <row r="7666" spans="1:4" ht="15.75">
      <c r="A7666" s="1">
        <v>2004</v>
      </c>
      <c r="B7666">
        <v>5</v>
      </c>
      <c r="C7666">
        <v>10</v>
      </c>
      <c r="D7666">
        <v>12.706</v>
      </c>
    </row>
    <row r="7667" spans="1:4" ht="15.75">
      <c r="A7667" s="1">
        <v>2004</v>
      </c>
      <c r="B7667">
        <v>5</v>
      </c>
      <c r="C7667">
        <v>11</v>
      </c>
      <c r="D7667">
        <v>12.709</v>
      </c>
    </row>
    <row r="7668" spans="1:4" ht="15.75">
      <c r="A7668" s="1">
        <v>2004</v>
      </c>
      <c r="B7668">
        <v>5</v>
      </c>
      <c r="C7668">
        <v>12</v>
      </c>
      <c r="D7668">
        <v>12.632</v>
      </c>
    </row>
    <row r="7669" spans="1:4" ht="15.75">
      <c r="A7669" s="1">
        <v>2004</v>
      </c>
      <c r="B7669">
        <v>5</v>
      </c>
      <c r="C7669">
        <v>13</v>
      </c>
      <c r="D7669">
        <v>12.563000000000001</v>
      </c>
    </row>
    <row r="7670" spans="1:4" ht="15.75">
      <c r="A7670" s="1">
        <v>2004</v>
      </c>
      <c r="B7670">
        <v>5</v>
      </c>
      <c r="C7670">
        <v>14</v>
      </c>
      <c r="D7670">
        <v>12.529</v>
      </c>
    </row>
    <row r="7671" spans="1:4" ht="15.75">
      <c r="A7671" s="1">
        <v>2004</v>
      </c>
      <c r="B7671">
        <v>5</v>
      </c>
      <c r="C7671">
        <v>15</v>
      </c>
      <c r="D7671">
        <v>12.48</v>
      </c>
    </row>
    <row r="7672" spans="1:4" ht="15.75">
      <c r="A7672" s="1">
        <v>2004</v>
      </c>
      <c r="B7672">
        <v>5</v>
      </c>
      <c r="C7672">
        <v>16</v>
      </c>
      <c r="D7672">
        <v>12.476000000000001</v>
      </c>
    </row>
    <row r="7673" spans="1:4" ht="15.75">
      <c r="A7673" s="1">
        <v>2004</v>
      </c>
      <c r="B7673">
        <v>5</v>
      </c>
      <c r="C7673">
        <v>17</v>
      </c>
      <c r="D7673">
        <v>12.43</v>
      </c>
    </row>
    <row r="7674" spans="1:4" ht="15.75">
      <c r="A7674" s="1">
        <v>2004</v>
      </c>
      <c r="B7674">
        <v>5</v>
      </c>
      <c r="C7674">
        <v>18</v>
      </c>
      <c r="D7674">
        <v>12.436999999999999</v>
      </c>
    </row>
    <row r="7675" spans="1:4" ht="15.75">
      <c r="A7675" s="1">
        <v>2004</v>
      </c>
      <c r="B7675">
        <v>5</v>
      </c>
      <c r="C7675">
        <v>19</v>
      </c>
      <c r="D7675">
        <v>12.394</v>
      </c>
    </row>
    <row r="7676" spans="1:4" ht="15.75">
      <c r="A7676" s="1">
        <v>2004</v>
      </c>
      <c r="B7676">
        <v>5</v>
      </c>
      <c r="C7676">
        <v>20</v>
      </c>
      <c r="D7676">
        <v>12.334</v>
      </c>
    </row>
    <row r="7677" spans="1:4" ht="15.75">
      <c r="A7677" s="1">
        <v>2004</v>
      </c>
      <c r="B7677">
        <v>5</v>
      </c>
      <c r="C7677">
        <v>21</v>
      </c>
      <c r="D7677">
        <v>12.352</v>
      </c>
    </row>
    <row r="7678" spans="1:4" ht="15.75">
      <c r="A7678" s="1">
        <v>2004</v>
      </c>
      <c r="B7678">
        <v>5</v>
      </c>
      <c r="C7678">
        <v>22</v>
      </c>
      <c r="D7678">
        <v>12.292</v>
      </c>
    </row>
    <row r="7679" spans="1:4" ht="15.75">
      <c r="A7679" s="1">
        <v>2004</v>
      </c>
      <c r="B7679">
        <v>5</v>
      </c>
      <c r="C7679">
        <v>23</v>
      </c>
      <c r="D7679">
        <v>12.260999999999999</v>
      </c>
    </row>
    <row r="7680" spans="1:4" ht="15.75">
      <c r="A7680" s="1">
        <v>2004</v>
      </c>
      <c r="B7680">
        <v>5</v>
      </c>
      <c r="C7680">
        <v>24</v>
      </c>
      <c r="D7680">
        <v>12.242000000000001</v>
      </c>
    </row>
    <row r="7681" spans="1:4" ht="15.75">
      <c r="A7681" s="1">
        <v>2004</v>
      </c>
      <c r="B7681">
        <v>5</v>
      </c>
      <c r="C7681">
        <v>25</v>
      </c>
      <c r="D7681">
        <v>12.215</v>
      </c>
    </row>
    <row r="7682" spans="1:4" ht="15.75">
      <c r="A7682" s="1">
        <v>2004</v>
      </c>
      <c r="B7682">
        <v>5</v>
      </c>
      <c r="C7682">
        <v>26</v>
      </c>
      <c r="D7682">
        <v>12.198</v>
      </c>
    </row>
    <row r="7683" spans="1:4" ht="15.75">
      <c r="A7683" s="1">
        <v>2004</v>
      </c>
      <c r="B7683">
        <v>5</v>
      </c>
      <c r="C7683">
        <v>27</v>
      </c>
      <c r="D7683">
        <v>12.282999999999999</v>
      </c>
    </row>
    <row r="7684" spans="1:4" ht="15.75">
      <c r="A7684" s="1">
        <v>2004</v>
      </c>
      <c r="B7684">
        <v>5</v>
      </c>
      <c r="C7684">
        <v>28</v>
      </c>
      <c r="D7684">
        <v>12.209</v>
      </c>
    </row>
    <row r="7685" spans="1:4" ht="15.75">
      <c r="A7685" s="1">
        <v>2004</v>
      </c>
      <c r="B7685">
        <v>5</v>
      </c>
      <c r="C7685">
        <v>29</v>
      </c>
      <c r="D7685">
        <v>12.228999999999999</v>
      </c>
    </row>
    <row r="7686" spans="1:4" ht="15.75">
      <c r="A7686" s="1">
        <v>2004</v>
      </c>
      <c r="B7686">
        <v>5</v>
      </c>
      <c r="C7686">
        <v>30</v>
      </c>
      <c r="D7686">
        <v>12.194000000000001</v>
      </c>
    </row>
    <row r="7687" spans="1:4" ht="15.75">
      <c r="A7687" s="1">
        <v>2004</v>
      </c>
      <c r="B7687">
        <v>5</v>
      </c>
      <c r="C7687">
        <v>31</v>
      </c>
      <c r="D7687">
        <v>12.106</v>
      </c>
    </row>
    <row r="7688" spans="1:4" ht="15.75">
      <c r="A7688" s="1">
        <v>2004</v>
      </c>
      <c r="B7688">
        <v>6</v>
      </c>
      <c r="C7688">
        <v>1</v>
      </c>
      <c r="D7688">
        <v>11.965</v>
      </c>
    </row>
    <row r="7689" spans="1:4" ht="15.75">
      <c r="A7689" s="1">
        <v>2004</v>
      </c>
      <c r="B7689">
        <v>6</v>
      </c>
      <c r="C7689">
        <v>2</v>
      </c>
      <c r="D7689">
        <v>11.96</v>
      </c>
    </row>
    <row r="7690" spans="1:4" ht="15.75">
      <c r="A7690" s="1">
        <v>2004</v>
      </c>
      <c r="B7690">
        <v>6</v>
      </c>
      <c r="C7690">
        <v>3</v>
      </c>
      <c r="D7690">
        <v>11.923</v>
      </c>
    </row>
    <row r="7691" spans="1:4" ht="15.75">
      <c r="A7691" s="1">
        <v>2004</v>
      </c>
      <c r="B7691">
        <v>6</v>
      </c>
      <c r="C7691">
        <v>4</v>
      </c>
      <c r="D7691">
        <v>11.914</v>
      </c>
    </row>
    <row r="7692" spans="1:4" ht="15.75">
      <c r="A7692" s="1">
        <v>2004</v>
      </c>
      <c r="B7692">
        <v>6</v>
      </c>
      <c r="C7692">
        <v>5</v>
      </c>
      <c r="D7692">
        <v>11.862</v>
      </c>
    </row>
    <row r="7693" spans="1:4" ht="15.75">
      <c r="A7693" s="1">
        <v>2004</v>
      </c>
      <c r="B7693">
        <v>6</v>
      </c>
      <c r="C7693">
        <v>6</v>
      </c>
      <c r="D7693">
        <v>11.851000000000001</v>
      </c>
    </row>
    <row r="7694" spans="1:4" ht="15.75">
      <c r="A7694" s="1">
        <v>2004</v>
      </c>
      <c r="B7694">
        <v>6</v>
      </c>
      <c r="C7694">
        <v>7</v>
      </c>
      <c r="D7694">
        <v>11.814</v>
      </c>
    </row>
    <row r="7695" spans="1:4" ht="15.75">
      <c r="A7695" s="1">
        <v>2004</v>
      </c>
      <c r="B7695">
        <v>6</v>
      </c>
      <c r="C7695">
        <v>8</v>
      </c>
      <c r="D7695">
        <v>11.807</v>
      </c>
    </row>
    <row r="7696" spans="1:4" ht="15.75">
      <c r="A7696" s="1">
        <v>2004</v>
      </c>
      <c r="B7696">
        <v>6</v>
      </c>
      <c r="C7696">
        <v>9</v>
      </c>
      <c r="D7696">
        <v>11.769</v>
      </c>
    </row>
    <row r="7697" spans="1:4" ht="15.75">
      <c r="A7697" s="1">
        <v>2004</v>
      </c>
      <c r="B7697">
        <v>6</v>
      </c>
      <c r="C7697">
        <v>10</v>
      </c>
      <c r="D7697">
        <v>11.723000000000001</v>
      </c>
    </row>
    <row r="7698" spans="1:4" ht="15.75">
      <c r="A7698" s="1">
        <v>2004</v>
      </c>
      <c r="B7698">
        <v>6</v>
      </c>
      <c r="C7698">
        <v>11</v>
      </c>
      <c r="D7698">
        <v>11.683</v>
      </c>
    </row>
    <row r="7699" spans="1:4" ht="15.75">
      <c r="A7699" s="1">
        <v>2004</v>
      </c>
      <c r="B7699">
        <v>6</v>
      </c>
      <c r="C7699">
        <v>12</v>
      </c>
      <c r="D7699">
        <v>11.688000000000001</v>
      </c>
    </row>
    <row r="7700" spans="1:4" ht="15.75">
      <c r="A7700" s="1">
        <v>2004</v>
      </c>
      <c r="B7700">
        <v>6</v>
      </c>
      <c r="C7700">
        <v>13</v>
      </c>
      <c r="D7700">
        <v>11.616</v>
      </c>
    </row>
    <row r="7701" spans="1:4" ht="15.75">
      <c r="A7701" s="1">
        <v>2004</v>
      </c>
      <c r="B7701">
        <v>6</v>
      </c>
      <c r="C7701">
        <v>14</v>
      </c>
      <c r="D7701">
        <v>11.576000000000001</v>
      </c>
    </row>
    <row r="7702" spans="1:4" ht="15.75">
      <c r="A7702" s="1">
        <v>2004</v>
      </c>
      <c r="B7702">
        <v>6</v>
      </c>
      <c r="C7702">
        <v>15</v>
      </c>
      <c r="D7702">
        <v>11.558</v>
      </c>
    </row>
    <row r="7703" spans="1:4" ht="15.75">
      <c r="A7703" s="1">
        <v>2004</v>
      </c>
      <c r="B7703">
        <v>6</v>
      </c>
      <c r="C7703">
        <v>16</v>
      </c>
      <c r="D7703">
        <v>11.534000000000001</v>
      </c>
    </row>
    <row r="7704" spans="1:4" ht="15.75">
      <c r="A7704" s="1">
        <v>2004</v>
      </c>
      <c r="B7704">
        <v>6</v>
      </c>
      <c r="C7704">
        <v>17</v>
      </c>
      <c r="D7704">
        <v>11.444000000000001</v>
      </c>
    </row>
    <row r="7705" spans="1:4" ht="15.75">
      <c r="A7705" s="1">
        <v>2004</v>
      </c>
      <c r="B7705">
        <v>6</v>
      </c>
      <c r="C7705">
        <v>18</v>
      </c>
      <c r="D7705">
        <v>11.363</v>
      </c>
    </row>
    <row r="7706" spans="1:4" ht="15.75">
      <c r="A7706" s="1">
        <v>2004</v>
      </c>
      <c r="B7706">
        <v>6</v>
      </c>
      <c r="C7706">
        <v>19</v>
      </c>
      <c r="D7706">
        <v>11.352</v>
      </c>
    </row>
    <row r="7707" spans="1:4" ht="15.75">
      <c r="A7707" s="1">
        <v>2004</v>
      </c>
      <c r="B7707">
        <v>6</v>
      </c>
      <c r="C7707">
        <v>20</v>
      </c>
      <c r="D7707">
        <v>11.304</v>
      </c>
    </row>
    <row r="7708" spans="1:4" ht="15.75">
      <c r="A7708" s="1">
        <v>2004</v>
      </c>
      <c r="B7708">
        <v>6</v>
      </c>
      <c r="C7708">
        <v>21</v>
      </c>
      <c r="D7708">
        <v>11.234</v>
      </c>
    </row>
    <row r="7709" spans="1:4" ht="15.75">
      <c r="A7709" s="1">
        <v>2004</v>
      </c>
      <c r="B7709">
        <v>6</v>
      </c>
      <c r="C7709">
        <v>22</v>
      </c>
      <c r="D7709">
        <v>11.243</v>
      </c>
    </row>
    <row r="7710" spans="1:4" ht="15.75">
      <c r="A7710" s="1">
        <v>2004</v>
      </c>
      <c r="B7710">
        <v>6</v>
      </c>
      <c r="C7710">
        <v>23</v>
      </c>
      <c r="D7710">
        <v>11.127000000000001</v>
      </c>
    </row>
    <row r="7711" spans="1:4" ht="15.75">
      <c r="A7711" s="1">
        <v>2004</v>
      </c>
      <c r="B7711">
        <v>6</v>
      </c>
      <c r="C7711">
        <v>24</v>
      </c>
      <c r="D7711">
        <v>10.974</v>
      </c>
    </row>
    <row r="7712" spans="1:4" ht="15.75">
      <c r="A7712" s="1">
        <v>2004</v>
      </c>
      <c r="B7712">
        <v>6</v>
      </c>
      <c r="C7712">
        <v>25</v>
      </c>
      <c r="D7712">
        <v>10.942</v>
      </c>
    </row>
    <row r="7713" spans="1:4" ht="15.75">
      <c r="A7713" s="1">
        <v>2004</v>
      </c>
      <c r="B7713">
        <v>6</v>
      </c>
      <c r="C7713">
        <v>26</v>
      </c>
      <c r="D7713">
        <v>10.911</v>
      </c>
    </row>
    <row r="7714" spans="1:4" ht="15.75">
      <c r="A7714" s="1">
        <v>2004</v>
      </c>
      <c r="B7714">
        <v>6</v>
      </c>
      <c r="C7714">
        <v>27</v>
      </c>
      <c r="D7714">
        <v>10.849</v>
      </c>
    </row>
    <row r="7715" spans="1:4" ht="15.75">
      <c r="A7715" s="1">
        <v>2004</v>
      </c>
      <c r="B7715">
        <v>6</v>
      </c>
      <c r="C7715">
        <v>28</v>
      </c>
      <c r="D7715">
        <v>10.807</v>
      </c>
    </row>
    <row r="7716" spans="1:4" ht="15.75">
      <c r="A7716" s="1">
        <v>2004</v>
      </c>
      <c r="B7716">
        <v>6</v>
      </c>
      <c r="C7716">
        <v>29</v>
      </c>
      <c r="D7716">
        <v>10.805</v>
      </c>
    </row>
    <row r="7717" spans="1:4" ht="15.75">
      <c r="A7717" s="1">
        <v>2004</v>
      </c>
      <c r="B7717">
        <v>6</v>
      </c>
      <c r="C7717">
        <v>30</v>
      </c>
      <c r="D7717">
        <v>10.814</v>
      </c>
    </row>
    <row r="7718" spans="1:4" ht="15.75">
      <c r="A7718" s="1">
        <v>2004</v>
      </c>
      <c r="B7718">
        <v>7</v>
      </c>
      <c r="C7718">
        <v>1</v>
      </c>
      <c r="D7718">
        <v>10.632999999999999</v>
      </c>
    </row>
    <row r="7719" spans="1:4" ht="15.75">
      <c r="A7719" s="1">
        <v>2004</v>
      </c>
      <c r="B7719">
        <v>7</v>
      </c>
      <c r="C7719">
        <v>2</v>
      </c>
      <c r="D7719">
        <v>10.542</v>
      </c>
    </row>
    <row r="7720" spans="1:4" ht="15.75">
      <c r="A7720" s="1">
        <v>2004</v>
      </c>
      <c r="B7720">
        <v>7</v>
      </c>
      <c r="C7720">
        <v>3</v>
      </c>
      <c r="D7720">
        <v>10.401999999999999</v>
      </c>
    </row>
    <row r="7721" spans="1:4" ht="15.75">
      <c r="A7721" s="1">
        <v>2004</v>
      </c>
      <c r="B7721">
        <v>7</v>
      </c>
      <c r="C7721">
        <v>4</v>
      </c>
      <c r="D7721">
        <v>10.349</v>
      </c>
    </row>
    <row r="7722" spans="1:4" ht="15.75">
      <c r="A7722" s="1">
        <v>2004</v>
      </c>
      <c r="B7722">
        <v>7</v>
      </c>
      <c r="C7722">
        <v>5</v>
      </c>
      <c r="D7722">
        <v>10.276999999999999</v>
      </c>
    </row>
    <row r="7723" spans="1:4" ht="15.75">
      <c r="A7723" s="1">
        <v>2004</v>
      </c>
      <c r="B7723">
        <v>7</v>
      </c>
      <c r="C7723">
        <v>6</v>
      </c>
      <c r="D7723">
        <v>10.288</v>
      </c>
    </row>
    <row r="7724" spans="1:4" ht="15.75">
      <c r="A7724" s="1">
        <v>2004</v>
      </c>
      <c r="B7724">
        <v>7</v>
      </c>
      <c r="C7724">
        <v>7</v>
      </c>
      <c r="D7724">
        <v>10.218</v>
      </c>
    </row>
    <row r="7725" spans="1:4" ht="15.75">
      <c r="A7725" s="1">
        <v>2004</v>
      </c>
      <c r="B7725">
        <v>7</v>
      </c>
      <c r="C7725">
        <v>8</v>
      </c>
      <c r="D7725">
        <v>10.132</v>
      </c>
    </row>
    <row r="7726" spans="1:4" ht="15.75">
      <c r="A7726" s="1">
        <v>2004</v>
      </c>
      <c r="B7726">
        <v>7</v>
      </c>
      <c r="C7726">
        <v>9</v>
      </c>
      <c r="D7726">
        <v>10.039</v>
      </c>
    </row>
    <row r="7727" spans="1:4" ht="15.75">
      <c r="A7727" s="1">
        <v>2004</v>
      </c>
      <c r="B7727">
        <v>7</v>
      </c>
      <c r="C7727">
        <v>10</v>
      </c>
      <c r="D7727">
        <v>9.9629999999999992</v>
      </c>
    </row>
    <row r="7728" spans="1:4" ht="15.75">
      <c r="A7728" s="1">
        <v>2004</v>
      </c>
      <c r="B7728">
        <v>7</v>
      </c>
      <c r="C7728">
        <v>11</v>
      </c>
      <c r="D7728">
        <v>9.8670000000000009</v>
      </c>
    </row>
    <row r="7729" spans="1:4" ht="15.75">
      <c r="A7729" s="1">
        <v>2004</v>
      </c>
      <c r="B7729">
        <v>7</v>
      </c>
      <c r="C7729">
        <v>12</v>
      </c>
      <c r="D7729">
        <v>9.7989999999999995</v>
      </c>
    </row>
    <row r="7730" spans="1:4" ht="15.75">
      <c r="A7730" s="1">
        <v>2004</v>
      </c>
      <c r="B7730">
        <v>7</v>
      </c>
      <c r="C7730">
        <v>13</v>
      </c>
      <c r="D7730">
        <v>9.7129999999999992</v>
      </c>
    </row>
    <row r="7731" spans="1:4" ht="15.75">
      <c r="A7731" s="1">
        <v>2004</v>
      </c>
      <c r="B7731">
        <v>7</v>
      </c>
      <c r="C7731">
        <v>14</v>
      </c>
      <c r="D7731">
        <v>9.5289999999999999</v>
      </c>
    </row>
    <row r="7732" spans="1:4" ht="15.75">
      <c r="A7732" s="1">
        <v>2004</v>
      </c>
      <c r="B7732">
        <v>7</v>
      </c>
      <c r="C7732">
        <v>15</v>
      </c>
      <c r="D7732">
        <v>9.5180000000000007</v>
      </c>
    </row>
    <row r="7733" spans="1:4" ht="15.75">
      <c r="A7733" s="1">
        <v>2004</v>
      </c>
      <c r="B7733">
        <v>7</v>
      </c>
      <c r="C7733">
        <v>16</v>
      </c>
      <c r="D7733">
        <v>9.4920000000000009</v>
      </c>
    </row>
    <row r="7734" spans="1:4" ht="15.75">
      <c r="A7734" s="1">
        <v>2004</v>
      </c>
      <c r="B7734">
        <v>7</v>
      </c>
      <c r="C7734">
        <v>17</v>
      </c>
      <c r="D7734">
        <v>9.3279999999999994</v>
      </c>
    </row>
    <row r="7735" spans="1:4" ht="15.75">
      <c r="A7735" s="1">
        <v>2004</v>
      </c>
      <c r="B7735">
        <v>7</v>
      </c>
      <c r="C7735">
        <v>18</v>
      </c>
      <c r="D7735">
        <v>9.1850000000000005</v>
      </c>
    </row>
    <row r="7736" spans="1:4" ht="15.75">
      <c r="A7736" s="1">
        <v>2004</v>
      </c>
      <c r="B7736">
        <v>7</v>
      </c>
      <c r="C7736">
        <v>19</v>
      </c>
      <c r="D7736">
        <v>9.1679999999999993</v>
      </c>
    </row>
    <row r="7737" spans="1:4" ht="15.75">
      <c r="A7737" s="1">
        <v>2004</v>
      </c>
      <c r="B7737">
        <v>7</v>
      </c>
      <c r="C7737">
        <v>20</v>
      </c>
      <c r="D7737">
        <v>9.0609999999999999</v>
      </c>
    </row>
    <row r="7738" spans="1:4" ht="15.75">
      <c r="A7738" s="1">
        <v>2004</v>
      </c>
      <c r="B7738">
        <v>7</v>
      </c>
      <c r="C7738">
        <v>21</v>
      </c>
      <c r="D7738">
        <v>9.0280000000000005</v>
      </c>
    </row>
    <row r="7739" spans="1:4" ht="15.75">
      <c r="A7739" s="1">
        <v>2004</v>
      </c>
      <c r="B7739">
        <v>7</v>
      </c>
      <c r="C7739">
        <v>22</v>
      </c>
      <c r="D7739">
        <v>8.9350000000000005</v>
      </c>
    </row>
    <row r="7740" spans="1:4" ht="15.75">
      <c r="A7740" s="1">
        <v>2004</v>
      </c>
      <c r="B7740">
        <v>7</v>
      </c>
      <c r="C7740">
        <v>23</v>
      </c>
      <c r="D7740">
        <v>8.8810000000000002</v>
      </c>
    </row>
    <row r="7741" spans="1:4" ht="15.75">
      <c r="A7741" s="1">
        <v>2004</v>
      </c>
      <c r="B7741">
        <v>7</v>
      </c>
      <c r="C7741">
        <v>24</v>
      </c>
      <c r="D7741">
        <v>8.82</v>
      </c>
    </row>
    <row r="7742" spans="1:4" ht="15.75">
      <c r="A7742" s="1">
        <v>2004</v>
      </c>
      <c r="B7742">
        <v>7</v>
      </c>
      <c r="C7742">
        <v>25</v>
      </c>
      <c r="D7742">
        <v>8.76</v>
      </c>
    </row>
    <row r="7743" spans="1:4" ht="15.75">
      <c r="A7743" s="1">
        <v>2004</v>
      </c>
      <c r="B7743">
        <v>7</v>
      </c>
      <c r="C7743">
        <v>26</v>
      </c>
      <c r="D7743">
        <v>8.6530000000000005</v>
      </c>
    </row>
    <row r="7744" spans="1:4" ht="15.75">
      <c r="A7744" s="1">
        <v>2004</v>
      </c>
      <c r="B7744">
        <v>7</v>
      </c>
      <c r="C7744">
        <v>27</v>
      </c>
      <c r="D7744">
        <v>8.4659999999999993</v>
      </c>
    </row>
    <row r="7745" spans="1:4" ht="15.75">
      <c r="A7745" s="1">
        <v>2004</v>
      </c>
      <c r="B7745">
        <v>7</v>
      </c>
      <c r="C7745">
        <v>28</v>
      </c>
      <c r="D7745">
        <v>8.4309999999999992</v>
      </c>
    </row>
    <row r="7746" spans="1:4" ht="15.75">
      <c r="A7746" s="1">
        <v>2004</v>
      </c>
      <c r="B7746">
        <v>7</v>
      </c>
      <c r="C7746">
        <v>29</v>
      </c>
      <c r="D7746">
        <v>8.3640000000000008</v>
      </c>
    </row>
    <row r="7747" spans="1:4" ht="15.75">
      <c r="A7747" s="1">
        <v>2004</v>
      </c>
      <c r="B7747">
        <v>7</v>
      </c>
      <c r="C7747">
        <v>30</v>
      </c>
      <c r="D7747">
        <v>8.3109999999999999</v>
      </c>
    </row>
    <row r="7748" spans="1:4" ht="15.75">
      <c r="A7748" s="1">
        <v>2004</v>
      </c>
      <c r="B7748">
        <v>7</v>
      </c>
      <c r="C7748">
        <v>31</v>
      </c>
      <c r="D7748">
        <v>8.2200000000000006</v>
      </c>
    </row>
    <row r="7749" spans="1:4" ht="15.75">
      <c r="A7749" s="1">
        <v>2004</v>
      </c>
      <c r="B7749">
        <v>8</v>
      </c>
      <c r="C7749">
        <v>1</v>
      </c>
      <c r="D7749">
        <v>8.125</v>
      </c>
    </row>
    <row r="7750" spans="1:4" ht="15.75">
      <c r="A7750" s="1">
        <v>2004</v>
      </c>
      <c r="B7750">
        <v>8</v>
      </c>
      <c r="C7750">
        <v>2</v>
      </c>
      <c r="D7750">
        <v>7.9539999999999997</v>
      </c>
    </row>
    <row r="7751" spans="1:4" ht="15.75">
      <c r="A7751" s="1">
        <v>2004</v>
      </c>
      <c r="B7751">
        <v>8</v>
      </c>
      <c r="C7751">
        <v>3</v>
      </c>
      <c r="D7751">
        <v>7.8639999999999999</v>
      </c>
    </row>
    <row r="7752" spans="1:4" ht="15.75">
      <c r="A7752" s="1">
        <v>2004</v>
      </c>
      <c r="B7752">
        <v>8</v>
      </c>
      <c r="C7752">
        <v>4</v>
      </c>
      <c r="D7752">
        <v>7.7949999999999999</v>
      </c>
    </row>
    <row r="7753" spans="1:4" ht="15.75">
      <c r="A7753" s="1">
        <v>2004</v>
      </c>
      <c r="B7753">
        <v>8</v>
      </c>
      <c r="C7753">
        <v>5</v>
      </c>
      <c r="D7753">
        <v>7.74</v>
      </c>
    </row>
    <row r="7754" spans="1:4" ht="15.75">
      <c r="A7754" s="1">
        <v>2004</v>
      </c>
      <c r="B7754">
        <v>8</v>
      </c>
      <c r="C7754">
        <v>6</v>
      </c>
      <c r="D7754">
        <v>7.609</v>
      </c>
    </row>
    <row r="7755" spans="1:4" ht="15.75">
      <c r="A7755" s="1">
        <v>2004</v>
      </c>
      <c r="B7755">
        <v>8</v>
      </c>
      <c r="C7755">
        <v>7</v>
      </c>
      <c r="D7755">
        <v>7.4720000000000004</v>
      </c>
    </row>
    <row r="7756" spans="1:4" ht="15.75">
      <c r="A7756" s="1">
        <v>2004</v>
      </c>
      <c r="B7756">
        <v>8</v>
      </c>
      <c r="C7756">
        <v>8</v>
      </c>
      <c r="D7756">
        <v>7.3879999999999999</v>
      </c>
    </row>
    <row r="7757" spans="1:4" ht="15.75">
      <c r="A7757" s="1">
        <v>2004</v>
      </c>
      <c r="B7757">
        <v>8</v>
      </c>
      <c r="C7757">
        <v>9</v>
      </c>
      <c r="D7757">
        <v>7.2610000000000001</v>
      </c>
    </row>
    <row r="7758" spans="1:4" ht="15.75">
      <c r="A7758" s="1">
        <v>2004</v>
      </c>
      <c r="B7758">
        <v>8</v>
      </c>
      <c r="C7758">
        <v>10</v>
      </c>
      <c r="D7758">
        <v>7.2130000000000001</v>
      </c>
    </row>
    <row r="7759" spans="1:4" ht="15.75">
      <c r="A7759" s="1">
        <v>2004</v>
      </c>
      <c r="B7759">
        <v>8</v>
      </c>
      <c r="C7759">
        <v>11</v>
      </c>
      <c r="D7759">
        <v>7.15</v>
      </c>
    </row>
    <row r="7760" spans="1:4" ht="15.75">
      <c r="A7760" s="1">
        <v>2004</v>
      </c>
      <c r="B7760">
        <v>8</v>
      </c>
      <c r="C7760">
        <v>12</v>
      </c>
      <c r="D7760">
        <v>7.0570000000000004</v>
      </c>
    </row>
    <row r="7761" spans="1:4" ht="15.75">
      <c r="A7761" s="1">
        <v>2004</v>
      </c>
      <c r="B7761">
        <v>8</v>
      </c>
      <c r="C7761">
        <v>13</v>
      </c>
      <c r="D7761">
        <v>6.9850000000000003</v>
      </c>
    </row>
    <row r="7762" spans="1:4" ht="15.75">
      <c r="A7762" s="1">
        <v>2004</v>
      </c>
      <c r="B7762">
        <v>8</v>
      </c>
      <c r="C7762">
        <v>14</v>
      </c>
      <c r="D7762">
        <v>6.8650000000000002</v>
      </c>
    </row>
    <row r="7763" spans="1:4" ht="15.75">
      <c r="A7763" s="1">
        <v>2004</v>
      </c>
      <c r="B7763">
        <v>8</v>
      </c>
      <c r="C7763">
        <v>15</v>
      </c>
      <c r="D7763">
        <v>6.8780000000000001</v>
      </c>
    </row>
    <row r="7764" spans="1:4" ht="15.75">
      <c r="A7764" s="1">
        <v>2004</v>
      </c>
      <c r="B7764">
        <v>8</v>
      </c>
      <c r="C7764">
        <v>16</v>
      </c>
      <c r="D7764">
        <v>6.6829999999999998</v>
      </c>
    </row>
    <row r="7765" spans="1:4" ht="15.75">
      <c r="A7765" s="1">
        <v>2004</v>
      </c>
      <c r="B7765">
        <v>8</v>
      </c>
      <c r="C7765">
        <v>17</v>
      </c>
      <c r="D7765">
        <v>6.68</v>
      </c>
    </row>
    <row r="7766" spans="1:4" ht="15.75">
      <c r="A7766" s="1">
        <v>2004</v>
      </c>
      <c r="B7766">
        <v>8</v>
      </c>
      <c r="C7766">
        <v>18</v>
      </c>
      <c r="D7766">
        <v>6.6070000000000002</v>
      </c>
    </row>
    <row r="7767" spans="1:4" ht="15.75">
      <c r="A7767" s="1">
        <v>2004</v>
      </c>
      <c r="B7767">
        <v>8</v>
      </c>
      <c r="C7767">
        <v>19</v>
      </c>
      <c r="D7767">
        <v>6.58</v>
      </c>
    </row>
    <row r="7768" spans="1:4" ht="15.75">
      <c r="A7768" s="1">
        <v>2004</v>
      </c>
      <c r="B7768">
        <v>8</v>
      </c>
      <c r="C7768">
        <v>20</v>
      </c>
      <c r="D7768">
        <v>6.492</v>
      </c>
    </row>
    <row r="7769" spans="1:4" ht="15.75">
      <c r="A7769" s="1">
        <v>2004</v>
      </c>
      <c r="B7769">
        <v>8</v>
      </c>
      <c r="C7769">
        <v>21</v>
      </c>
      <c r="D7769">
        <v>6.4249999999999998</v>
      </c>
    </row>
    <row r="7770" spans="1:4" ht="15.75">
      <c r="A7770" s="1">
        <v>2004</v>
      </c>
      <c r="B7770">
        <v>8</v>
      </c>
      <c r="C7770">
        <v>22</v>
      </c>
      <c r="D7770">
        <v>6.3440000000000003</v>
      </c>
    </row>
    <row r="7771" spans="1:4" ht="15.75">
      <c r="A7771" s="1">
        <v>2004</v>
      </c>
      <c r="B7771">
        <v>8</v>
      </c>
      <c r="C7771">
        <v>23</v>
      </c>
      <c r="D7771">
        <v>6.3019999999999996</v>
      </c>
    </row>
    <row r="7772" spans="1:4" ht="15.75">
      <c r="A7772" s="1">
        <v>2004</v>
      </c>
      <c r="B7772">
        <v>8</v>
      </c>
      <c r="C7772">
        <v>24</v>
      </c>
      <c r="D7772">
        <v>6.2839999999999998</v>
      </c>
    </row>
    <row r="7773" spans="1:4" ht="15.75">
      <c r="A7773" s="1">
        <v>2004</v>
      </c>
      <c r="B7773">
        <v>8</v>
      </c>
      <c r="C7773">
        <v>25</v>
      </c>
      <c r="D7773">
        <v>6.2240000000000002</v>
      </c>
    </row>
    <row r="7774" spans="1:4" ht="15.75">
      <c r="A7774" s="1">
        <v>2004</v>
      </c>
      <c r="B7774">
        <v>8</v>
      </c>
      <c r="C7774">
        <v>26</v>
      </c>
      <c r="D7774">
        <v>6.2149999999999999</v>
      </c>
    </row>
    <row r="7775" spans="1:4" ht="15.75">
      <c r="A7775" s="1">
        <v>2004</v>
      </c>
      <c r="B7775">
        <v>8</v>
      </c>
      <c r="C7775">
        <v>27</v>
      </c>
      <c r="D7775">
        <v>6.181</v>
      </c>
    </row>
    <row r="7776" spans="1:4" ht="15.75">
      <c r="A7776" s="1">
        <v>2004</v>
      </c>
      <c r="B7776">
        <v>8</v>
      </c>
      <c r="C7776">
        <v>28</v>
      </c>
      <c r="D7776">
        <v>6.0579999999999998</v>
      </c>
    </row>
    <row r="7777" spans="1:4" ht="15.75">
      <c r="A7777" s="1">
        <v>2004</v>
      </c>
      <c r="B7777">
        <v>8</v>
      </c>
      <c r="C7777">
        <v>29</v>
      </c>
      <c r="D7777">
        <v>6.0330000000000004</v>
      </c>
    </row>
    <row r="7778" spans="1:4" ht="15.75">
      <c r="A7778" s="1">
        <v>2004</v>
      </c>
      <c r="B7778">
        <v>8</v>
      </c>
      <c r="C7778">
        <v>30</v>
      </c>
      <c r="D7778">
        <v>6.0209999999999999</v>
      </c>
    </row>
    <row r="7779" spans="1:4" ht="15.75">
      <c r="A7779" s="1">
        <v>2004</v>
      </c>
      <c r="B7779">
        <v>8</v>
      </c>
      <c r="C7779">
        <v>31</v>
      </c>
      <c r="D7779">
        <v>6.0149999999999997</v>
      </c>
    </row>
    <row r="7780" spans="1:4" ht="15.75">
      <c r="A7780" s="1">
        <v>2004</v>
      </c>
      <c r="B7780">
        <v>9</v>
      </c>
      <c r="C7780">
        <v>1</v>
      </c>
      <c r="D7780">
        <v>5.93</v>
      </c>
    </row>
    <row r="7781" spans="1:4" ht="15.75">
      <c r="A7781" s="1">
        <v>2004</v>
      </c>
      <c r="B7781">
        <v>9</v>
      </c>
      <c r="C7781">
        <v>2</v>
      </c>
      <c r="D7781">
        <v>5.9669999999999996</v>
      </c>
    </row>
    <row r="7782" spans="1:4" ht="15.75">
      <c r="A7782" s="1">
        <v>2004</v>
      </c>
      <c r="B7782">
        <v>9</v>
      </c>
      <c r="C7782">
        <v>3</v>
      </c>
      <c r="D7782">
        <v>5.9260000000000002</v>
      </c>
    </row>
    <row r="7783" spans="1:4" ht="15.75">
      <c r="A7783" s="1">
        <v>2004</v>
      </c>
      <c r="B7783">
        <v>9</v>
      </c>
      <c r="C7783">
        <v>4</v>
      </c>
      <c r="D7783">
        <v>5.9459999999999997</v>
      </c>
    </row>
    <row r="7784" spans="1:4" ht="15.75">
      <c r="A7784" s="1">
        <v>2004</v>
      </c>
      <c r="B7784">
        <v>9</v>
      </c>
      <c r="C7784">
        <v>5</v>
      </c>
      <c r="D7784">
        <v>5.9630000000000001</v>
      </c>
    </row>
    <row r="7785" spans="1:4" ht="15.75">
      <c r="A7785" s="1">
        <v>2004</v>
      </c>
      <c r="B7785">
        <v>9</v>
      </c>
      <c r="C7785">
        <v>6</v>
      </c>
      <c r="D7785">
        <v>5.94</v>
      </c>
    </row>
    <row r="7786" spans="1:4" ht="15.75">
      <c r="A7786" s="1">
        <v>2004</v>
      </c>
      <c r="B7786">
        <v>9</v>
      </c>
      <c r="C7786">
        <v>7</v>
      </c>
      <c r="D7786">
        <v>5.9020000000000001</v>
      </c>
    </row>
    <row r="7787" spans="1:4" ht="15.75">
      <c r="A7787" s="1">
        <v>2004</v>
      </c>
      <c r="B7787">
        <v>9</v>
      </c>
      <c r="C7787">
        <v>8</v>
      </c>
      <c r="D7787">
        <v>5.9269999999999996</v>
      </c>
    </row>
    <row r="7788" spans="1:4" ht="15.75">
      <c r="A7788" s="1">
        <v>2004</v>
      </c>
      <c r="B7788">
        <v>9</v>
      </c>
      <c r="C7788">
        <v>9</v>
      </c>
      <c r="D7788">
        <v>5.9059999999999997</v>
      </c>
    </row>
    <row r="7789" spans="1:4" ht="15.75">
      <c r="A7789" s="1">
        <v>2004</v>
      </c>
      <c r="B7789">
        <v>9</v>
      </c>
      <c r="C7789">
        <v>10</v>
      </c>
      <c r="D7789">
        <v>5.83</v>
      </c>
    </row>
    <row r="7790" spans="1:4" ht="15.75">
      <c r="A7790" s="1">
        <v>2004</v>
      </c>
      <c r="B7790">
        <v>9</v>
      </c>
      <c r="C7790">
        <v>11</v>
      </c>
      <c r="D7790">
        <v>5.8090000000000002</v>
      </c>
    </row>
    <row r="7791" spans="1:4" ht="15.75">
      <c r="A7791" s="1">
        <v>2004</v>
      </c>
      <c r="B7791">
        <v>9</v>
      </c>
      <c r="C7791">
        <v>12</v>
      </c>
      <c r="D7791">
        <v>5.8070000000000004</v>
      </c>
    </row>
    <row r="7792" spans="1:4" ht="15.75">
      <c r="A7792" s="1">
        <v>2004</v>
      </c>
      <c r="B7792">
        <v>9</v>
      </c>
      <c r="C7792">
        <v>13</v>
      </c>
      <c r="D7792">
        <v>5.84</v>
      </c>
    </row>
    <row r="7793" spans="1:4" ht="15.75">
      <c r="A7793" s="1">
        <v>2004</v>
      </c>
      <c r="B7793">
        <v>9</v>
      </c>
      <c r="C7793">
        <v>14</v>
      </c>
      <c r="D7793">
        <v>5.8550000000000004</v>
      </c>
    </row>
    <row r="7794" spans="1:4" ht="15.75">
      <c r="A7794" s="1">
        <v>2004</v>
      </c>
      <c r="B7794">
        <v>9</v>
      </c>
      <c r="C7794">
        <v>15</v>
      </c>
      <c r="D7794">
        <v>5.8529999999999998</v>
      </c>
    </row>
    <row r="7795" spans="1:4" ht="15.75">
      <c r="A7795" s="1">
        <v>2004</v>
      </c>
      <c r="B7795">
        <v>9</v>
      </c>
      <c r="C7795">
        <v>16</v>
      </c>
      <c r="D7795">
        <v>5.8029999999999999</v>
      </c>
    </row>
    <row r="7796" spans="1:4" ht="15.75">
      <c r="A7796" s="1">
        <v>2004</v>
      </c>
      <c r="B7796">
        <v>9</v>
      </c>
      <c r="C7796">
        <v>17</v>
      </c>
      <c r="D7796">
        <v>5.8029999999999999</v>
      </c>
    </row>
    <row r="7797" spans="1:4" ht="15.75">
      <c r="A7797" s="1">
        <v>2004</v>
      </c>
      <c r="B7797">
        <v>9</v>
      </c>
      <c r="C7797">
        <v>18</v>
      </c>
      <c r="D7797">
        <v>5.77</v>
      </c>
    </row>
    <row r="7798" spans="1:4" ht="15.75">
      <c r="A7798" s="1">
        <v>2004</v>
      </c>
      <c r="B7798">
        <v>9</v>
      </c>
      <c r="C7798">
        <v>19</v>
      </c>
      <c r="D7798">
        <v>5.7709999999999999</v>
      </c>
    </row>
    <row r="7799" spans="1:4" ht="15.75">
      <c r="A7799" s="1">
        <v>2004</v>
      </c>
      <c r="B7799">
        <v>9</v>
      </c>
      <c r="C7799">
        <v>20</v>
      </c>
      <c r="D7799">
        <v>5.8209999999999997</v>
      </c>
    </row>
    <row r="7800" spans="1:4" ht="15.75">
      <c r="A7800" s="1">
        <v>2004</v>
      </c>
      <c r="B7800">
        <v>9</v>
      </c>
      <c r="C7800">
        <v>21</v>
      </c>
      <c r="D7800">
        <v>6.0339999999999998</v>
      </c>
    </row>
    <row r="7801" spans="1:4" ht="15.75">
      <c r="A7801" s="1">
        <v>2004</v>
      </c>
      <c r="B7801">
        <v>9</v>
      </c>
      <c r="C7801">
        <v>22</v>
      </c>
      <c r="D7801">
        <v>5.97</v>
      </c>
    </row>
    <row r="7802" spans="1:4" ht="15.75">
      <c r="A7802" s="1">
        <v>2004</v>
      </c>
      <c r="B7802">
        <v>9</v>
      </c>
      <c r="C7802">
        <v>23</v>
      </c>
      <c r="D7802">
        <v>6</v>
      </c>
    </row>
    <row r="7803" spans="1:4" ht="15.75">
      <c r="A7803" s="1">
        <v>2004</v>
      </c>
      <c r="B7803">
        <v>9</v>
      </c>
      <c r="C7803">
        <v>24</v>
      </c>
      <c r="D7803">
        <v>6.1120000000000001</v>
      </c>
    </row>
    <row r="7804" spans="1:4" ht="15.75">
      <c r="A7804" s="1">
        <v>2004</v>
      </c>
      <c r="B7804">
        <v>9</v>
      </c>
      <c r="C7804">
        <v>25</v>
      </c>
      <c r="D7804">
        <v>6.1829999999999998</v>
      </c>
    </row>
    <row r="7805" spans="1:4" ht="15.75">
      <c r="A7805" s="1">
        <v>2004</v>
      </c>
      <c r="B7805">
        <v>9</v>
      </c>
      <c r="C7805">
        <v>26</v>
      </c>
      <c r="D7805">
        <v>6.2469999999999999</v>
      </c>
    </row>
    <row r="7806" spans="1:4" ht="15.75">
      <c r="A7806" s="1">
        <v>2004</v>
      </c>
      <c r="B7806">
        <v>9</v>
      </c>
      <c r="C7806">
        <v>27</v>
      </c>
      <c r="D7806">
        <v>6.32</v>
      </c>
    </row>
    <row r="7807" spans="1:4" ht="15.75">
      <c r="A7807" s="1">
        <v>2004</v>
      </c>
      <c r="B7807">
        <v>9</v>
      </c>
      <c r="C7807">
        <v>28</v>
      </c>
      <c r="D7807">
        <v>6.3970000000000002</v>
      </c>
    </row>
    <row r="7808" spans="1:4" ht="15.75">
      <c r="A7808" s="1">
        <v>2004</v>
      </c>
      <c r="B7808">
        <v>9</v>
      </c>
      <c r="C7808">
        <v>29</v>
      </c>
      <c r="D7808">
        <v>6.4420000000000002</v>
      </c>
    </row>
    <row r="7809" spans="1:4" ht="15.75">
      <c r="A7809" s="1">
        <v>2004</v>
      </c>
      <c r="B7809">
        <v>9</v>
      </c>
      <c r="C7809">
        <v>30</v>
      </c>
      <c r="D7809">
        <v>6.4610000000000003</v>
      </c>
    </row>
    <row r="7810" spans="1:4" ht="15.75">
      <c r="A7810" s="1">
        <v>2004</v>
      </c>
      <c r="B7810">
        <v>10</v>
      </c>
      <c r="C7810">
        <v>1</v>
      </c>
      <c r="D7810">
        <v>6.6210000000000004</v>
      </c>
    </row>
    <row r="7811" spans="1:4" ht="15.75">
      <c r="A7811" s="1">
        <v>2004</v>
      </c>
      <c r="B7811">
        <v>10</v>
      </c>
      <c r="C7811">
        <v>2</v>
      </c>
      <c r="D7811">
        <v>6.7130000000000001</v>
      </c>
    </row>
    <row r="7812" spans="1:4" ht="15.75">
      <c r="A7812" s="1">
        <v>2004</v>
      </c>
      <c r="B7812">
        <v>10</v>
      </c>
      <c r="C7812">
        <v>3</v>
      </c>
      <c r="D7812">
        <v>6.8390000000000004</v>
      </c>
    </row>
    <row r="7813" spans="1:4" ht="15.75">
      <c r="A7813" s="1">
        <v>2004</v>
      </c>
      <c r="B7813">
        <v>10</v>
      </c>
      <c r="C7813">
        <v>4</v>
      </c>
      <c r="D7813">
        <v>6.8209999999999997</v>
      </c>
    </row>
    <row r="7814" spans="1:4" ht="15.75">
      <c r="A7814" s="1">
        <v>2004</v>
      </c>
      <c r="B7814">
        <v>10</v>
      </c>
      <c r="C7814">
        <v>5</v>
      </c>
      <c r="D7814">
        <v>6.899</v>
      </c>
    </row>
    <row r="7815" spans="1:4" ht="15.75">
      <c r="A7815" s="1">
        <v>2004</v>
      </c>
      <c r="B7815">
        <v>10</v>
      </c>
      <c r="C7815">
        <v>6</v>
      </c>
      <c r="D7815">
        <v>7.0389999999999997</v>
      </c>
    </row>
    <row r="7816" spans="1:4" ht="15.75">
      <c r="A7816" s="1">
        <v>2004</v>
      </c>
      <c r="B7816">
        <v>10</v>
      </c>
      <c r="C7816">
        <v>7</v>
      </c>
      <c r="D7816">
        <v>7.2039999999999997</v>
      </c>
    </row>
    <row r="7817" spans="1:4" ht="15.75">
      <c r="A7817" s="1">
        <v>2004</v>
      </c>
      <c r="B7817">
        <v>10</v>
      </c>
      <c r="C7817">
        <v>8</v>
      </c>
      <c r="D7817">
        <v>7.2889999999999997</v>
      </c>
    </row>
    <row r="7818" spans="1:4" ht="15.75">
      <c r="A7818" s="1">
        <v>2004</v>
      </c>
      <c r="B7818">
        <v>10</v>
      </c>
      <c r="C7818">
        <v>9</v>
      </c>
      <c r="D7818">
        <v>7.3570000000000002</v>
      </c>
    </row>
    <row r="7819" spans="1:4" ht="15.75">
      <c r="A7819" s="1">
        <v>2004</v>
      </c>
      <c r="B7819">
        <v>10</v>
      </c>
      <c r="C7819">
        <v>10</v>
      </c>
      <c r="D7819">
        <v>7.4640000000000004</v>
      </c>
    </row>
    <row r="7820" spans="1:4" ht="15.75">
      <c r="A7820" s="1">
        <v>2004</v>
      </c>
      <c r="B7820">
        <v>10</v>
      </c>
      <c r="C7820">
        <v>11</v>
      </c>
      <c r="D7820">
        <v>7.6070000000000002</v>
      </c>
    </row>
    <row r="7821" spans="1:4" ht="15.75">
      <c r="A7821" s="1">
        <v>2004</v>
      </c>
      <c r="B7821">
        <v>10</v>
      </c>
      <c r="C7821">
        <v>12</v>
      </c>
      <c r="D7821">
        <v>7.74</v>
      </c>
    </row>
    <row r="7822" spans="1:4" ht="15.75">
      <c r="A7822" s="1">
        <v>2004</v>
      </c>
      <c r="B7822">
        <v>10</v>
      </c>
      <c r="C7822">
        <v>13</v>
      </c>
      <c r="D7822">
        <v>7.8460000000000001</v>
      </c>
    </row>
    <row r="7823" spans="1:4" ht="15.75">
      <c r="A7823" s="1">
        <v>2004</v>
      </c>
      <c r="B7823">
        <v>10</v>
      </c>
      <c r="C7823">
        <v>14</v>
      </c>
      <c r="D7823">
        <v>7.8940000000000001</v>
      </c>
    </row>
    <row r="7824" spans="1:4" ht="15.75">
      <c r="A7824" s="1">
        <v>2004</v>
      </c>
      <c r="B7824">
        <v>10</v>
      </c>
      <c r="C7824">
        <v>15</v>
      </c>
      <c r="D7824">
        <v>7.92</v>
      </c>
    </row>
    <row r="7825" spans="1:4" ht="15.75">
      <c r="A7825" s="1">
        <v>2004</v>
      </c>
      <c r="B7825">
        <v>10</v>
      </c>
      <c r="C7825">
        <v>16</v>
      </c>
      <c r="D7825">
        <v>7.9820000000000002</v>
      </c>
    </row>
    <row r="7826" spans="1:4" ht="15.75">
      <c r="A7826" s="1">
        <v>2004</v>
      </c>
      <c r="B7826">
        <v>10</v>
      </c>
      <c r="C7826">
        <v>17</v>
      </c>
      <c r="D7826">
        <v>8.11</v>
      </c>
    </row>
    <row r="7827" spans="1:4" ht="15.75">
      <c r="A7827" s="1">
        <v>2004</v>
      </c>
      <c r="B7827">
        <v>10</v>
      </c>
      <c r="C7827">
        <v>18</v>
      </c>
      <c r="D7827">
        <v>8.2189999999999994</v>
      </c>
    </row>
    <row r="7828" spans="1:4" ht="15.75">
      <c r="A7828" s="1">
        <v>2004</v>
      </c>
      <c r="B7828">
        <v>10</v>
      </c>
      <c r="C7828">
        <v>19</v>
      </c>
      <c r="D7828">
        <v>8.2100000000000009</v>
      </c>
    </row>
    <row r="7829" spans="1:4" ht="15.75">
      <c r="A7829" s="1">
        <v>2004</v>
      </c>
      <c r="B7829">
        <v>10</v>
      </c>
      <c r="C7829">
        <v>20</v>
      </c>
      <c r="D7829">
        <v>8.1690000000000005</v>
      </c>
    </row>
    <row r="7830" spans="1:4" ht="15.75">
      <c r="A7830" s="1">
        <v>2004</v>
      </c>
      <c r="B7830">
        <v>10</v>
      </c>
      <c r="C7830">
        <v>21</v>
      </c>
      <c r="D7830">
        <v>8.2420000000000009</v>
      </c>
    </row>
    <row r="7831" spans="1:4" ht="15.75">
      <c r="A7831" s="1">
        <v>2004</v>
      </c>
      <c r="B7831">
        <v>10</v>
      </c>
      <c r="C7831">
        <v>22</v>
      </c>
      <c r="D7831">
        <v>8.3290000000000006</v>
      </c>
    </row>
    <row r="7832" spans="1:4" ht="15.75">
      <c r="A7832" s="1">
        <v>2004</v>
      </c>
      <c r="B7832">
        <v>10</v>
      </c>
      <c r="C7832">
        <v>23</v>
      </c>
      <c r="D7832">
        <v>8.4320000000000004</v>
      </c>
    </row>
    <row r="7833" spans="1:4" ht="15.75">
      <c r="A7833" s="1">
        <v>2004</v>
      </c>
      <c r="B7833">
        <v>10</v>
      </c>
      <c r="C7833">
        <v>24</v>
      </c>
      <c r="D7833">
        <v>8.6170000000000009</v>
      </c>
    </row>
    <row r="7834" spans="1:4" ht="15.75">
      <c r="A7834" s="1">
        <v>2004</v>
      </c>
      <c r="B7834">
        <v>10</v>
      </c>
      <c r="C7834">
        <v>25</v>
      </c>
      <c r="D7834">
        <v>8.6850000000000005</v>
      </c>
    </row>
    <row r="7835" spans="1:4" ht="15.75">
      <c r="A7835" s="1">
        <v>2004</v>
      </c>
      <c r="B7835">
        <v>10</v>
      </c>
      <c r="C7835">
        <v>26</v>
      </c>
      <c r="D7835">
        <v>8.7420000000000009</v>
      </c>
    </row>
    <row r="7836" spans="1:4" ht="15.75">
      <c r="A7836" s="1">
        <v>2004</v>
      </c>
      <c r="B7836">
        <v>10</v>
      </c>
      <c r="C7836">
        <v>27</v>
      </c>
      <c r="D7836">
        <v>8.798</v>
      </c>
    </row>
    <row r="7837" spans="1:4" ht="15.75">
      <c r="A7837" s="1">
        <v>2004</v>
      </c>
      <c r="B7837">
        <v>10</v>
      </c>
      <c r="C7837">
        <v>28</v>
      </c>
      <c r="D7837">
        <v>8.8800000000000008</v>
      </c>
    </row>
    <row r="7838" spans="1:4" ht="15.75">
      <c r="A7838" s="1">
        <v>2004</v>
      </c>
      <c r="B7838">
        <v>10</v>
      </c>
      <c r="C7838">
        <v>29</v>
      </c>
      <c r="D7838">
        <v>8.9870000000000001</v>
      </c>
    </row>
    <row r="7839" spans="1:4" ht="15.75">
      <c r="A7839" s="1">
        <v>2004</v>
      </c>
      <c r="B7839">
        <v>10</v>
      </c>
      <c r="C7839">
        <v>30</v>
      </c>
      <c r="D7839">
        <v>8.984</v>
      </c>
    </row>
    <row r="7840" spans="1:4" ht="15.75">
      <c r="A7840" s="1">
        <v>2004</v>
      </c>
      <c r="B7840">
        <v>10</v>
      </c>
      <c r="C7840">
        <v>31</v>
      </c>
      <c r="D7840">
        <v>9.0449999999999999</v>
      </c>
    </row>
    <row r="7841" spans="1:4" ht="15.75">
      <c r="A7841" s="1">
        <v>2004</v>
      </c>
      <c r="B7841">
        <v>11</v>
      </c>
      <c r="C7841">
        <v>1</v>
      </c>
      <c r="D7841">
        <v>9.16</v>
      </c>
    </row>
    <row r="7842" spans="1:4" ht="15.75">
      <c r="A7842" s="1">
        <v>2004</v>
      </c>
      <c r="B7842">
        <v>11</v>
      </c>
      <c r="C7842">
        <v>2</v>
      </c>
      <c r="D7842">
        <v>9.2889999999999997</v>
      </c>
    </row>
    <row r="7843" spans="1:4" ht="15.75">
      <c r="A7843" s="1">
        <v>2004</v>
      </c>
      <c r="B7843">
        <v>11</v>
      </c>
      <c r="C7843">
        <v>3</v>
      </c>
      <c r="D7843">
        <v>9.407</v>
      </c>
    </row>
    <row r="7844" spans="1:4" ht="15.75">
      <c r="A7844" s="1">
        <v>2004</v>
      </c>
      <c r="B7844">
        <v>11</v>
      </c>
      <c r="C7844">
        <v>4</v>
      </c>
      <c r="D7844">
        <v>9.5399999999999991</v>
      </c>
    </row>
    <row r="7845" spans="1:4" ht="15.75">
      <c r="A7845" s="1">
        <v>2004</v>
      </c>
      <c r="B7845">
        <v>11</v>
      </c>
      <c r="C7845">
        <v>5</v>
      </c>
      <c r="D7845">
        <v>9.734</v>
      </c>
    </row>
    <row r="7846" spans="1:4" ht="15.75">
      <c r="A7846" s="1">
        <v>2004</v>
      </c>
      <c r="B7846">
        <v>11</v>
      </c>
      <c r="C7846">
        <v>6</v>
      </c>
      <c r="D7846">
        <v>9.8059999999999992</v>
      </c>
    </row>
    <row r="7847" spans="1:4" ht="15.75">
      <c r="A7847" s="1">
        <v>2004</v>
      </c>
      <c r="B7847">
        <v>11</v>
      </c>
      <c r="C7847">
        <v>7</v>
      </c>
      <c r="D7847">
        <v>9.8089999999999993</v>
      </c>
    </row>
    <row r="7848" spans="1:4" ht="15.75">
      <c r="A7848" s="1">
        <v>2004</v>
      </c>
      <c r="B7848">
        <v>11</v>
      </c>
      <c r="C7848">
        <v>8</v>
      </c>
      <c r="D7848">
        <v>9.923</v>
      </c>
    </row>
    <row r="7849" spans="1:4" ht="15.75">
      <c r="A7849" s="1">
        <v>2004</v>
      </c>
      <c r="B7849">
        <v>11</v>
      </c>
      <c r="C7849">
        <v>9</v>
      </c>
      <c r="D7849">
        <v>9.91</v>
      </c>
    </row>
    <row r="7850" spans="1:4" ht="15.75">
      <c r="A7850" s="1">
        <v>2004</v>
      </c>
      <c r="B7850">
        <v>11</v>
      </c>
      <c r="C7850">
        <v>10</v>
      </c>
      <c r="D7850">
        <v>10.052</v>
      </c>
    </row>
    <row r="7851" spans="1:4" ht="15.75">
      <c r="A7851" s="1">
        <v>2004</v>
      </c>
      <c r="B7851">
        <v>11</v>
      </c>
      <c r="C7851">
        <v>11</v>
      </c>
      <c r="D7851">
        <v>10.144</v>
      </c>
    </row>
    <row r="7852" spans="1:4" ht="15.75">
      <c r="A7852" s="1">
        <v>2004</v>
      </c>
      <c r="B7852">
        <v>11</v>
      </c>
      <c r="C7852">
        <v>12</v>
      </c>
      <c r="D7852">
        <v>10.231999999999999</v>
      </c>
    </row>
    <row r="7853" spans="1:4" ht="15.75">
      <c r="A7853" s="1">
        <v>2004</v>
      </c>
      <c r="B7853">
        <v>11</v>
      </c>
      <c r="C7853">
        <v>13</v>
      </c>
      <c r="D7853">
        <v>10.224</v>
      </c>
    </row>
    <row r="7854" spans="1:4" ht="15.75">
      <c r="A7854" s="1">
        <v>2004</v>
      </c>
      <c r="B7854">
        <v>11</v>
      </c>
      <c r="C7854">
        <v>14</v>
      </c>
      <c r="D7854">
        <v>10.298999999999999</v>
      </c>
    </row>
    <row r="7855" spans="1:4" ht="15.75">
      <c r="A7855" s="1">
        <v>2004</v>
      </c>
      <c r="B7855">
        <v>11</v>
      </c>
      <c r="C7855">
        <v>15</v>
      </c>
      <c r="D7855">
        <v>10.346</v>
      </c>
    </row>
    <row r="7856" spans="1:4" ht="15.75">
      <c r="A7856" s="1">
        <v>2004</v>
      </c>
      <c r="B7856">
        <v>11</v>
      </c>
      <c r="C7856">
        <v>16</v>
      </c>
      <c r="D7856">
        <v>10.419</v>
      </c>
    </row>
    <row r="7857" spans="1:4" ht="15.75">
      <c r="A7857" s="1">
        <v>2004</v>
      </c>
      <c r="B7857">
        <v>11</v>
      </c>
      <c r="C7857">
        <v>17</v>
      </c>
      <c r="D7857">
        <v>10.43</v>
      </c>
    </row>
    <row r="7858" spans="1:4" ht="15.75">
      <c r="A7858" s="1">
        <v>2004</v>
      </c>
      <c r="B7858">
        <v>11</v>
      </c>
      <c r="C7858">
        <v>18</v>
      </c>
      <c r="D7858">
        <v>10.471</v>
      </c>
    </row>
    <row r="7859" spans="1:4" ht="15.75">
      <c r="A7859" s="1">
        <v>2004</v>
      </c>
      <c r="B7859">
        <v>11</v>
      </c>
      <c r="C7859">
        <v>19</v>
      </c>
      <c r="D7859">
        <v>10.500999999999999</v>
      </c>
    </row>
    <row r="7860" spans="1:4" ht="15.75">
      <c r="A7860" s="1">
        <v>2004</v>
      </c>
      <c r="B7860">
        <v>11</v>
      </c>
      <c r="C7860">
        <v>20</v>
      </c>
      <c r="D7860">
        <v>10.606999999999999</v>
      </c>
    </row>
    <row r="7861" spans="1:4" ht="15.75">
      <c r="A7861" s="1">
        <v>2004</v>
      </c>
      <c r="B7861">
        <v>11</v>
      </c>
      <c r="C7861">
        <v>21</v>
      </c>
      <c r="D7861">
        <v>10.673999999999999</v>
      </c>
    </row>
    <row r="7862" spans="1:4" ht="15.75">
      <c r="A7862" s="1">
        <v>2004</v>
      </c>
      <c r="B7862">
        <v>11</v>
      </c>
      <c r="C7862">
        <v>22</v>
      </c>
      <c r="D7862">
        <v>10.683</v>
      </c>
    </row>
    <row r="7863" spans="1:4" ht="15.75">
      <c r="A7863" s="1">
        <v>2004</v>
      </c>
      <c r="B7863">
        <v>11</v>
      </c>
      <c r="C7863">
        <v>23</v>
      </c>
      <c r="D7863">
        <v>10.704000000000001</v>
      </c>
    </row>
    <row r="7864" spans="1:4" ht="15.75">
      <c r="A7864" s="1">
        <v>2004</v>
      </c>
      <c r="B7864">
        <v>11</v>
      </c>
      <c r="C7864">
        <v>24</v>
      </c>
      <c r="D7864">
        <v>10.839</v>
      </c>
    </row>
    <row r="7865" spans="1:4" ht="15.75">
      <c r="A7865" s="1">
        <v>2004</v>
      </c>
      <c r="B7865">
        <v>11</v>
      </c>
      <c r="C7865">
        <v>25</v>
      </c>
      <c r="D7865">
        <v>10.97</v>
      </c>
    </row>
    <row r="7866" spans="1:4" ht="15.75">
      <c r="A7866" s="1">
        <v>2004</v>
      </c>
      <c r="B7866">
        <v>11</v>
      </c>
      <c r="C7866">
        <v>26</v>
      </c>
      <c r="D7866">
        <v>11.045999999999999</v>
      </c>
    </row>
    <row r="7867" spans="1:4" ht="15.75">
      <c r="A7867" s="1">
        <v>2004</v>
      </c>
      <c r="B7867">
        <v>11</v>
      </c>
      <c r="C7867">
        <v>27</v>
      </c>
      <c r="D7867">
        <v>11.146000000000001</v>
      </c>
    </row>
    <row r="7868" spans="1:4" ht="15.75">
      <c r="A7868" s="1">
        <v>2004</v>
      </c>
      <c r="B7868">
        <v>11</v>
      </c>
      <c r="C7868">
        <v>28</v>
      </c>
      <c r="D7868">
        <v>11.243</v>
      </c>
    </row>
    <row r="7869" spans="1:4" ht="15.75">
      <c r="A7869" s="1">
        <v>2004</v>
      </c>
      <c r="B7869">
        <v>11</v>
      </c>
      <c r="C7869">
        <v>29</v>
      </c>
      <c r="D7869">
        <v>11.324999999999999</v>
      </c>
    </row>
    <row r="7870" spans="1:4" ht="15.75">
      <c r="A7870" s="1">
        <v>2004</v>
      </c>
      <c r="B7870">
        <v>11</v>
      </c>
      <c r="C7870">
        <v>30</v>
      </c>
      <c r="D7870">
        <v>11.365</v>
      </c>
    </row>
    <row r="7871" spans="1:4" ht="15.75">
      <c r="A7871" s="1">
        <v>2004</v>
      </c>
      <c r="B7871">
        <v>12</v>
      </c>
      <c r="C7871">
        <v>1</v>
      </c>
      <c r="D7871">
        <v>11.629</v>
      </c>
    </row>
    <row r="7872" spans="1:4" ht="15.75">
      <c r="A7872" s="1">
        <v>2004</v>
      </c>
      <c r="B7872">
        <v>12</v>
      </c>
      <c r="C7872">
        <v>2</v>
      </c>
      <c r="D7872">
        <v>11.791</v>
      </c>
    </row>
    <row r="7873" spans="1:4" ht="15.75">
      <c r="A7873" s="1">
        <v>2004</v>
      </c>
      <c r="B7873">
        <v>12</v>
      </c>
      <c r="C7873">
        <v>3</v>
      </c>
      <c r="D7873">
        <v>11.872</v>
      </c>
    </row>
    <row r="7874" spans="1:4" ht="15.75">
      <c r="A7874" s="1">
        <v>2004</v>
      </c>
      <c r="B7874">
        <v>12</v>
      </c>
      <c r="C7874">
        <v>4</v>
      </c>
      <c r="D7874">
        <v>12.06</v>
      </c>
    </row>
    <row r="7875" spans="1:4" ht="15.75">
      <c r="A7875" s="1">
        <v>2004</v>
      </c>
      <c r="B7875">
        <v>12</v>
      </c>
      <c r="C7875">
        <v>5</v>
      </c>
      <c r="D7875">
        <v>12.045999999999999</v>
      </c>
    </row>
    <row r="7876" spans="1:4" ht="15.75">
      <c r="A7876" s="1">
        <v>2004</v>
      </c>
      <c r="B7876">
        <v>12</v>
      </c>
      <c r="C7876">
        <v>6</v>
      </c>
      <c r="D7876">
        <v>12.112</v>
      </c>
    </row>
    <row r="7877" spans="1:4" ht="15.75">
      <c r="A7877" s="1">
        <v>2004</v>
      </c>
      <c r="B7877">
        <v>12</v>
      </c>
      <c r="C7877">
        <v>7</v>
      </c>
      <c r="D7877">
        <v>12.132</v>
      </c>
    </row>
    <row r="7878" spans="1:4" ht="15.75">
      <c r="A7878" s="1">
        <v>2004</v>
      </c>
      <c r="B7878">
        <v>12</v>
      </c>
      <c r="C7878">
        <v>8</v>
      </c>
      <c r="D7878">
        <v>12.218999999999999</v>
      </c>
    </row>
    <row r="7879" spans="1:4" ht="15.75">
      <c r="A7879" s="1">
        <v>2004</v>
      </c>
      <c r="B7879">
        <v>12</v>
      </c>
      <c r="C7879">
        <v>9</v>
      </c>
      <c r="D7879">
        <v>12.327999999999999</v>
      </c>
    </row>
    <row r="7880" spans="1:4" ht="15.75">
      <c r="A7880" s="1">
        <v>2004</v>
      </c>
      <c r="B7880">
        <v>12</v>
      </c>
      <c r="C7880">
        <v>10</v>
      </c>
      <c r="D7880">
        <v>12.32</v>
      </c>
    </row>
    <row r="7881" spans="1:4" ht="15.75">
      <c r="A7881" s="1">
        <v>2004</v>
      </c>
      <c r="B7881">
        <v>12</v>
      </c>
      <c r="C7881">
        <v>11</v>
      </c>
      <c r="D7881">
        <v>12.465999999999999</v>
      </c>
    </row>
    <row r="7882" spans="1:4" ht="15.75">
      <c r="A7882" s="1">
        <v>2004</v>
      </c>
      <c r="B7882">
        <v>12</v>
      </c>
      <c r="C7882">
        <v>12</v>
      </c>
      <c r="D7882">
        <v>12.433999999999999</v>
      </c>
    </row>
    <row r="7883" spans="1:4" ht="15.75">
      <c r="A7883" s="1">
        <v>2004</v>
      </c>
      <c r="B7883">
        <v>12</v>
      </c>
      <c r="C7883">
        <v>13</v>
      </c>
      <c r="D7883">
        <v>12.523999999999999</v>
      </c>
    </row>
    <row r="7884" spans="1:4" ht="15.75">
      <c r="A7884" s="1">
        <v>2004</v>
      </c>
      <c r="B7884">
        <v>12</v>
      </c>
      <c r="C7884">
        <v>14</v>
      </c>
      <c r="D7884">
        <v>12.57</v>
      </c>
    </row>
    <row r="7885" spans="1:4" ht="15.75">
      <c r="A7885" s="1">
        <v>2004</v>
      </c>
      <c r="B7885">
        <v>12</v>
      </c>
      <c r="C7885">
        <v>15</v>
      </c>
      <c r="D7885">
        <v>12.72</v>
      </c>
    </row>
    <row r="7886" spans="1:4" ht="15.75">
      <c r="A7886" s="1">
        <v>2004</v>
      </c>
      <c r="B7886">
        <v>12</v>
      </c>
      <c r="C7886">
        <v>16</v>
      </c>
      <c r="D7886">
        <v>12.629</v>
      </c>
    </row>
    <row r="7887" spans="1:4" ht="15.75">
      <c r="A7887" s="1">
        <v>2004</v>
      </c>
      <c r="B7887">
        <v>12</v>
      </c>
      <c r="C7887">
        <v>17</v>
      </c>
      <c r="D7887">
        <v>12.686999999999999</v>
      </c>
    </row>
    <row r="7888" spans="1:4" ht="15.75">
      <c r="A7888" s="1">
        <v>2004</v>
      </c>
      <c r="B7888">
        <v>12</v>
      </c>
      <c r="C7888">
        <v>18</v>
      </c>
      <c r="D7888">
        <v>12.693</v>
      </c>
    </row>
    <row r="7889" spans="1:4" ht="15.75">
      <c r="A7889" s="1">
        <v>2004</v>
      </c>
      <c r="B7889">
        <v>12</v>
      </c>
      <c r="C7889">
        <v>19</v>
      </c>
      <c r="D7889">
        <v>12.705</v>
      </c>
    </row>
    <row r="7890" spans="1:4" ht="15.75">
      <c r="A7890" s="1">
        <v>2004</v>
      </c>
      <c r="B7890">
        <v>12</v>
      </c>
      <c r="C7890">
        <v>20</v>
      </c>
      <c r="D7890">
        <v>12.766999999999999</v>
      </c>
    </row>
    <row r="7891" spans="1:4" ht="15.75">
      <c r="A7891" s="1">
        <v>2004</v>
      </c>
      <c r="B7891">
        <v>12</v>
      </c>
      <c r="C7891">
        <v>21</v>
      </c>
      <c r="D7891">
        <v>12.834</v>
      </c>
    </row>
    <row r="7892" spans="1:4" ht="15.75">
      <c r="A7892" s="1">
        <v>2004</v>
      </c>
      <c r="B7892">
        <v>12</v>
      </c>
      <c r="C7892">
        <v>22</v>
      </c>
      <c r="D7892">
        <v>12.965</v>
      </c>
    </row>
    <row r="7893" spans="1:4" ht="15.75">
      <c r="A7893" s="1">
        <v>2004</v>
      </c>
      <c r="B7893">
        <v>12</v>
      </c>
      <c r="C7893">
        <v>23</v>
      </c>
      <c r="D7893">
        <v>12.958</v>
      </c>
    </row>
    <row r="7894" spans="1:4" ht="15.75">
      <c r="A7894" s="1">
        <v>2004</v>
      </c>
      <c r="B7894">
        <v>12</v>
      </c>
      <c r="C7894">
        <v>24</v>
      </c>
      <c r="D7894">
        <v>12.974</v>
      </c>
    </row>
    <row r="7895" spans="1:4" ht="15.75">
      <c r="A7895" s="1">
        <v>2004</v>
      </c>
      <c r="B7895">
        <v>12</v>
      </c>
      <c r="C7895">
        <v>25</v>
      </c>
      <c r="D7895">
        <v>12.827</v>
      </c>
    </row>
    <row r="7896" spans="1:4" ht="15.75">
      <c r="A7896" s="1">
        <v>2004</v>
      </c>
      <c r="B7896">
        <v>12</v>
      </c>
      <c r="C7896">
        <v>26</v>
      </c>
      <c r="D7896">
        <v>12.814</v>
      </c>
    </row>
    <row r="7897" spans="1:4" ht="15.75">
      <c r="A7897" s="1">
        <v>2004</v>
      </c>
      <c r="B7897">
        <v>12</v>
      </c>
      <c r="C7897">
        <v>27</v>
      </c>
      <c r="D7897">
        <v>12.973000000000001</v>
      </c>
    </row>
    <row r="7898" spans="1:4" ht="15.75">
      <c r="A7898" s="1">
        <v>2004</v>
      </c>
      <c r="B7898">
        <v>12</v>
      </c>
      <c r="C7898">
        <v>28</v>
      </c>
      <c r="D7898">
        <v>13.045999999999999</v>
      </c>
    </row>
    <row r="7899" spans="1:4" ht="15.75">
      <c r="A7899" s="1">
        <v>2004</v>
      </c>
      <c r="B7899">
        <v>12</v>
      </c>
      <c r="C7899">
        <v>29</v>
      </c>
      <c r="D7899">
        <v>12.989000000000001</v>
      </c>
    </row>
    <row r="7900" spans="1:4" ht="15.75">
      <c r="A7900" s="1">
        <v>2004</v>
      </c>
      <c r="B7900">
        <v>12</v>
      </c>
      <c r="C7900">
        <v>30</v>
      </c>
      <c r="D7900">
        <v>13.058</v>
      </c>
    </row>
    <row r="7901" spans="1:4" ht="15.75">
      <c r="A7901" s="1">
        <v>2004</v>
      </c>
      <c r="B7901">
        <v>12</v>
      </c>
      <c r="C7901">
        <v>31</v>
      </c>
      <c r="D7901">
        <v>13.019</v>
      </c>
    </row>
    <row r="7902" spans="1:4" ht="15.75">
      <c r="A7902" s="1">
        <v>2005</v>
      </c>
      <c r="B7902">
        <v>1</v>
      </c>
      <c r="C7902">
        <v>1</v>
      </c>
      <c r="D7902">
        <v>13.16</v>
      </c>
    </row>
    <row r="7903" spans="1:4" ht="15.75">
      <c r="A7903" s="1">
        <v>2005</v>
      </c>
      <c r="B7903">
        <v>1</v>
      </c>
      <c r="C7903">
        <v>2</v>
      </c>
      <c r="D7903">
        <v>13.163</v>
      </c>
    </row>
    <row r="7904" spans="1:4" ht="15.75">
      <c r="A7904" s="1">
        <v>2005</v>
      </c>
      <c r="B7904">
        <v>1</v>
      </c>
      <c r="C7904">
        <v>3</v>
      </c>
      <c r="D7904">
        <v>13.292999999999999</v>
      </c>
    </row>
    <row r="7905" spans="1:4" ht="15.75">
      <c r="A7905" s="1">
        <v>2005</v>
      </c>
      <c r="B7905">
        <v>1</v>
      </c>
      <c r="C7905">
        <v>4</v>
      </c>
      <c r="D7905">
        <v>13.313000000000001</v>
      </c>
    </row>
    <row r="7906" spans="1:4" ht="15.75">
      <c r="A7906" s="1">
        <v>2005</v>
      </c>
      <c r="B7906">
        <v>1</v>
      </c>
      <c r="C7906">
        <v>5</v>
      </c>
      <c r="D7906">
        <v>13.382999999999999</v>
      </c>
    </row>
    <row r="7907" spans="1:4" ht="15.75">
      <c r="A7907" s="1">
        <v>2005</v>
      </c>
      <c r="B7907">
        <v>1</v>
      </c>
      <c r="C7907">
        <v>6</v>
      </c>
      <c r="D7907">
        <v>13.324</v>
      </c>
    </row>
    <row r="7908" spans="1:4" ht="15.75">
      <c r="A7908" s="1">
        <v>2005</v>
      </c>
      <c r="B7908">
        <v>1</v>
      </c>
      <c r="C7908">
        <v>7</v>
      </c>
      <c r="D7908">
        <v>13.452</v>
      </c>
    </row>
    <row r="7909" spans="1:4" ht="15.75">
      <c r="A7909" s="1">
        <v>2005</v>
      </c>
      <c r="B7909">
        <v>1</v>
      </c>
      <c r="C7909">
        <v>8</v>
      </c>
      <c r="D7909">
        <v>13.404</v>
      </c>
    </row>
    <row r="7910" spans="1:4" ht="15.75">
      <c r="A7910" s="1">
        <v>2005</v>
      </c>
      <c r="B7910">
        <v>1</v>
      </c>
      <c r="C7910">
        <v>9</v>
      </c>
      <c r="D7910">
        <v>13.430999999999999</v>
      </c>
    </row>
    <row r="7911" spans="1:4" ht="15.75">
      <c r="A7911" s="1">
        <v>2005</v>
      </c>
      <c r="B7911">
        <v>1</v>
      </c>
      <c r="C7911">
        <v>10</v>
      </c>
      <c r="D7911">
        <v>13.503</v>
      </c>
    </row>
    <row r="7912" spans="1:4" ht="15.75">
      <c r="A7912" s="1">
        <v>2005</v>
      </c>
      <c r="B7912">
        <v>1</v>
      </c>
      <c r="C7912">
        <v>11</v>
      </c>
      <c r="D7912">
        <v>13.55</v>
      </c>
    </row>
    <row r="7913" spans="1:4" ht="15.75">
      <c r="A7913" s="1">
        <v>2005</v>
      </c>
      <c r="B7913">
        <v>1</v>
      </c>
      <c r="C7913">
        <v>12</v>
      </c>
      <c r="D7913">
        <v>13.516</v>
      </c>
    </row>
    <row r="7914" spans="1:4" ht="15.75">
      <c r="A7914" s="1">
        <v>2005</v>
      </c>
      <c r="B7914">
        <v>1</v>
      </c>
      <c r="C7914">
        <v>13</v>
      </c>
      <c r="D7914">
        <v>13.656000000000001</v>
      </c>
    </row>
    <row r="7915" spans="1:4" ht="15.75">
      <c r="A7915" s="1">
        <v>2005</v>
      </c>
      <c r="B7915">
        <v>1</v>
      </c>
      <c r="C7915">
        <v>14</v>
      </c>
      <c r="D7915">
        <v>13.62</v>
      </c>
    </row>
    <row r="7916" spans="1:4" ht="15.75">
      <c r="A7916" s="1">
        <v>2005</v>
      </c>
      <c r="B7916">
        <v>1</v>
      </c>
      <c r="C7916">
        <v>15</v>
      </c>
      <c r="D7916">
        <v>13.603999999999999</v>
      </c>
    </row>
    <row r="7917" spans="1:4" ht="15.75">
      <c r="A7917" s="1">
        <v>2005</v>
      </c>
      <c r="B7917">
        <v>1</v>
      </c>
      <c r="C7917">
        <v>16</v>
      </c>
      <c r="D7917">
        <v>13.74</v>
      </c>
    </row>
    <row r="7918" spans="1:4" ht="15.75">
      <c r="A7918" s="1">
        <v>2005</v>
      </c>
      <c r="B7918">
        <v>1</v>
      </c>
      <c r="C7918">
        <v>17</v>
      </c>
      <c r="D7918">
        <v>13.808999999999999</v>
      </c>
    </row>
    <row r="7919" spans="1:4" ht="15.75">
      <c r="A7919" s="1">
        <v>2005</v>
      </c>
      <c r="B7919">
        <v>1</v>
      </c>
      <c r="C7919">
        <v>18</v>
      </c>
      <c r="D7919">
        <v>13.711</v>
      </c>
    </row>
    <row r="7920" spans="1:4" ht="15.75">
      <c r="A7920" s="1">
        <v>2005</v>
      </c>
      <c r="B7920">
        <v>1</v>
      </c>
      <c r="C7920">
        <v>19</v>
      </c>
      <c r="D7920">
        <v>13.705</v>
      </c>
    </row>
    <row r="7921" spans="1:4" ht="15.75">
      <c r="A7921" s="1">
        <v>2005</v>
      </c>
      <c r="B7921">
        <v>1</v>
      </c>
      <c r="C7921">
        <v>20</v>
      </c>
      <c r="D7921">
        <v>13.765000000000001</v>
      </c>
    </row>
    <row r="7922" spans="1:4" ht="15.75">
      <c r="A7922" s="1">
        <v>2005</v>
      </c>
      <c r="B7922">
        <v>1</v>
      </c>
      <c r="C7922">
        <v>21</v>
      </c>
      <c r="D7922">
        <v>13.705</v>
      </c>
    </row>
    <row r="7923" spans="1:4" ht="15.75">
      <c r="A7923" s="1">
        <v>2005</v>
      </c>
      <c r="B7923">
        <v>1</v>
      </c>
      <c r="C7923">
        <v>22</v>
      </c>
      <c r="D7923">
        <v>13.763999999999999</v>
      </c>
    </row>
    <row r="7924" spans="1:4" ht="15.75">
      <c r="A7924" s="1">
        <v>2005</v>
      </c>
      <c r="B7924">
        <v>1</v>
      </c>
      <c r="C7924">
        <v>23</v>
      </c>
      <c r="D7924">
        <v>13.851000000000001</v>
      </c>
    </row>
    <row r="7925" spans="1:4" ht="15.75">
      <c r="A7925" s="1">
        <v>2005</v>
      </c>
      <c r="B7925">
        <v>1</v>
      </c>
      <c r="C7925">
        <v>24</v>
      </c>
      <c r="D7925">
        <v>13.962999999999999</v>
      </c>
    </row>
    <row r="7926" spans="1:4" ht="15.75">
      <c r="A7926" s="1">
        <v>2005</v>
      </c>
      <c r="B7926">
        <v>1</v>
      </c>
      <c r="C7926">
        <v>25</v>
      </c>
      <c r="D7926">
        <v>13.981</v>
      </c>
    </row>
    <row r="7927" spans="1:4" ht="15.75">
      <c r="A7927" s="1">
        <v>2005</v>
      </c>
      <c r="B7927">
        <v>1</v>
      </c>
      <c r="C7927">
        <v>26</v>
      </c>
      <c r="D7927">
        <v>13.891999999999999</v>
      </c>
    </row>
    <row r="7928" spans="1:4" ht="15.75">
      <c r="A7928" s="1">
        <v>2005</v>
      </c>
      <c r="B7928">
        <v>1</v>
      </c>
      <c r="C7928">
        <v>27</v>
      </c>
      <c r="D7928">
        <v>13.930999999999999</v>
      </c>
    </row>
    <row r="7929" spans="1:4" ht="15.75">
      <c r="A7929" s="1">
        <v>2005</v>
      </c>
      <c r="B7929">
        <v>1</v>
      </c>
      <c r="C7929">
        <v>28</v>
      </c>
      <c r="D7929">
        <v>14.064</v>
      </c>
    </row>
    <row r="7930" spans="1:4" ht="15.75">
      <c r="A7930" s="1">
        <v>2005</v>
      </c>
      <c r="B7930">
        <v>1</v>
      </c>
      <c r="C7930">
        <v>29</v>
      </c>
      <c r="D7930">
        <v>14.097</v>
      </c>
    </row>
    <row r="7931" spans="1:4" ht="15.75">
      <c r="A7931" s="1">
        <v>2005</v>
      </c>
      <c r="B7931">
        <v>1</v>
      </c>
      <c r="C7931">
        <v>30</v>
      </c>
      <c r="D7931">
        <v>14.135999999999999</v>
      </c>
    </row>
    <row r="7932" spans="1:4" ht="15.75">
      <c r="A7932" s="1">
        <v>2005</v>
      </c>
      <c r="B7932">
        <v>1</v>
      </c>
      <c r="C7932">
        <v>31</v>
      </c>
      <c r="D7932">
        <v>14.019</v>
      </c>
    </row>
    <row r="7933" spans="1:4" ht="15.75">
      <c r="A7933" s="1">
        <v>2005</v>
      </c>
      <c r="B7933">
        <v>2</v>
      </c>
      <c r="C7933">
        <v>1</v>
      </c>
      <c r="D7933">
        <v>14.031000000000001</v>
      </c>
    </row>
    <row r="7934" spans="1:4" ht="15.75">
      <c r="A7934" s="1">
        <v>2005</v>
      </c>
      <c r="B7934">
        <v>2</v>
      </c>
      <c r="C7934">
        <v>2</v>
      </c>
      <c r="D7934">
        <v>14.071</v>
      </c>
    </row>
    <row r="7935" spans="1:4" ht="15.75">
      <c r="A7935" s="1">
        <v>2005</v>
      </c>
      <c r="B7935">
        <v>2</v>
      </c>
      <c r="C7935">
        <v>3</v>
      </c>
      <c r="D7935">
        <v>14.145</v>
      </c>
    </row>
    <row r="7936" spans="1:4" ht="15.75">
      <c r="A7936" s="1">
        <v>2005</v>
      </c>
      <c r="B7936">
        <v>2</v>
      </c>
      <c r="C7936">
        <v>4</v>
      </c>
      <c r="D7936">
        <v>14.128</v>
      </c>
    </row>
    <row r="7937" spans="1:4" ht="15.75">
      <c r="A7937" s="1">
        <v>2005</v>
      </c>
      <c r="B7937">
        <v>2</v>
      </c>
      <c r="C7937">
        <v>5</v>
      </c>
      <c r="D7937">
        <v>14.106999999999999</v>
      </c>
    </row>
    <row r="7938" spans="1:4" ht="15.75">
      <c r="A7938" s="1">
        <v>2005</v>
      </c>
      <c r="B7938">
        <v>2</v>
      </c>
      <c r="C7938">
        <v>6</v>
      </c>
      <c r="D7938">
        <v>14.076000000000001</v>
      </c>
    </row>
    <row r="7939" spans="1:4" ht="15.75">
      <c r="A7939" s="1">
        <v>2005</v>
      </c>
      <c r="B7939">
        <v>2</v>
      </c>
      <c r="C7939">
        <v>7</v>
      </c>
      <c r="D7939">
        <v>14.089</v>
      </c>
    </row>
    <row r="7940" spans="1:4" ht="15.75">
      <c r="A7940" s="1">
        <v>2005</v>
      </c>
      <c r="B7940">
        <v>2</v>
      </c>
      <c r="C7940">
        <v>8</v>
      </c>
      <c r="D7940">
        <v>14.170999999999999</v>
      </c>
    </row>
    <row r="7941" spans="1:4" ht="15.75">
      <c r="A7941" s="1">
        <v>2005</v>
      </c>
      <c r="B7941">
        <v>2</v>
      </c>
      <c r="C7941">
        <v>9</v>
      </c>
      <c r="D7941">
        <v>14.259</v>
      </c>
    </row>
    <row r="7942" spans="1:4" ht="15.75">
      <c r="A7942" s="1">
        <v>2005</v>
      </c>
      <c r="B7942">
        <v>2</v>
      </c>
      <c r="C7942">
        <v>10</v>
      </c>
      <c r="D7942">
        <v>14.295999999999999</v>
      </c>
    </row>
    <row r="7943" spans="1:4" ht="15.75">
      <c r="A7943" s="1">
        <v>2005</v>
      </c>
      <c r="B7943">
        <v>2</v>
      </c>
      <c r="C7943">
        <v>11</v>
      </c>
      <c r="D7943">
        <v>14.278</v>
      </c>
    </row>
    <row r="7944" spans="1:4" ht="15.75">
      <c r="A7944" s="1">
        <v>2005</v>
      </c>
      <c r="B7944">
        <v>2</v>
      </c>
      <c r="C7944">
        <v>12</v>
      </c>
      <c r="D7944">
        <v>14.302</v>
      </c>
    </row>
    <row r="7945" spans="1:4" ht="15.75">
      <c r="A7945" s="1">
        <v>2005</v>
      </c>
      <c r="B7945">
        <v>2</v>
      </c>
      <c r="C7945">
        <v>13</v>
      </c>
      <c r="D7945">
        <v>14.332000000000001</v>
      </c>
    </row>
    <row r="7946" spans="1:4" ht="15.75">
      <c r="A7946" s="1">
        <v>2005</v>
      </c>
      <c r="B7946">
        <v>2</v>
      </c>
      <c r="C7946">
        <v>14</v>
      </c>
      <c r="D7946">
        <v>14.404999999999999</v>
      </c>
    </row>
    <row r="7947" spans="1:4" ht="15.75">
      <c r="A7947" s="1">
        <v>2005</v>
      </c>
      <c r="B7947">
        <v>2</v>
      </c>
      <c r="C7947">
        <v>15</v>
      </c>
      <c r="D7947">
        <v>14.456</v>
      </c>
    </row>
    <row r="7948" spans="1:4" ht="15.75">
      <c r="A7948" s="1">
        <v>2005</v>
      </c>
      <c r="B7948">
        <v>2</v>
      </c>
      <c r="C7948">
        <v>16</v>
      </c>
      <c r="D7948">
        <v>14.515000000000001</v>
      </c>
    </row>
    <row r="7949" spans="1:4" ht="15.75">
      <c r="A7949" s="1">
        <v>2005</v>
      </c>
      <c r="B7949">
        <v>2</v>
      </c>
      <c r="C7949">
        <v>17</v>
      </c>
      <c r="D7949">
        <v>14.467000000000001</v>
      </c>
    </row>
    <row r="7950" spans="1:4" ht="15.75">
      <c r="A7950" s="1">
        <v>2005</v>
      </c>
      <c r="B7950">
        <v>2</v>
      </c>
      <c r="C7950">
        <v>18</v>
      </c>
      <c r="D7950">
        <v>14.414999999999999</v>
      </c>
    </row>
    <row r="7951" spans="1:4" ht="15.75">
      <c r="A7951" s="1">
        <v>2005</v>
      </c>
      <c r="B7951">
        <v>2</v>
      </c>
      <c r="C7951">
        <v>19</v>
      </c>
      <c r="D7951">
        <v>14.427</v>
      </c>
    </row>
    <row r="7952" spans="1:4" ht="15.75">
      <c r="A7952" s="1">
        <v>2005</v>
      </c>
      <c r="B7952">
        <v>2</v>
      </c>
      <c r="C7952">
        <v>20</v>
      </c>
      <c r="D7952">
        <v>14.468999999999999</v>
      </c>
    </row>
    <row r="7953" spans="1:4" ht="15.75">
      <c r="A7953" s="1">
        <v>2005</v>
      </c>
      <c r="B7953">
        <v>2</v>
      </c>
      <c r="C7953">
        <v>21</v>
      </c>
      <c r="D7953">
        <v>14.454000000000001</v>
      </c>
    </row>
    <row r="7954" spans="1:4" ht="15.75">
      <c r="A7954" s="1">
        <v>2005</v>
      </c>
      <c r="B7954">
        <v>2</v>
      </c>
      <c r="C7954">
        <v>22</v>
      </c>
      <c r="D7954">
        <v>14.430999999999999</v>
      </c>
    </row>
    <row r="7955" spans="1:4" ht="15.75">
      <c r="A7955" s="1">
        <v>2005</v>
      </c>
      <c r="B7955">
        <v>2</v>
      </c>
      <c r="C7955">
        <v>23</v>
      </c>
      <c r="D7955">
        <v>14.541</v>
      </c>
    </row>
    <row r="7956" spans="1:4" ht="15.75">
      <c r="A7956" s="1">
        <v>2005</v>
      </c>
      <c r="B7956">
        <v>2</v>
      </c>
      <c r="C7956">
        <v>24</v>
      </c>
      <c r="D7956">
        <v>14.592000000000001</v>
      </c>
    </row>
    <row r="7957" spans="1:4" ht="15.75">
      <c r="A7957" s="1">
        <v>2005</v>
      </c>
      <c r="B7957">
        <v>2</v>
      </c>
      <c r="C7957">
        <v>25</v>
      </c>
      <c r="D7957">
        <v>14.651999999999999</v>
      </c>
    </row>
    <row r="7958" spans="1:4" ht="15.75">
      <c r="A7958" s="1">
        <v>2005</v>
      </c>
      <c r="B7958">
        <v>2</v>
      </c>
      <c r="C7958">
        <v>26</v>
      </c>
      <c r="D7958">
        <v>14.737</v>
      </c>
    </row>
    <row r="7959" spans="1:4" ht="15.75">
      <c r="A7959" s="1">
        <v>2005</v>
      </c>
      <c r="B7959">
        <v>2</v>
      </c>
      <c r="C7959">
        <v>27</v>
      </c>
      <c r="D7959">
        <v>14.815</v>
      </c>
    </row>
    <row r="7960" spans="1:4" ht="15.75">
      <c r="A7960" s="1">
        <v>2005</v>
      </c>
      <c r="B7960">
        <v>2</v>
      </c>
      <c r="C7960">
        <v>28</v>
      </c>
      <c r="D7960">
        <v>14.779</v>
      </c>
    </row>
    <row r="7961" spans="1:4" ht="15.75">
      <c r="A7961" s="1">
        <v>2005</v>
      </c>
      <c r="B7961">
        <v>3</v>
      </c>
      <c r="C7961">
        <v>1</v>
      </c>
      <c r="D7961">
        <v>14.874000000000001</v>
      </c>
    </row>
    <row r="7962" spans="1:4" ht="15.75">
      <c r="A7962" s="1">
        <v>2005</v>
      </c>
      <c r="B7962">
        <v>3</v>
      </c>
      <c r="C7962">
        <v>2</v>
      </c>
      <c r="D7962">
        <v>14.926</v>
      </c>
    </row>
    <row r="7963" spans="1:4" ht="15.75">
      <c r="A7963" s="1">
        <v>2005</v>
      </c>
      <c r="B7963">
        <v>3</v>
      </c>
      <c r="C7963">
        <v>3</v>
      </c>
      <c r="D7963">
        <v>14.84</v>
      </c>
    </row>
    <row r="7964" spans="1:4" ht="15.75">
      <c r="A7964" s="1">
        <v>2005</v>
      </c>
      <c r="B7964">
        <v>3</v>
      </c>
      <c r="C7964">
        <v>4</v>
      </c>
      <c r="D7964">
        <v>14.851000000000001</v>
      </c>
    </row>
    <row r="7965" spans="1:4" ht="15.75">
      <c r="A7965" s="1">
        <v>2005</v>
      </c>
      <c r="B7965">
        <v>3</v>
      </c>
      <c r="C7965">
        <v>5</v>
      </c>
      <c r="D7965">
        <v>14.9</v>
      </c>
    </row>
    <row r="7966" spans="1:4" ht="15.75">
      <c r="A7966" s="1">
        <v>2005</v>
      </c>
      <c r="B7966">
        <v>3</v>
      </c>
      <c r="C7966">
        <v>6</v>
      </c>
      <c r="D7966">
        <v>14.903</v>
      </c>
    </row>
    <row r="7967" spans="1:4" ht="15.75">
      <c r="A7967" s="1">
        <v>2005</v>
      </c>
      <c r="B7967">
        <v>3</v>
      </c>
      <c r="C7967">
        <v>7</v>
      </c>
      <c r="D7967">
        <v>14.906000000000001</v>
      </c>
    </row>
    <row r="7968" spans="1:4" ht="15.75">
      <c r="A7968" s="1">
        <v>2005</v>
      </c>
      <c r="B7968">
        <v>3</v>
      </c>
      <c r="C7968">
        <v>8</v>
      </c>
      <c r="D7968">
        <v>14.935</v>
      </c>
    </row>
    <row r="7969" spans="1:4" ht="15.75">
      <c r="A7969" s="1">
        <v>2005</v>
      </c>
      <c r="B7969">
        <v>3</v>
      </c>
      <c r="C7969">
        <v>9</v>
      </c>
      <c r="D7969">
        <v>14.993</v>
      </c>
    </row>
    <row r="7970" spans="1:4" ht="15.75">
      <c r="A7970" s="1">
        <v>2005</v>
      </c>
      <c r="B7970">
        <v>3</v>
      </c>
      <c r="C7970">
        <v>10</v>
      </c>
      <c r="D7970">
        <v>14.891</v>
      </c>
    </row>
    <row r="7971" spans="1:4" ht="15.75">
      <c r="A7971" s="1">
        <v>2005</v>
      </c>
      <c r="B7971">
        <v>3</v>
      </c>
      <c r="C7971">
        <v>11</v>
      </c>
      <c r="D7971">
        <v>14.95</v>
      </c>
    </row>
    <row r="7972" spans="1:4" ht="15.75">
      <c r="A7972" s="1">
        <v>2005</v>
      </c>
      <c r="B7972">
        <v>3</v>
      </c>
      <c r="C7972">
        <v>12</v>
      </c>
      <c r="D7972">
        <v>14.992000000000001</v>
      </c>
    </row>
    <row r="7973" spans="1:4" ht="15.75">
      <c r="A7973" s="1">
        <v>2005</v>
      </c>
      <c r="B7973">
        <v>3</v>
      </c>
      <c r="C7973">
        <v>13</v>
      </c>
      <c r="D7973">
        <v>14.893000000000001</v>
      </c>
    </row>
    <row r="7974" spans="1:4" ht="15.75">
      <c r="A7974" s="1">
        <v>2005</v>
      </c>
      <c r="B7974">
        <v>3</v>
      </c>
      <c r="C7974">
        <v>14</v>
      </c>
      <c r="D7974">
        <v>14.760999999999999</v>
      </c>
    </row>
    <row r="7975" spans="1:4" ht="15.75">
      <c r="A7975" s="1">
        <v>2005</v>
      </c>
      <c r="B7975">
        <v>3</v>
      </c>
      <c r="C7975">
        <v>15</v>
      </c>
      <c r="D7975">
        <v>14.708</v>
      </c>
    </row>
    <row r="7976" spans="1:4" ht="15.75">
      <c r="A7976" s="1">
        <v>2005</v>
      </c>
      <c r="B7976">
        <v>3</v>
      </c>
      <c r="C7976">
        <v>16</v>
      </c>
      <c r="D7976">
        <v>14.712</v>
      </c>
    </row>
    <row r="7977" spans="1:4" ht="15.75">
      <c r="A7977" s="1">
        <v>2005</v>
      </c>
      <c r="B7977">
        <v>3</v>
      </c>
      <c r="C7977">
        <v>17</v>
      </c>
      <c r="D7977">
        <v>14.73</v>
      </c>
    </row>
    <row r="7978" spans="1:4" ht="15.75">
      <c r="A7978" s="1">
        <v>2005</v>
      </c>
      <c r="B7978">
        <v>3</v>
      </c>
      <c r="C7978">
        <v>18</v>
      </c>
      <c r="D7978">
        <v>14.641999999999999</v>
      </c>
    </row>
    <row r="7979" spans="1:4" ht="15.75">
      <c r="A7979" s="1">
        <v>2005</v>
      </c>
      <c r="B7979">
        <v>3</v>
      </c>
      <c r="C7979">
        <v>19</v>
      </c>
      <c r="D7979">
        <v>14.555999999999999</v>
      </c>
    </row>
    <row r="7980" spans="1:4" ht="15.75">
      <c r="A7980" s="1">
        <v>2005</v>
      </c>
      <c r="B7980">
        <v>3</v>
      </c>
      <c r="C7980">
        <v>20</v>
      </c>
      <c r="D7980">
        <v>14.475</v>
      </c>
    </row>
    <row r="7981" spans="1:4" ht="15.75">
      <c r="A7981" s="1">
        <v>2005</v>
      </c>
      <c r="B7981">
        <v>3</v>
      </c>
      <c r="C7981">
        <v>21</v>
      </c>
      <c r="D7981">
        <v>14.442</v>
      </c>
    </row>
    <row r="7982" spans="1:4" ht="15.75">
      <c r="A7982" s="1">
        <v>2005</v>
      </c>
      <c r="B7982">
        <v>3</v>
      </c>
      <c r="C7982">
        <v>22</v>
      </c>
      <c r="D7982">
        <v>14.435</v>
      </c>
    </row>
    <row r="7983" spans="1:4" ht="15.75">
      <c r="A7983" s="1">
        <v>2005</v>
      </c>
      <c r="B7983">
        <v>3</v>
      </c>
      <c r="C7983">
        <v>23</v>
      </c>
      <c r="D7983">
        <v>14.433999999999999</v>
      </c>
    </row>
    <row r="7984" spans="1:4" ht="15.75">
      <c r="A7984" s="1">
        <v>2005</v>
      </c>
      <c r="B7984">
        <v>3</v>
      </c>
      <c r="C7984">
        <v>24</v>
      </c>
      <c r="D7984">
        <v>14.436999999999999</v>
      </c>
    </row>
    <row r="7985" spans="1:4" ht="15.75">
      <c r="A7985" s="1">
        <v>2005</v>
      </c>
      <c r="B7985">
        <v>3</v>
      </c>
      <c r="C7985">
        <v>25</v>
      </c>
      <c r="D7985">
        <v>14.432</v>
      </c>
    </row>
    <row r="7986" spans="1:4" ht="15.75">
      <c r="A7986" s="1">
        <v>2005</v>
      </c>
      <c r="B7986">
        <v>3</v>
      </c>
      <c r="C7986">
        <v>26</v>
      </c>
      <c r="D7986">
        <v>14.41</v>
      </c>
    </row>
    <row r="7987" spans="1:4" ht="15.75">
      <c r="A7987" s="1">
        <v>2005</v>
      </c>
      <c r="B7987">
        <v>3</v>
      </c>
      <c r="C7987">
        <v>27</v>
      </c>
      <c r="D7987">
        <v>14.393000000000001</v>
      </c>
    </row>
    <row r="7988" spans="1:4" ht="15.75">
      <c r="A7988" s="1">
        <v>2005</v>
      </c>
      <c r="B7988">
        <v>3</v>
      </c>
      <c r="C7988">
        <v>28</v>
      </c>
      <c r="D7988">
        <v>14.422000000000001</v>
      </c>
    </row>
    <row r="7989" spans="1:4" ht="15.75">
      <c r="A7989" s="1">
        <v>2005</v>
      </c>
      <c r="B7989">
        <v>3</v>
      </c>
      <c r="C7989">
        <v>29</v>
      </c>
      <c r="D7989">
        <v>14.509</v>
      </c>
    </row>
    <row r="7990" spans="1:4" ht="15.75">
      <c r="A7990" s="1">
        <v>2005</v>
      </c>
      <c r="B7990">
        <v>3</v>
      </c>
      <c r="C7990">
        <v>30</v>
      </c>
      <c r="D7990">
        <v>14.507999999999999</v>
      </c>
    </row>
    <row r="7991" spans="1:4" ht="15.75">
      <c r="A7991" s="1">
        <v>2005</v>
      </c>
      <c r="B7991">
        <v>3</v>
      </c>
      <c r="C7991">
        <v>31</v>
      </c>
      <c r="D7991">
        <v>14.425000000000001</v>
      </c>
    </row>
    <row r="7992" spans="1:4" ht="15.75">
      <c r="A7992" s="1">
        <v>2005</v>
      </c>
      <c r="B7992">
        <v>4</v>
      </c>
      <c r="C7992">
        <v>1</v>
      </c>
      <c r="D7992">
        <v>14.398</v>
      </c>
    </row>
    <row r="7993" spans="1:4" ht="15.75">
      <c r="A7993" s="1">
        <v>2005</v>
      </c>
      <c r="B7993">
        <v>4</v>
      </c>
      <c r="C7993">
        <v>2</v>
      </c>
      <c r="D7993">
        <v>14.314</v>
      </c>
    </row>
    <row r="7994" spans="1:4" ht="15.75">
      <c r="A7994" s="1">
        <v>2005</v>
      </c>
      <c r="B7994">
        <v>4</v>
      </c>
      <c r="C7994">
        <v>3</v>
      </c>
      <c r="D7994">
        <v>14.414</v>
      </c>
    </row>
    <row r="7995" spans="1:4" ht="15.75">
      <c r="A7995" s="1">
        <v>2005</v>
      </c>
      <c r="B7995">
        <v>4</v>
      </c>
      <c r="C7995">
        <v>4</v>
      </c>
      <c r="D7995">
        <v>14.396000000000001</v>
      </c>
    </row>
    <row r="7996" spans="1:4" ht="15.75">
      <c r="A7996" s="1">
        <v>2005</v>
      </c>
      <c r="B7996">
        <v>4</v>
      </c>
      <c r="C7996">
        <v>5</v>
      </c>
      <c r="D7996">
        <v>14.43</v>
      </c>
    </row>
    <row r="7997" spans="1:4" ht="15.75">
      <c r="A7997" s="1">
        <v>2005</v>
      </c>
      <c r="B7997">
        <v>4</v>
      </c>
      <c r="C7997">
        <v>6</v>
      </c>
      <c r="D7997">
        <v>14.369</v>
      </c>
    </row>
    <row r="7998" spans="1:4" ht="15.75">
      <c r="A7998" s="1">
        <v>2005</v>
      </c>
      <c r="B7998">
        <v>4</v>
      </c>
      <c r="C7998">
        <v>7</v>
      </c>
      <c r="D7998">
        <v>14.342000000000001</v>
      </c>
    </row>
    <row r="7999" spans="1:4" ht="15.75">
      <c r="A7999" s="1">
        <v>2005</v>
      </c>
      <c r="B7999">
        <v>4</v>
      </c>
      <c r="C7999">
        <v>8</v>
      </c>
      <c r="D7999">
        <v>14.345000000000001</v>
      </c>
    </row>
    <row r="8000" spans="1:4" ht="15.75">
      <c r="A8000" s="1">
        <v>2005</v>
      </c>
      <c r="B8000">
        <v>4</v>
      </c>
      <c r="C8000">
        <v>9</v>
      </c>
      <c r="D8000">
        <v>14.279</v>
      </c>
    </row>
    <row r="8001" spans="1:4" ht="15.75">
      <c r="A8001" s="1">
        <v>2005</v>
      </c>
      <c r="B8001">
        <v>4</v>
      </c>
      <c r="C8001">
        <v>10</v>
      </c>
      <c r="D8001">
        <v>14.194000000000001</v>
      </c>
    </row>
    <row r="8002" spans="1:4" ht="15.75">
      <c r="A8002" s="1">
        <v>2005</v>
      </c>
      <c r="B8002">
        <v>4</v>
      </c>
      <c r="C8002">
        <v>11</v>
      </c>
      <c r="D8002">
        <v>14.247999999999999</v>
      </c>
    </row>
    <row r="8003" spans="1:4" ht="15.75">
      <c r="A8003" s="1">
        <v>2005</v>
      </c>
      <c r="B8003">
        <v>4</v>
      </c>
      <c r="C8003">
        <v>12</v>
      </c>
      <c r="D8003">
        <v>14.206</v>
      </c>
    </row>
    <row r="8004" spans="1:4" ht="15.75">
      <c r="A8004" s="1">
        <v>2005</v>
      </c>
      <c r="B8004">
        <v>4</v>
      </c>
      <c r="C8004">
        <v>13</v>
      </c>
      <c r="D8004">
        <v>14.141999999999999</v>
      </c>
    </row>
    <row r="8005" spans="1:4" ht="15.75">
      <c r="A8005" s="1">
        <v>2005</v>
      </c>
      <c r="B8005">
        <v>4</v>
      </c>
      <c r="C8005">
        <v>14</v>
      </c>
      <c r="D8005">
        <v>14.141999999999999</v>
      </c>
    </row>
    <row r="8006" spans="1:4" ht="15.75">
      <c r="A8006" s="1">
        <v>2005</v>
      </c>
      <c r="B8006">
        <v>4</v>
      </c>
      <c r="C8006">
        <v>15</v>
      </c>
      <c r="D8006">
        <v>14.038</v>
      </c>
    </row>
    <row r="8007" spans="1:4" ht="15.75">
      <c r="A8007" s="1">
        <v>2005</v>
      </c>
      <c r="B8007">
        <v>4</v>
      </c>
      <c r="C8007">
        <v>16</v>
      </c>
      <c r="D8007">
        <v>14.009</v>
      </c>
    </row>
    <row r="8008" spans="1:4" ht="15.75">
      <c r="A8008" s="1">
        <v>2005</v>
      </c>
      <c r="B8008">
        <v>4</v>
      </c>
      <c r="C8008">
        <v>17</v>
      </c>
      <c r="D8008">
        <v>14.013</v>
      </c>
    </row>
    <row r="8009" spans="1:4" ht="15.75">
      <c r="A8009" s="1">
        <v>2005</v>
      </c>
      <c r="B8009">
        <v>4</v>
      </c>
      <c r="C8009">
        <v>18</v>
      </c>
      <c r="D8009">
        <v>14.003</v>
      </c>
    </row>
    <row r="8010" spans="1:4" ht="15.75">
      <c r="A8010" s="1">
        <v>2005</v>
      </c>
      <c r="B8010">
        <v>4</v>
      </c>
      <c r="C8010">
        <v>19</v>
      </c>
      <c r="D8010">
        <v>13.965</v>
      </c>
    </row>
    <row r="8011" spans="1:4" ht="15.75">
      <c r="A8011" s="1">
        <v>2005</v>
      </c>
      <c r="B8011">
        <v>4</v>
      </c>
      <c r="C8011">
        <v>20</v>
      </c>
      <c r="D8011">
        <v>14.023</v>
      </c>
    </row>
    <row r="8012" spans="1:4" ht="15.75">
      <c r="A8012" s="1">
        <v>2005</v>
      </c>
      <c r="B8012">
        <v>4</v>
      </c>
      <c r="C8012">
        <v>21</v>
      </c>
      <c r="D8012">
        <v>14.016</v>
      </c>
    </row>
    <row r="8013" spans="1:4" ht="15.75">
      <c r="A8013" s="1">
        <v>2005</v>
      </c>
      <c r="B8013">
        <v>4</v>
      </c>
      <c r="C8013">
        <v>22</v>
      </c>
      <c r="D8013">
        <v>13.954000000000001</v>
      </c>
    </row>
    <row r="8014" spans="1:4" ht="15.75">
      <c r="A8014" s="1">
        <v>2005</v>
      </c>
      <c r="B8014">
        <v>4</v>
      </c>
      <c r="C8014">
        <v>23</v>
      </c>
      <c r="D8014">
        <v>13.88</v>
      </c>
    </row>
    <row r="8015" spans="1:4" ht="15.75">
      <c r="A8015" s="1">
        <v>2005</v>
      </c>
      <c r="B8015">
        <v>4</v>
      </c>
      <c r="C8015">
        <v>24</v>
      </c>
      <c r="D8015">
        <v>13.927</v>
      </c>
    </row>
    <row r="8016" spans="1:4" ht="15.75">
      <c r="A8016" s="1">
        <v>2005</v>
      </c>
      <c r="B8016">
        <v>4</v>
      </c>
      <c r="C8016">
        <v>25</v>
      </c>
      <c r="D8016">
        <v>13.907999999999999</v>
      </c>
    </row>
    <row r="8017" spans="1:4" ht="15.75">
      <c r="A8017" s="1">
        <v>2005</v>
      </c>
      <c r="B8017">
        <v>4</v>
      </c>
      <c r="C8017">
        <v>26</v>
      </c>
      <c r="D8017">
        <v>13.795</v>
      </c>
    </row>
    <row r="8018" spans="1:4" ht="15.75">
      <c r="A8018" s="1">
        <v>2005</v>
      </c>
      <c r="B8018">
        <v>4</v>
      </c>
      <c r="C8018">
        <v>27</v>
      </c>
      <c r="D8018">
        <v>13.782</v>
      </c>
    </row>
    <row r="8019" spans="1:4" ht="15.75">
      <c r="A8019" s="1">
        <v>2005</v>
      </c>
      <c r="B8019">
        <v>4</v>
      </c>
      <c r="C8019">
        <v>28</v>
      </c>
      <c r="D8019">
        <v>13.737</v>
      </c>
    </row>
    <row r="8020" spans="1:4" ht="15.75">
      <c r="A8020" s="1">
        <v>2005</v>
      </c>
      <c r="B8020">
        <v>4</v>
      </c>
      <c r="C8020">
        <v>29</v>
      </c>
      <c r="D8020">
        <v>13.725</v>
      </c>
    </row>
    <row r="8021" spans="1:4" ht="15.75">
      <c r="A8021" s="1">
        <v>2005</v>
      </c>
      <c r="B8021">
        <v>4</v>
      </c>
      <c r="C8021">
        <v>30</v>
      </c>
      <c r="D8021">
        <v>13.701000000000001</v>
      </c>
    </row>
    <row r="8022" spans="1:4" ht="15.75">
      <c r="A8022" s="1">
        <v>2005</v>
      </c>
      <c r="B8022">
        <v>5</v>
      </c>
      <c r="C8022">
        <v>1</v>
      </c>
      <c r="D8022">
        <v>13.581</v>
      </c>
    </row>
    <row r="8023" spans="1:4" ht="15.75">
      <c r="A8023" s="1">
        <v>2005</v>
      </c>
      <c r="B8023">
        <v>5</v>
      </c>
      <c r="C8023">
        <v>2</v>
      </c>
      <c r="D8023">
        <v>13.464</v>
      </c>
    </row>
    <row r="8024" spans="1:4" ht="15.75">
      <c r="A8024" s="1">
        <v>2005</v>
      </c>
      <c r="B8024">
        <v>5</v>
      </c>
      <c r="C8024">
        <v>3</v>
      </c>
      <c r="D8024">
        <v>13.397</v>
      </c>
    </row>
    <row r="8025" spans="1:4" ht="15.75">
      <c r="A8025" s="1">
        <v>2005</v>
      </c>
      <c r="B8025">
        <v>5</v>
      </c>
      <c r="C8025">
        <v>4</v>
      </c>
      <c r="D8025">
        <v>13.314</v>
      </c>
    </row>
    <row r="8026" spans="1:4" ht="15.75">
      <c r="A8026" s="1">
        <v>2005</v>
      </c>
      <c r="B8026">
        <v>5</v>
      </c>
      <c r="C8026">
        <v>5</v>
      </c>
      <c r="D8026">
        <v>13.263999999999999</v>
      </c>
    </row>
    <row r="8027" spans="1:4" ht="15.75">
      <c r="A8027" s="1">
        <v>2005</v>
      </c>
      <c r="B8027">
        <v>5</v>
      </c>
      <c r="C8027">
        <v>6</v>
      </c>
      <c r="D8027">
        <v>13.247</v>
      </c>
    </row>
    <row r="8028" spans="1:4" ht="15.75">
      <c r="A8028" s="1">
        <v>2005</v>
      </c>
      <c r="B8028">
        <v>5</v>
      </c>
      <c r="C8028">
        <v>7</v>
      </c>
      <c r="D8028">
        <v>13.211</v>
      </c>
    </row>
    <row r="8029" spans="1:4" ht="15.75">
      <c r="A8029" s="1">
        <v>2005</v>
      </c>
      <c r="B8029">
        <v>5</v>
      </c>
      <c r="C8029">
        <v>8</v>
      </c>
      <c r="D8029">
        <v>13.205</v>
      </c>
    </row>
    <row r="8030" spans="1:4" ht="15.75">
      <c r="A8030" s="1">
        <v>2005</v>
      </c>
      <c r="B8030">
        <v>5</v>
      </c>
      <c r="C8030">
        <v>9</v>
      </c>
      <c r="D8030">
        <v>13.215</v>
      </c>
    </row>
    <row r="8031" spans="1:4" ht="15.75">
      <c r="A8031" s="1">
        <v>2005</v>
      </c>
      <c r="B8031">
        <v>5</v>
      </c>
      <c r="C8031">
        <v>10</v>
      </c>
      <c r="D8031">
        <v>13.227</v>
      </c>
    </row>
    <row r="8032" spans="1:4" ht="15.75">
      <c r="A8032" s="1">
        <v>2005</v>
      </c>
      <c r="B8032">
        <v>5</v>
      </c>
      <c r="C8032">
        <v>11</v>
      </c>
      <c r="D8032">
        <v>13.119</v>
      </c>
    </row>
    <row r="8033" spans="1:4" ht="15.75">
      <c r="A8033" s="1">
        <v>2005</v>
      </c>
      <c r="B8033">
        <v>5</v>
      </c>
      <c r="C8033">
        <v>12</v>
      </c>
      <c r="D8033">
        <v>13.109</v>
      </c>
    </row>
    <row r="8034" spans="1:4" ht="15.75">
      <c r="A8034" s="1">
        <v>2005</v>
      </c>
      <c r="B8034">
        <v>5</v>
      </c>
      <c r="C8034">
        <v>13</v>
      </c>
      <c r="D8034">
        <v>13.108000000000001</v>
      </c>
    </row>
    <row r="8035" spans="1:4" ht="15.75">
      <c r="A8035" s="1">
        <v>2005</v>
      </c>
      <c r="B8035">
        <v>5</v>
      </c>
      <c r="C8035">
        <v>14</v>
      </c>
      <c r="D8035">
        <v>13.083</v>
      </c>
    </row>
    <row r="8036" spans="1:4" ht="15.75">
      <c r="A8036" s="1">
        <v>2005</v>
      </c>
      <c r="B8036">
        <v>5</v>
      </c>
      <c r="C8036">
        <v>15</v>
      </c>
      <c r="D8036">
        <v>13.025</v>
      </c>
    </row>
    <row r="8037" spans="1:4" ht="15.75">
      <c r="A8037" s="1">
        <v>2005</v>
      </c>
      <c r="B8037">
        <v>5</v>
      </c>
      <c r="C8037">
        <v>16</v>
      </c>
      <c r="D8037">
        <v>12.945</v>
      </c>
    </row>
    <row r="8038" spans="1:4" ht="15.75">
      <c r="A8038" s="1">
        <v>2005</v>
      </c>
      <c r="B8038">
        <v>5</v>
      </c>
      <c r="C8038">
        <v>17</v>
      </c>
      <c r="D8038">
        <v>12.906000000000001</v>
      </c>
    </row>
    <row r="8039" spans="1:4" ht="15.75">
      <c r="A8039" s="1">
        <v>2005</v>
      </c>
      <c r="B8039">
        <v>5</v>
      </c>
      <c r="C8039">
        <v>18</v>
      </c>
      <c r="D8039">
        <v>12.911</v>
      </c>
    </row>
    <row r="8040" spans="1:4" ht="15.75">
      <c r="A8040" s="1">
        <v>2005</v>
      </c>
      <c r="B8040">
        <v>5</v>
      </c>
      <c r="C8040">
        <v>19</v>
      </c>
      <c r="D8040">
        <v>12.87</v>
      </c>
    </row>
    <row r="8041" spans="1:4" ht="15.75">
      <c r="A8041" s="1">
        <v>2005</v>
      </c>
      <c r="B8041">
        <v>5</v>
      </c>
      <c r="C8041">
        <v>20</v>
      </c>
      <c r="D8041">
        <v>12.861000000000001</v>
      </c>
    </row>
    <row r="8042" spans="1:4" ht="15.75">
      <c r="A8042" s="1">
        <v>2005</v>
      </c>
      <c r="B8042">
        <v>5</v>
      </c>
      <c r="C8042">
        <v>21</v>
      </c>
      <c r="D8042">
        <v>12.795</v>
      </c>
    </row>
    <row r="8043" spans="1:4" ht="15.75">
      <c r="A8043" s="1">
        <v>2005</v>
      </c>
      <c r="B8043">
        <v>5</v>
      </c>
      <c r="C8043">
        <v>22</v>
      </c>
      <c r="D8043">
        <v>12.688000000000001</v>
      </c>
    </row>
    <row r="8044" spans="1:4" ht="15.75">
      <c r="A8044" s="1">
        <v>2005</v>
      </c>
      <c r="B8044">
        <v>5</v>
      </c>
      <c r="C8044">
        <v>23</v>
      </c>
      <c r="D8044">
        <v>12.615</v>
      </c>
    </row>
    <row r="8045" spans="1:4" ht="15.75">
      <c r="A8045" s="1">
        <v>2005</v>
      </c>
      <c r="B8045">
        <v>5</v>
      </c>
      <c r="C8045">
        <v>24</v>
      </c>
      <c r="D8045">
        <v>12.552</v>
      </c>
    </row>
    <row r="8046" spans="1:4" ht="15.75">
      <c r="A8046" s="1">
        <v>2005</v>
      </c>
      <c r="B8046">
        <v>5</v>
      </c>
      <c r="C8046">
        <v>25</v>
      </c>
      <c r="D8046">
        <v>12.548</v>
      </c>
    </row>
    <row r="8047" spans="1:4" ht="15.75">
      <c r="A8047" s="1">
        <v>2005</v>
      </c>
      <c r="B8047">
        <v>5</v>
      </c>
      <c r="C8047">
        <v>26</v>
      </c>
      <c r="D8047">
        <v>12.429</v>
      </c>
    </row>
    <row r="8048" spans="1:4" ht="15.75">
      <c r="A8048" s="1">
        <v>2005</v>
      </c>
      <c r="B8048">
        <v>5</v>
      </c>
      <c r="C8048">
        <v>27</v>
      </c>
      <c r="D8048">
        <v>12.401999999999999</v>
      </c>
    </row>
    <row r="8049" spans="1:4" ht="15.75">
      <c r="A8049" s="1">
        <v>2005</v>
      </c>
      <c r="B8049">
        <v>5</v>
      </c>
      <c r="C8049">
        <v>28</v>
      </c>
      <c r="D8049">
        <v>12.365</v>
      </c>
    </row>
    <row r="8050" spans="1:4" ht="15.75">
      <c r="A8050" s="1">
        <v>2005</v>
      </c>
      <c r="B8050">
        <v>5</v>
      </c>
      <c r="C8050">
        <v>29</v>
      </c>
      <c r="D8050">
        <v>12.352</v>
      </c>
    </row>
    <row r="8051" spans="1:4" ht="15.75">
      <c r="A8051" s="1">
        <v>2005</v>
      </c>
      <c r="B8051">
        <v>5</v>
      </c>
      <c r="C8051">
        <v>30</v>
      </c>
      <c r="D8051">
        <v>12.266999999999999</v>
      </c>
    </row>
    <row r="8052" spans="1:4" ht="15.75">
      <c r="A8052" s="1">
        <v>2005</v>
      </c>
      <c r="B8052">
        <v>5</v>
      </c>
      <c r="C8052">
        <v>31</v>
      </c>
      <c r="D8052">
        <v>12.169</v>
      </c>
    </row>
    <row r="8053" spans="1:4" ht="15.75">
      <c r="A8053" s="1">
        <v>2005</v>
      </c>
      <c r="B8053">
        <v>6</v>
      </c>
      <c r="C8053">
        <v>1</v>
      </c>
      <c r="D8053">
        <v>12.019</v>
      </c>
    </row>
    <row r="8054" spans="1:4" ht="15.75">
      <c r="A8054" s="1">
        <v>2005</v>
      </c>
      <c r="B8054">
        <v>6</v>
      </c>
      <c r="C8054">
        <v>2</v>
      </c>
      <c r="D8054">
        <v>11.898999999999999</v>
      </c>
    </row>
    <row r="8055" spans="1:4" ht="15.75">
      <c r="A8055" s="1">
        <v>2005</v>
      </c>
      <c r="B8055">
        <v>6</v>
      </c>
      <c r="C8055">
        <v>3</v>
      </c>
      <c r="D8055">
        <v>11.785</v>
      </c>
    </row>
    <row r="8056" spans="1:4" ht="15.75">
      <c r="A8056" s="1">
        <v>2005</v>
      </c>
      <c r="B8056">
        <v>6</v>
      </c>
      <c r="C8056">
        <v>4</v>
      </c>
      <c r="D8056">
        <v>11.736000000000001</v>
      </c>
    </row>
    <row r="8057" spans="1:4" ht="15.75">
      <c r="A8057" s="1">
        <v>2005</v>
      </c>
      <c r="B8057">
        <v>6</v>
      </c>
      <c r="C8057">
        <v>5</v>
      </c>
      <c r="D8057">
        <v>11.705</v>
      </c>
    </row>
    <row r="8058" spans="1:4" ht="15.75">
      <c r="A8058" s="1">
        <v>2005</v>
      </c>
      <c r="B8058">
        <v>6</v>
      </c>
      <c r="C8058">
        <v>6</v>
      </c>
      <c r="D8058">
        <v>11.637</v>
      </c>
    </row>
    <row r="8059" spans="1:4" ht="15.75">
      <c r="A8059" s="1">
        <v>2005</v>
      </c>
      <c r="B8059">
        <v>6</v>
      </c>
      <c r="C8059">
        <v>7</v>
      </c>
      <c r="D8059">
        <v>11.625</v>
      </c>
    </row>
    <row r="8060" spans="1:4" ht="15.75">
      <c r="A8060" s="1">
        <v>2005</v>
      </c>
      <c r="B8060">
        <v>6</v>
      </c>
      <c r="C8060">
        <v>8</v>
      </c>
      <c r="D8060">
        <v>11.53</v>
      </c>
    </row>
    <row r="8061" spans="1:4" ht="15.75">
      <c r="A8061" s="1">
        <v>2005</v>
      </c>
      <c r="B8061">
        <v>6</v>
      </c>
      <c r="C8061">
        <v>9</v>
      </c>
      <c r="D8061">
        <v>11.53</v>
      </c>
    </row>
    <row r="8062" spans="1:4" ht="15.75">
      <c r="A8062" s="1">
        <v>2005</v>
      </c>
      <c r="B8062">
        <v>6</v>
      </c>
      <c r="C8062">
        <v>10</v>
      </c>
      <c r="D8062">
        <v>11.477</v>
      </c>
    </row>
    <row r="8063" spans="1:4" ht="15.75">
      <c r="A8063" s="1">
        <v>2005</v>
      </c>
      <c r="B8063">
        <v>6</v>
      </c>
      <c r="C8063">
        <v>11</v>
      </c>
      <c r="D8063">
        <v>11.468</v>
      </c>
    </row>
    <row r="8064" spans="1:4" ht="15.75">
      <c r="A8064" s="1">
        <v>2005</v>
      </c>
      <c r="B8064">
        <v>6</v>
      </c>
      <c r="C8064">
        <v>12</v>
      </c>
      <c r="D8064">
        <v>11.456</v>
      </c>
    </row>
    <row r="8065" spans="1:4" ht="15.75">
      <c r="A8065" s="1">
        <v>2005</v>
      </c>
      <c r="B8065">
        <v>6</v>
      </c>
      <c r="C8065">
        <v>13</v>
      </c>
      <c r="D8065">
        <v>11.369</v>
      </c>
    </row>
    <row r="8066" spans="1:4" ht="15.75">
      <c r="A8066" s="1">
        <v>2005</v>
      </c>
      <c r="B8066">
        <v>6</v>
      </c>
      <c r="C8066">
        <v>14</v>
      </c>
      <c r="D8066">
        <v>11.337999999999999</v>
      </c>
    </row>
    <row r="8067" spans="1:4" ht="15.75">
      <c r="A8067" s="1">
        <v>2005</v>
      </c>
      <c r="B8067">
        <v>6</v>
      </c>
      <c r="C8067">
        <v>15</v>
      </c>
      <c r="D8067">
        <v>11.260999999999999</v>
      </c>
    </row>
    <row r="8068" spans="1:4" ht="15.75">
      <c r="A8068" s="1">
        <v>2005</v>
      </c>
      <c r="B8068">
        <v>6</v>
      </c>
      <c r="C8068">
        <v>16</v>
      </c>
      <c r="D8068">
        <v>11.183999999999999</v>
      </c>
    </row>
    <row r="8069" spans="1:4" ht="15.75">
      <c r="A8069" s="1">
        <v>2005</v>
      </c>
      <c r="B8069">
        <v>6</v>
      </c>
      <c r="C8069">
        <v>17</v>
      </c>
      <c r="D8069">
        <v>11.145</v>
      </c>
    </row>
    <row r="8070" spans="1:4" ht="15.75">
      <c r="A8070" s="1">
        <v>2005</v>
      </c>
      <c r="B8070">
        <v>6</v>
      </c>
      <c r="C8070">
        <v>18</v>
      </c>
      <c r="D8070">
        <v>11.12</v>
      </c>
    </row>
    <row r="8071" spans="1:4" ht="15.75">
      <c r="A8071" s="1">
        <v>2005</v>
      </c>
      <c r="B8071">
        <v>6</v>
      </c>
      <c r="C8071">
        <v>19</v>
      </c>
      <c r="D8071">
        <v>11.055999999999999</v>
      </c>
    </row>
    <row r="8072" spans="1:4" ht="15.75">
      <c r="A8072" s="1">
        <v>2005</v>
      </c>
      <c r="B8072">
        <v>6</v>
      </c>
      <c r="C8072">
        <v>20</v>
      </c>
      <c r="D8072">
        <v>10.965</v>
      </c>
    </row>
    <row r="8073" spans="1:4" ht="15.75">
      <c r="A8073" s="1">
        <v>2005</v>
      </c>
      <c r="B8073">
        <v>6</v>
      </c>
      <c r="C8073">
        <v>21</v>
      </c>
      <c r="D8073">
        <v>10.913</v>
      </c>
    </row>
    <row r="8074" spans="1:4" ht="15.75">
      <c r="A8074" s="1">
        <v>2005</v>
      </c>
      <c r="B8074">
        <v>6</v>
      </c>
      <c r="C8074">
        <v>22</v>
      </c>
      <c r="D8074">
        <v>10.853</v>
      </c>
    </row>
    <row r="8075" spans="1:4" ht="15.75">
      <c r="A8075" s="1">
        <v>2005</v>
      </c>
      <c r="B8075">
        <v>6</v>
      </c>
      <c r="C8075">
        <v>23</v>
      </c>
      <c r="D8075">
        <v>10.794</v>
      </c>
    </row>
    <row r="8076" spans="1:4" ht="15.75">
      <c r="A8076" s="1">
        <v>2005</v>
      </c>
      <c r="B8076">
        <v>6</v>
      </c>
      <c r="C8076">
        <v>24</v>
      </c>
      <c r="D8076">
        <v>10.702</v>
      </c>
    </row>
    <row r="8077" spans="1:4" ht="15.75">
      <c r="A8077" s="1">
        <v>2005</v>
      </c>
      <c r="B8077">
        <v>6</v>
      </c>
      <c r="C8077">
        <v>25</v>
      </c>
      <c r="D8077">
        <v>10.627000000000001</v>
      </c>
    </row>
    <row r="8078" spans="1:4" ht="15.75">
      <c r="A8078" s="1">
        <v>2005</v>
      </c>
      <c r="B8078">
        <v>6</v>
      </c>
      <c r="C8078">
        <v>26</v>
      </c>
      <c r="D8078">
        <v>10.56</v>
      </c>
    </row>
    <row r="8079" spans="1:4" ht="15.75">
      <c r="A8079" s="1">
        <v>2005</v>
      </c>
      <c r="B8079">
        <v>6</v>
      </c>
      <c r="C8079">
        <v>27</v>
      </c>
      <c r="D8079">
        <v>10.397</v>
      </c>
    </row>
    <row r="8080" spans="1:4" ht="15.75">
      <c r="A8080" s="1">
        <v>2005</v>
      </c>
      <c r="B8080">
        <v>6</v>
      </c>
      <c r="C8080">
        <v>28</v>
      </c>
      <c r="D8080">
        <v>10.265000000000001</v>
      </c>
    </row>
    <row r="8081" spans="1:4" ht="15.75">
      <c r="A8081" s="1">
        <v>2005</v>
      </c>
      <c r="B8081">
        <v>6</v>
      </c>
      <c r="C8081">
        <v>29</v>
      </c>
      <c r="D8081">
        <v>10.234</v>
      </c>
    </row>
    <row r="8082" spans="1:4" ht="15.75">
      <c r="A8082" s="1">
        <v>2005</v>
      </c>
      <c r="B8082">
        <v>6</v>
      </c>
      <c r="C8082">
        <v>30</v>
      </c>
      <c r="D8082">
        <v>10.211</v>
      </c>
    </row>
    <row r="8083" spans="1:4" ht="15.75">
      <c r="A8083" s="1">
        <v>2005</v>
      </c>
      <c r="B8083">
        <v>7</v>
      </c>
      <c r="C8083">
        <v>1</v>
      </c>
      <c r="D8083">
        <v>9.9710000000000001</v>
      </c>
    </row>
    <row r="8084" spans="1:4" ht="15.75">
      <c r="A8084" s="1">
        <v>2005</v>
      </c>
      <c r="B8084">
        <v>7</v>
      </c>
      <c r="C8084">
        <v>2</v>
      </c>
      <c r="D8084">
        <v>9.8780000000000001</v>
      </c>
    </row>
    <row r="8085" spans="1:4" ht="15.75">
      <c r="A8085" s="1">
        <v>2005</v>
      </c>
      <c r="B8085">
        <v>7</v>
      </c>
      <c r="C8085">
        <v>3</v>
      </c>
      <c r="D8085">
        <v>9.8230000000000004</v>
      </c>
    </row>
    <row r="8086" spans="1:4" ht="15.75">
      <c r="A8086" s="1">
        <v>2005</v>
      </c>
      <c r="B8086">
        <v>7</v>
      </c>
      <c r="C8086">
        <v>4</v>
      </c>
      <c r="D8086">
        <v>9.7379999999999995</v>
      </c>
    </row>
    <row r="8087" spans="1:4" ht="15.75">
      <c r="A8087" s="1">
        <v>2005</v>
      </c>
      <c r="B8087">
        <v>7</v>
      </c>
      <c r="C8087">
        <v>5</v>
      </c>
      <c r="D8087">
        <v>9.6690000000000005</v>
      </c>
    </row>
    <row r="8088" spans="1:4" ht="15.75">
      <c r="A8088" s="1">
        <v>2005</v>
      </c>
      <c r="B8088">
        <v>7</v>
      </c>
      <c r="C8088">
        <v>6</v>
      </c>
      <c r="D8088">
        <v>9.5079999999999991</v>
      </c>
    </row>
    <row r="8089" spans="1:4" ht="15.75">
      <c r="A8089" s="1">
        <v>2005</v>
      </c>
      <c r="B8089">
        <v>7</v>
      </c>
      <c r="C8089">
        <v>7</v>
      </c>
      <c r="D8089">
        <v>9.4060000000000006</v>
      </c>
    </row>
    <row r="8090" spans="1:4" ht="15.75">
      <c r="A8090" s="1">
        <v>2005</v>
      </c>
      <c r="B8090">
        <v>7</v>
      </c>
      <c r="C8090">
        <v>8</v>
      </c>
      <c r="D8090">
        <v>9.3550000000000004</v>
      </c>
    </row>
    <row r="8091" spans="1:4" ht="15.75">
      <c r="A8091" s="1">
        <v>2005</v>
      </c>
      <c r="B8091">
        <v>7</v>
      </c>
      <c r="C8091">
        <v>9</v>
      </c>
      <c r="D8091">
        <v>9.2650000000000006</v>
      </c>
    </row>
    <row r="8092" spans="1:4" ht="15.75">
      <c r="A8092" s="1">
        <v>2005</v>
      </c>
      <c r="B8092">
        <v>7</v>
      </c>
      <c r="C8092">
        <v>10</v>
      </c>
      <c r="D8092">
        <v>9.1969999999999992</v>
      </c>
    </row>
    <row r="8093" spans="1:4" ht="15.75">
      <c r="A8093" s="1">
        <v>2005</v>
      </c>
      <c r="B8093">
        <v>7</v>
      </c>
      <c r="C8093">
        <v>11</v>
      </c>
      <c r="D8093">
        <v>9.1669999999999998</v>
      </c>
    </row>
    <row r="8094" spans="1:4" ht="15.75">
      <c r="A8094" s="1">
        <v>2005</v>
      </c>
      <c r="B8094">
        <v>7</v>
      </c>
      <c r="C8094">
        <v>12</v>
      </c>
      <c r="D8094">
        <v>9.1679999999999993</v>
      </c>
    </row>
    <row r="8095" spans="1:4" ht="15.75">
      <c r="A8095" s="1">
        <v>2005</v>
      </c>
      <c r="B8095">
        <v>7</v>
      </c>
      <c r="C8095">
        <v>13</v>
      </c>
      <c r="D8095">
        <v>9.0679999999999996</v>
      </c>
    </row>
    <row r="8096" spans="1:4" ht="15.75">
      <c r="A8096" s="1">
        <v>2005</v>
      </c>
      <c r="B8096">
        <v>7</v>
      </c>
      <c r="C8096">
        <v>14</v>
      </c>
      <c r="D8096">
        <v>9.0429999999999993</v>
      </c>
    </row>
    <row r="8097" spans="1:4" ht="15.75">
      <c r="A8097" s="1">
        <v>2005</v>
      </c>
      <c r="B8097">
        <v>7</v>
      </c>
      <c r="C8097">
        <v>15</v>
      </c>
      <c r="D8097">
        <v>8.8569999999999993</v>
      </c>
    </row>
    <row r="8098" spans="1:4" ht="15.75">
      <c r="A8098" s="1">
        <v>2005</v>
      </c>
      <c r="B8098">
        <v>7</v>
      </c>
      <c r="C8098">
        <v>16</v>
      </c>
      <c r="D8098">
        <v>8.7550000000000008</v>
      </c>
    </row>
    <row r="8099" spans="1:4" ht="15.75">
      <c r="A8099" s="1">
        <v>2005</v>
      </c>
      <c r="B8099">
        <v>7</v>
      </c>
      <c r="C8099">
        <v>17</v>
      </c>
      <c r="D8099">
        <v>8.6869999999999994</v>
      </c>
    </row>
    <row r="8100" spans="1:4" ht="15.75">
      <c r="A8100" s="1">
        <v>2005</v>
      </c>
      <c r="B8100">
        <v>7</v>
      </c>
      <c r="C8100">
        <v>18</v>
      </c>
      <c r="D8100">
        <v>8.5440000000000005</v>
      </c>
    </row>
    <row r="8101" spans="1:4" ht="15.75">
      <c r="A8101" s="1">
        <v>2005</v>
      </c>
      <c r="B8101">
        <v>7</v>
      </c>
      <c r="C8101">
        <v>19</v>
      </c>
      <c r="D8101">
        <v>8.5589999999999993</v>
      </c>
    </row>
    <row r="8102" spans="1:4" ht="15.75">
      <c r="A8102" s="1">
        <v>2005</v>
      </c>
      <c r="B8102">
        <v>7</v>
      </c>
      <c r="C8102">
        <v>20</v>
      </c>
      <c r="D8102">
        <v>8.4190000000000005</v>
      </c>
    </row>
    <row r="8103" spans="1:4" ht="15.75">
      <c r="A8103" s="1">
        <v>2005</v>
      </c>
      <c r="B8103">
        <v>7</v>
      </c>
      <c r="C8103">
        <v>21</v>
      </c>
      <c r="D8103">
        <v>8.0220000000000002</v>
      </c>
    </row>
    <row r="8104" spans="1:4" ht="15.75">
      <c r="A8104" s="1">
        <v>2005</v>
      </c>
      <c r="B8104">
        <v>7</v>
      </c>
      <c r="C8104">
        <v>22</v>
      </c>
      <c r="D8104">
        <v>7.9610000000000003</v>
      </c>
    </row>
    <row r="8105" spans="1:4" ht="15.75">
      <c r="A8105" s="1">
        <v>2005</v>
      </c>
      <c r="B8105">
        <v>7</v>
      </c>
      <c r="C8105">
        <v>23</v>
      </c>
      <c r="D8105">
        <v>7.8719999999999999</v>
      </c>
    </row>
    <row r="8106" spans="1:4" ht="15.75">
      <c r="A8106" s="1">
        <v>2005</v>
      </c>
      <c r="B8106">
        <v>7</v>
      </c>
      <c r="C8106">
        <v>24</v>
      </c>
      <c r="D8106">
        <v>7.7830000000000004</v>
      </c>
    </row>
    <row r="8107" spans="1:4" ht="15.75">
      <c r="A8107" s="1">
        <v>2005</v>
      </c>
      <c r="B8107">
        <v>7</v>
      </c>
      <c r="C8107">
        <v>25</v>
      </c>
      <c r="D8107">
        <v>7.7720000000000002</v>
      </c>
    </row>
    <row r="8108" spans="1:4" ht="15.75">
      <c r="A8108" s="1">
        <v>2005</v>
      </c>
      <c r="B8108">
        <v>7</v>
      </c>
      <c r="C8108">
        <v>26</v>
      </c>
      <c r="D8108">
        <v>7.7039999999999997</v>
      </c>
    </row>
    <row r="8109" spans="1:4" ht="15.75">
      <c r="A8109" s="1">
        <v>2005</v>
      </c>
      <c r="B8109">
        <v>7</v>
      </c>
      <c r="C8109">
        <v>27</v>
      </c>
      <c r="D8109">
        <v>7.5380000000000003</v>
      </c>
    </row>
    <row r="8110" spans="1:4" ht="15.75">
      <c r="A8110" s="1">
        <v>2005</v>
      </c>
      <c r="B8110">
        <v>7</v>
      </c>
      <c r="C8110">
        <v>28</v>
      </c>
      <c r="D8110">
        <v>7.4950000000000001</v>
      </c>
    </row>
    <row r="8111" spans="1:4" ht="15.75">
      <c r="A8111" s="1">
        <v>2005</v>
      </c>
      <c r="B8111">
        <v>7</v>
      </c>
      <c r="C8111">
        <v>29</v>
      </c>
      <c r="D8111">
        <v>7.4080000000000004</v>
      </c>
    </row>
    <row r="8112" spans="1:4" ht="15.75">
      <c r="A8112" s="1">
        <v>2005</v>
      </c>
      <c r="B8112">
        <v>7</v>
      </c>
      <c r="C8112">
        <v>30</v>
      </c>
      <c r="D8112">
        <v>7.3029999999999999</v>
      </c>
    </row>
    <row r="8113" spans="1:4" ht="15.75">
      <c r="A8113" s="1">
        <v>2005</v>
      </c>
      <c r="B8113">
        <v>7</v>
      </c>
      <c r="C8113">
        <v>31</v>
      </c>
      <c r="D8113">
        <v>7.1760000000000002</v>
      </c>
    </row>
    <row r="8114" spans="1:4" ht="15.75">
      <c r="A8114" s="1">
        <v>2005</v>
      </c>
      <c r="B8114">
        <v>8</v>
      </c>
      <c r="C8114">
        <v>1</v>
      </c>
      <c r="D8114">
        <v>7.1070000000000002</v>
      </c>
    </row>
    <row r="8115" spans="1:4" ht="15.75">
      <c r="A8115" s="1">
        <v>2005</v>
      </c>
      <c r="B8115">
        <v>8</v>
      </c>
      <c r="C8115">
        <v>2</v>
      </c>
      <c r="D8115">
        <v>7.0419999999999998</v>
      </c>
    </row>
    <row r="8116" spans="1:4" ht="15.75">
      <c r="A8116" s="1">
        <v>2005</v>
      </c>
      <c r="B8116">
        <v>8</v>
      </c>
      <c r="C8116">
        <v>3</v>
      </c>
      <c r="D8116">
        <v>7.0140000000000002</v>
      </c>
    </row>
    <row r="8117" spans="1:4" ht="15.75">
      <c r="A8117" s="1">
        <v>2005</v>
      </c>
      <c r="B8117">
        <v>8</v>
      </c>
      <c r="C8117">
        <v>4</v>
      </c>
      <c r="D8117">
        <v>7.0309999999999997</v>
      </c>
    </row>
    <row r="8118" spans="1:4" ht="15.75">
      <c r="A8118" s="1">
        <v>2005</v>
      </c>
      <c r="B8118">
        <v>8</v>
      </c>
      <c r="C8118">
        <v>5</v>
      </c>
      <c r="D8118">
        <v>6.92</v>
      </c>
    </row>
    <row r="8119" spans="1:4" ht="15.75">
      <c r="A8119" s="1">
        <v>2005</v>
      </c>
      <c r="B8119">
        <v>8</v>
      </c>
      <c r="C8119">
        <v>6</v>
      </c>
      <c r="D8119">
        <v>6.7709999999999999</v>
      </c>
    </row>
    <row r="8120" spans="1:4" ht="15.75">
      <c r="A8120" s="1">
        <v>2005</v>
      </c>
      <c r="B8120">
        <v>8</v>
      </c>
      <c r="C8120">
        <v>7</v>
      </c>
      <c r="D8120">
        <v>6.7149999999999999</v>
      </c>
    </row>
    <row r="8121" spans="1:4" ht="15.75">
      <c r="A8121" s="1">
        <v>2005</v>
      </c>
      <c r="B8121">
        <v>8</v>
      </c>
      <c r="C8121">
        <v>8</v>
      </c>
      <c r="D8121">
        <v>6.6619999999999999</v>
      </c>
    </row>
    <row r="8122" spans="1:4" ht="15.75">
      <c r="A8122" s="1">
        <v>2005</v>
      </c>
      <c r="B8122">
        <v>8</v>
      </c>
      <c r="C8122">
        <v>9</v>
      </c>
      <c r="D8122">
        <v>6.577</v>
      </c>
    </row>
    <row r="8123" spans="1:4" ht="15.75">
      <c r="A8123" s="1">
        <v>2005</v>
      </c>
      <c r="B8123">
        <v>8</v>
      </c>
      <c r="C8123">
        <v>10</v>
      </c>
      <c r="D8123">
        <v>6.4939999999999998</v>
      </c>
    </row>
    <row r="8124" spans="1:4" ht="15.75">
      <c r="A8124" s="1">
        <v>2005</v>
      </c>
      <c r="B8124">
        <v>8</v>
      </c>
      <c r="C8124">
        <v>11</v>
      </c>
      <c r="D8124">
        <v>6.4329999999999998</v>
      </c>
    </row>
    <row r="8125" spans="1:4" ht="15.75">
      <c r="A8125" s="1">
        <v>2005</v>
      </c>
      <c r="B8125">
        <v>8</v>
      </c>
      <c r="C8125">
        <v>12</v>
      </c>
      <c r="D8125">
        <v>6.3840000000000003</v>
      </c>
    </row>
    <row r="8126" spans="1:4" ht="15.75">
      <c r="A8126" s="1">
        <v>2005</v>
      </c>
      <c r="B8126">
        <v>8</v>
      </c>
      <c r="C8126">
        <v>13</v>
      </c>
      <c r="D8126">
        <v>6.3769999999999998</v>
      </c>
    </row>
    <row r="8127" spans="1:4" ht="15.75">
      <c r="A8127" s="1">
        <v>2005</v>
      </c>
      <c r="B8127">
        <v>8</v>
      </c>
      <c r="C8127">
        <v>14</v>
      </c>
      <c r="D8127">
        <v>6.3730000000000002</v>
      </c>
    </row>
    <row r="8128" spans="1:4" ht="15.75">
      <c r="A8128" s="1">
        <v>2005</v>
      </c>
      <c r="B8128">
        <v>8</v>
      </c>
      <c r="C8128">
        <v>15</v>
      </c>
      <c r="D8128">
        <v>6.3010000000000002</v>
      </c>
    </row>
    <row r="8129" spans="1:4" ht="15.75">
      <c r="A8129" s="1">
        <v>2005</v>
      </c>
      <c r="B8129">
        <v>8</v>
      </c>
      <c r="C8129">
        <v>16</v>
      </c>
      <c r="D8129">
        <v>6.282</v>
      </c>
    </row>
    <row r="8130" spans="1:4" ht="15.75">
      <c r="A8130" s="1">
        <v>2005</v>
      </c>
      <c r="B8130">
        <v>8</v>
      </c>
      <c r="C8130">
        <v>17</v>
      </c>
      <c r="D8130">
        <v>6.1680000000000001</v>
      </c>
    </row>
    <row r="8131" spans="1:4" ht="15.75">
      <c r="A8131" s="1">
        <v>2005</v>
      </c>
      <c r="B8131">
        <v>8</v>
      </c>
      <c r="C8131">
        <v>18</v>
      </c>
      <c r="D8131">
        <v>6.1219999999999999</v>
      </c>
    </row>
    <row r="8132" spans="1:4" ht="15.75">
      <c r="A8132" s="1">
        <v>2005</v>
      </c>
      <c r="B8132">
        <v>8</v>
      </c>
      <c r="C8132">
        <v>19</v>
      </c>
      <c r="D8132">
        <v>6.0460000000000003</v>
      </c>
    </row>
    <row r="8133" spans="1:4" ht="15.75">
      <c r="A8133" s="1">
        <v>2005</v>
      </c>
      <c r="B8133">
        <v>8</v>
      </c>
      <c r="C8133">
        <v>20</v>
      </c>
      <c r="D8133">
        <v>6.0389999999999997</v>
      </c>
    </row>
    <row r="8134" spans="1:4" ht="15.75">
      <c r="A8134" s="1">
        <v>2005</v>
      </c>
      <c r="B8134">
        <v>8</v>
      </c>
      <c r="C8134">
        <v>21</v>
      </c>
      <c r="D8134">
        <v>6.0170000000000003</v>
      </c>
    </row>
    <row r="8135" spans="1:4" ht="15.75">
      <c r="A8135" s="1">
        <v>2005</v>
      </c>
      <c r="B8135">
        <v>8</v>
      </c>
      <c r="C8135">
        <v>22</v>
      </c>
      <c r="D8135">
        <v>6.0309999999999997</v>
      </c>
    </row>
    <row r="8136" spans="1:4" ht="15.75">
      <c r="A8136" s="1">
        <v>2005</v>
      </c>
      <c r="B8136">
        <v>8</v>
      </c>
      <c r="C8136">
        <v>23</v>
      </c>
      <c r="D8136">
        <v>6.0039999999999996</v>
      </c>
    </row>
    <row r="8137" spans="1:4" ht="15.75">
      <c r="A8137" s="1">
        <v>2005</v>
      </c>
      <c r="B8137">
        <v>8</v>
      </c>
      <c r="C8137">
        <v>24</v>
      </c>
      <c r="D8137">
        <v>5.9509999999999996</v>
      </c>
    </row>
    <row r="8138" spans="1:4" ht="15.75">
      <c r="A8138" s="1">
        <v>2005</v>
      </c>
      <c r="B8138">
        <v>8</v>
      </c>
      <c r="C8138">
        <v>25</v>
      </c>
      <c r="D8138">
        <v>5.8789999999999996</v>
      </c>
    </row>
    <row r="8139" spans="1:4" ht="15.75">
      <c r="A8139" s="1">
        <v>2005</v>
      </c>
      <c r="B8139">
        <v>8</v>
      </c>
      <c r="C8139">
        <v>26</v>
      </c>
      <c r="D8139">
        <v>5.87</v>
      </c>
    </row>
    <row r="8140" spans="1:4" ht="15.75">
      <c r="A8140" s="1">
        <v>2005</v>
      </c>
      <c r="B8140">
        <v>8</v>
      </c>
      <c r="C8140">
        <v>27</v>
      </c>
      <c r="D8140">
        <v>5.8390000000000004</v>
      </c>
    </row>
    <row r="8141" spans="1:4" ht="15.75">
      <c r="A8141" s="1">
        <v>2005</v>
      </c>
      <c r="B8141">
        <v>8</v>
      </c>
      <c r="C8141">
        <v>28</v>
      </c>
      <c r="D8141">
        <v>5.8390000000000004</v>
      </c>
    </row>
    <row r="8142" spans="1:4" ht="15.75">
      <c r="A8142" s="1">
        <v>2005</v>
      </c>
      <c r="B8142">
        <v>8</v>
      </c>
      <c r="C8142">
        <v>29</v>
      </c>
      <c r="D8142">
        <v>5.7649999999999997</v>
      </c>
    </row>
    <row r="8143" spans="1:4" ht="15.75">
      <c r="A8143" s="1">
        <v>2005</v>
      </c>
      <c r="B8143">
        <v>8</v>
      </c>
      <c r="C8143">
        <v>30</v>
      </c>
      <c r="D8143">
        <v>5.6420000000000003</v>
      </c>
    </row>
    <row r="8144" spans="1:4" ht="15.75">
      <c r="A8144" s="1">
        <v>2005</v>
      </c>
      <c r="B8144">
        <v>8</v>
      </c>
      <c r="C8144">
        <v>31</v>
      </c>
      <c r="D8144">
        <v>5.64</v>
      </c>
    </row>
    <row r="8145" spans="1:4" ht="15.75">
      <c r="A8145" s="1">
        <v>2005</v>
      </c>
      <c r="B8145">
        <v>9</v>
      </c>
      <c r="C8145">
        <v>1</v>
      </c>
      <c r="D8145">
        <v>5.6539999999999999</v>
      </c>
    </row>
    <row r="8146" spans="1:4" ht="15.75">
      <c r="A8146" s="1">
        <v>2005</v>
      </c>
      <c r="B8146">
        <v>9</v>
      </c>
      <c r="C8146">
        <v>2</v>
      </c>
      <c r="D8146">
        <v>5.6150000000000002</v>
      </c>
    </row>
    <row r="8147" spans="1:4" ht="15.75">
      <c r="A8147" s="1">
        <v>2005</v>
      </c>
      <c r="B8147">
        <v>9</v>
      </c>
      <c r="C8147">
        <v>3</v>
      </c>
      <c r="D8147">
        <v>5.6310000000000002</v>
      </c>
    </row>
    <row r="8148" spans="1:4" ht="15.75">
      <c r="A8148" s="1">
        <v>2005</v>
      </c>
      <c r="B8148">
        <v>9</v>
      </c>
      <c r="C8148">
        <v>4</v>
      </c>
      <c r="D8148">
        <v>5.6550000000000002</v>
      </c>
    </row>
    <row r="8149" spans="1:4" ht="15.75">
      <c r="A8149" s="1">
        <v>2005</v>
      </c>
      <c r="B8149">
        <v>9</v>
      </c>
      <c r="C8149">
        <v>5</v>
      </c>
      <c r="D8149">
        <v>5.6550000000000002</v>
      </c>
    </row>
    <row r="8150" spans="1:4" ht="15.75">
      <c r="A8150" s="1">
        <v>2005</v>
      </c>
      <c r="B8150">
        <v>9</v>
      </c>
      <c r="C8150">
        <v>6</v>
      </c>
      <c r="D8150">
        <v>5.6769999999999996</v>
      </c>
    </row>
    <row r="8151" spans="1:4" ht="15.75">
      <c r="A8151" s="1">
        <v>2005</v>
      </c>
      <c r="B8151">
        <v>9</v>
      </c>
      <c r="C8151">
        <v>7</v>
      </c>
      <c r="D8151">
        <v>5.593</v>
      </c>
    </row>
    <row r="8152" spans="1:4" ht="15.75">
      <c r="A8152" s="1">
        <v>2005</v>
      </c>
      <c r="B8152">
        <v>9</v>
      </c>
      <c r="C8152">
        <v>8</v>
      </c>
      <c r="D8152">
        <v>5.6139999999999999</v>
      </c>
    </row>
    <row r="8153" spans="1:4" ht="15.75">
      <c r="A8153" s="1">
        <v>2005</v>
      </c>
      <c r="B8153">
        <v>9</v>
      </c>
      <c r="C8153">
        <v>9</v>
      </c>
      <c r="D8153">
        <v>5.5819999999999999</v>
      </c>
    </row>
    <row r="8154" spans="1:4" ht="15.75">
      <c r="A8154" s="1">
        <v>2005</v>
      </c>
      <c r="B8154">
        <v>9</v>
      </c>
      <c r="C8154">
        <v>10</v>
      </c>
      <c r="D8154">
        <v>5.6269999999999998</v>
      </c>
    </row>
    <row r="8155" spans="1:4" ht="15.75">
      <c r="A8155" s="1">
        <v>2005</v>
      </c>
      <c r="B8155">
        <v>9</v>
      </c>
      <c r="C8155">
        <v>11</v>
      </c>
      <c r="D8155">
        <v>5.601</v>
      </c>
    </row>
    <row r="8156" spans="1:4" ht="15.75">
      <c r="A8156" s="1">
        <v>2005</v>
      </c>
      <c r="B8156">
        <v>9</v>
      </c>
      <c r="C8156">
        <v>12</v>
      </c>
      <c r="D8156">
        <v>5.5380000000000003</v>
      </c>
    </row>
    <row r="8157" spans="1:4" ht="15.75">
      <c r="A8157" s="1">
        <v>2005</v>
      </c>
      <c r="B8157">
        <v>9</v>
      </c>
      <c r="C8157">
        <v>13</v>
      </c>
      <c r="D8157">
        <v>5.51</v>
      </c>
    </row>
    <row r="8158" spans="1:4" ht="15.75">
      <c r="A8158" s="1">
        <v>2005</v>
      </c>
      <c r="B8158">
        <v>9</v>
      </c>
      <c r="C8158">
        <v>14</v>
      </c>
      <c r="D8158">
        <v>5.4930000000000003</v>
      </c>
    </row>
    <row r="8159" spans="1:4" ht="15.75">
      <c r="A8159" s="1">
        <v>2005</v>
      </c>
      <c r="B8159">
        <v>9</v>
      </c>
      <c r="C8159">
        <v>15</v>
      </c>
      <c r="D8159">
        <v>5.47</v>
      </c>
    </row>
    <row r="8160" spans="1:4" ht="15.75">
      <c r="A8160" s="1">
        <v>2005</v>
      </c>
      <c r="B8160">
        <v>9</v>
      </c>
      <c r="C8160">
        <v>16</v>
      </c>
      <c r="D8160">
        <v>5.4379999999999997</v>
      </c>
    </row>
    <row r="8161" spans="1:4" ht="15.75">
      <c r="A8161" s="1">
        <v>2005</v>
      </c>
      <c r="B8161">
        <v>9</v>
      </c>
      <c r="C8161">
        <v>17</v>
      </c>
      <c r="D8161">
        <v>5.3819999999999997</v>
      </c>
    </row>
    <row r="8162" spans="1:4" ht="15.75">
      <c r="A8162" s="1">
        <v>2005</v>
      </c>
      <c r="B8162">
        <v>9</v>
      </c>
      <c r="C8162">
        <v>18</v>
      </c>
      <c r="D8162">
        <v>5.3239999999999998</v>
      </c>
    </row>
    <row r="8163" spans="1:4" ht="15.75">
      <c r="A8163" s="1">
        <v>2005</v>
      </c>
      <c r="B8163">
        <v>9</v>
      </c>
      <c r="C8163">
        <v>19</v>
      </c>
      <c r="D8163">
        <v>5.3220000000000001</v>
      </c>
    </row>
    <row r="8164" spans="1:4" ht="15.75">
      <c r="A8164" s="1">
        <v>2005</v>
      </c>
      <c r="B8164">
        <v>9</v>
      </c>
      <c r="C8164">
        <v>20</v>
      </c>
      <c r="D8164">
        <v>5.3140000000000001</v>
      </c>
    </row>
    <row r="8165" spans="1:4" ht="15.75">
      <c r="A8165" s="1">
        <v>2005</v>
      </c>
      <c r="B8165">
        <v>9</v>
      </c>
      <c r="C8165">
        <v>21</v>
      </c>
      <c r="D8165">
        <v>5.3159999999999998</v>
      </c>
    </row>
    <row r="8166" spans="1:4" ht="15.75">
      <c r="A8166" s="1">
        <v>2005</v>
      </c>
      <c r="B8166">
        <v>9</v>
      </c>
      <c r="C8166">
        <v>22</v>
      </c>
      <c r="D8166">
        <v>5.3170000000000002</v>
      </c>
    </row>
    <row r="8167" spans="1:4" ht="15.75">
      <c r="A8167" s="1">
        <v>2005</v>
      </c>
      <c r="B8167">
        <v>9</v>
      </c>
      <c r="C8167">
        <v>23</v>
      </c>
      <c r="D8167">
        <v>5.3330000000000002</v>
      </c>
    </row>
    <row r="8168" spans="1:4" ht="15.75">
      <c r="A8168" s="1">
        <v>2005</v>
      </c>
      <c r="B8168">
        <v>9</v>
      </c>
      <c r="C8168">
        <v>24</v>
      </c>
      <c r="D8168">
        <v>5.351</v>
      </c>
    </row>
    <row r="8169" spans="1:4" ht="15.75">
      <c r="A8169" s="1">
        <v>2005</v>
      </c>
      <c r="B8169">
        <v>9</v>
      </c>
      <c r="C8169">
        <v>25</v>
      </c>
      <c r="D8169">
        <v>5.3819999999999997</v>
      </c>
    </row>
    <row r="8170" spans="1:4" ht="15.75">
      <c r="A8170" s="1">
        <v>2005</v>
      </c>
      <c r="B8170">
        <v>9</v>
      </c>
      <c r="C8170">
        <v>26</v>
      </c>
      <c r="D8170">
        <v>5.4269999999999996</v>
      </c>
    </row>
    <row r="8171" spans="1:4" ht="15.75">
      <c r="A8171" s="1">
        <v>2005</v>
      </c>
      <c r="B8171">
        <v>9</v>
      </c>
      <c r="C8171">
        <v>27</v>
      </c>
      <c r="D8171">
        <v>5.4889999999999999</v>
      </c>
    </row>
    <row r="8172" spans="1:4" ht="15.75">
      <c r="A8172" s="1">
        <v>2005</v>
      </c>
      <c r="B8172">
        <v>9</v>
      </c>
      <c r="C8172">
        <v>28</v>
      </c>
      <c r="D8172">
        <v>5.5119999999999996</v>
      </c>
    </row>
    <row r="8173" spans="1:4" ht="15.75">
      <c r="A8173" s="1">
        <v>2005</v>
      </c>
      <c r="B8173">
        <v>9</v>
      </c>
      <c r="C8173">
        <v>29</v>
      </c>
      <c r="D8173">
        <v>5.5990000000000002</v>
      </c>
    </row>
    <row r="8174" spans="1:4" ht="15.75">
      <c r="A8174" s="1">
        <v>2005</v>
      </c>
      <c r="B8174">
        <v>9</v>
      </c>
      <c r="C8174">
        <v>30</v>
      </c>
      <c r="D8174">
        <v>5.6920000000000002</v>
      </c>
    </row>
    <row r="8175" spans="1:4" ht="15.75">
      <c r="A8175" s="1">
        <v>2005</v>
      </c>
      <c r="B8175">
        <v>10</v>
      </c>
      <c r="C8175">
        <v>1</v>
      </c>
      <c r="D8175">
        <v>5.8360000000000003</v>
      </c>
    </row>
    <row r="8176" spans="1:4" ht="15.75">
      <c r="A8176" s="1">
        <v>2005</v>
      </c>
      <c r="B8176">
        <v>10</v>
      </c>
      <c r="C8176">
        <v>2</v>
      </c>
      <c r="D8176">
        <v>5.88</v>
      </c>
    </row>
    <row r="8177" spans="1:4" ht="15.75">
      <c r="A8177" s="1">
        <v>2005</v>
      </c>
      <c r="B8177">
        <v>10</v>
      </c>
      <c r="C8177">
        <v>3</v>
      </c>
      <c r="D8177">
        <v>5.98</v>
      </c>
    </row>
    <row r="8178" spans="1:4" ht="15.75">
      <c r="A8178" s="1">
        <v>2005</v>
      </c>
      <c r="B8178">
        <v>10</v>
      </c>
      <c r="C8178">
        <v>4</v>
      </c>
      <c r="D8178">
        <v>6.03</v>
      </c>
    </row>
    <row r="8179" spans="1:4" ht="15.75">
      <c r="A8179" s="1">
        <v>2005</v>
      </c>
      <c r="B8179">
        <v>10</v>
      </c>
      <c r="C8179">
        <v>5</v>
      </c>
      <c r="D8179">
        <v>6.0439999999999996</v>
      </c>
    </row>
    <row r="8180" spans="1:4" ht="15.75">
      <c r="A8180" s="1">
        <v>2005</v>
      </c>
      <c r="B8180">
        <v>10</v>
      </c>
      <c r="C8180">
        <v>6</v>
      </c>
      <c r="D8180">
        <v>6.1239999999999997</v>
      </c>
    </row>
    <row r="8181" spans="1:4" ht="15.75">
      <c r="A8181" s="1">
        <v>2005</v>
      </c>
      <c r="B8181">
        <v>10</v>
      </c>
      <c r="C8181">
        <v>7</v>
      </c>
      <c r="D8181">
        <v>6.1870000000000003</v>
      </c>
    </row>
    <row r="8182" spans="1:4" ht="15.75">
      <c r="A8182" s="1">
        <v>2005</v>
      </c>
      <c r="B8182">
        <v>10</v>
      </c>
      <c r="C8182">
        <v>8</v>
      </c>
      <c r="D8182">
        <v>6.2359999999999998</v>
      </c>
    </row>
    <row r="8183" spans="1:4" ht="15.75">
      <c r="A8183" s="1">
        <v>2005</v>
      </c>
      <c r="B8183">
        <v>10</v>
      </c>
      <c r="C8183">
        <v>9</v>
      </c>
      <c r="D8183">
        <v>6.3259999999999996</v>
      </c>
    </row>
    <row r="8184" spans="1:4" ht="15.75">
      <c r="A8184" s="1">
        <v>2005</v>
      </c>
      <c r="B8184">
        <v>10</v>
      </c>
      <c r="C8184">
        <v>10</v>
      </c>
      <c r="D8184">
        <v>6.4340000000000002</v>
      </c>
    </row>
    <row r="8185" spans="1:4" ht="15.75">
      <c r="A8185" s="1">
        <v>2005</v>
      </c>
      <c r="B8185">
        <v>10</v>
      </c>
      <c r="C8185">
        <v>11</v>
      </c>
      <c r="D8185">
        <v>6.4889999999999999</v>
      </c>
    </row>
    <row r="8186" spans="1:4" ht="15.75">
      <c r="A8186" s="1">
        <v>2005</v>
      </c>
      <c r="B8186">
        <v>10</v>
      </c>
      <c r="C8186">
        <v>12</v>
      </c>
      <c r="D8186">
        <v>6.5940000000000003</v>
      </c>
    </row>
    <row r="8187" spans="1:4" ht="15.75">
      <c r="A8187" s="1">
        <v>2005</v>
      </c>
      <c r="B8187">
        <v>10</v>
      </c>
      <c r="C8187">
        <v>13</v>
      </c>
      <c r="D8187">
        <v>6.6929999999999996</v>
      </c>
    </row>
    <row r="8188" spans="1:4" ht="15.75">
      <c r="A8188" s="1">
        <v>2005</v>
      </c>
      <c r="B8188">
        <v>10</v>
      </c>
      <c r="C8188">
        <v>14</v>
      </c>
      <c r="D8188">
        <v>6.8550000000000004</v>
      </c>
    </row>
    <row r="8189" spans="1:4" ht="15.75">
      <c r="A8189" s="1">
        <v>2005</v>
      </c>
      <c r="B8189">
        <v>10</v>
      </c>
      <c r="C8189">
        <v>15</v>
      </c>
      <c r="D8189">
        <v>6.9960000000000004</v>
      </c>
    </row>
    <row r="8190" spans="1:4" ht="15.75">
      <c r="A8190" s="1">
        <v>2005</v>
      </c>
      <c r="B8190">
        <v>10</v>
      </c>
      <c r="C8190">
        <v>16</v>
      </c>
      <c r="D8190">
        <v>7.0750000000000002</v>
      </c>
    </row>
    <row r="8191" spans="1:4" ht="15.75">
      <c r="A8191" s="1">
        <v>2005</v>
      </c>
      <c r="B8191">
        <v>10</v>
      </c>
      <c r="C8191">
        <v>17</v>
      </c>
      <c r="D8191">
        <v>7.2009999999999996</v>
      </c>
    </row>
    <row r="8192" spans="1:4" ht="15.75">
      <c r="A8192" s="1">
        <v>2005</v>
      </c>
      <c r="B8192">
        <v>10</v>
      </c>
      <c r="C8192">
        <v>18</v>
      </c>
      <c r="D8192">
        <v>7.3380000000000001</v>
      </c>
    </row>
    <row r="8193" spans="1:4" ht="15.75">
      <c r="A8193" s="1">
        <v>2005</v>
      </c>
      <c r="B8193">
        <v>10</v>
      </c>
      <c r="C8193">
        <v>19</v>
      </c>
      <c r="D8193">
        <v>7.5090000000000003</v>
      </c>
    </row>
    <row r="8194" spans="1:4" ht="15.75">
      <c r="A8194" s="1">
        <v>2005</v>
      </c>
      <c r="B8194">
        <v>10</v>
      </c>
      <c r="C8194">
        <v>20</v>
      </c>
      <c r="D8194">
        <v>7.7569999999999997</v>
      </c>
    </row>
    <row r="8195" spans="1:4" ht="15.75">
      <c r="A8195" s="1">
        <v>2005</v>
      </c>
      <c r="B8195">
        <v>10</v>
      </c>
      <c r="C8195">
        <v>21</v>
      </c>
      <c r="D8195">
        <v>8.0540000000000003</v>
      </c>
    </row>
    <row r="8196" spans="1:4" ht="15.75">
      <c r="A8196" s="1">
        <v>2005</v>
      </c>
      <c r="B8196">
        <v>10</v>
      </c>
      <c r="C8196">
        <v>22</v>
      </c>
      <c r="D8196">
        <v>8.2639999999999993</v>
      </c>
    </row>
    <row r="8197" spans="1:4" ht="15.75">
      <c r="A8197" s="1">
        <v>2005</v>
      </c>
      <c r="B8197">
        <v>10</v>
      </c>
      <c r="C8197">
        <v>23</v>
      </c>
      <c r="D8197">
        <v>8.4390000000000001</v>
      </c>
    </row>
    <row r="8198" spans="1:4" ht="15.75">
      <c r="A8198" s="1">
        <v>2005</v>
      </c>
      <c r="B8198">
        <v>10</v>
      </c>
      <c r="C8198">
        <v>24</v>
      </c>
      <c r="D8198">
        <v>8.609</v>
      </c>
    </row>
    <row r="8199" spans="1:4" ht="15.75">
      <c r="A8199" s="1">
        <v>2005</v>
      </c>
      <c r="B8199">
        <v>10</v>
      </c>
      <c r="C8199">
        <v>25</v>
      </c>
      <c r="D8199">
        <v>8.7010000000000005</v>
      </c>
    </row>
    <row r="8200" spans="1:4" ht="15.75">
      <c r="A8200" s="1">
        <v>2005</v>
      </c>
      <c r="B8200">
        <v>10</v>
      </c>
      <c r="C8200">
        <v>26</v>
      </c>
      <c r="D8200">
        <v>8.7759999999999998</v>
      </c>
    </row>
    <row r="8201" spans="1:4" ht="15.75">
      <c r="A8201" s="1">
        <v>2005</v>
      </c>
      <c r="B8201">
        <v>10</v>
      </c>
      <c r="C8201">
        <v>27</v>
      </c>
      <c r="D8201">
        <v>8.8849999999999998</v>
      </c>
    </row>
    <row r="8202" spans="1:4" ht="15.75">
      <c r="A8202" s="1">
        <v>2005</v>
      </c>
      <c r="B8202">
        <v>10</v>
      </c>
      <c r="C8202">
        <v>28</v>
      </c>
      <c r="D8202">
        <v>9.0060000000000002</v>
      </c>
    </row>
    <row r="8203" spans="1:4" ht="15.75">
      <c r="A8203" s="1">
        <v>2005</v>
      </c>
      <c r="B8203">
        <v>10</v>
      </c>
      <c r="C8203">
        <v>29</v>
      </c>
      <c r="D8203">
        <v>9.1240000000000006</v>
      </c>
    </row>
    <row r="8204" spans="1:4" ht="15.75">
      <c r="A8204" s="1">
        <v>2005</v>
      </c>
      <c r="B8204">
        <v>10</v>
      </c>
      <c r="C8204">
        <v>30</v>
      </c>
      <c r="D8204">
        <v>9.2219999999999995</v>
      </c>
    </row>
    <row r="8205" spans="1:4" ht="15.75">
      <c r="A8205" s="1">
        <v>2005</v>
      </c>
      <c r="B8205">
        <v>10</v>
      </c>
      <c r="C8205">
        <v>31</v>
      </c>
      <c r="D8205">
        <v>9.2469999999999999</v>
      </c>
    </row>
    <row r="8206" spans="1:4" ht="15.75">
      <c r="A8206" s="1">
        <v>2005</v>
      </c>
      <c r="B8206">
        <v>11</v>
      </c>
      <c r="C8206">
        <v>1</v>
      </c>
      <c r="D8206">
        <v>9.3360000000000003</v>
      </c>
    </row>
    <row r="8207" spans="1:4" ht="15.75">
      <c r="A8207" s="1">
        <v>2005</v>
      </c>
      <c r="B8207">
        <v>11</v>
      </c>
      <c r="C8207">
        <v>2</v>
      </c>
      <c r="D8207">
        <v>9.4079999999999995</v>
      </c>
    </row>
    <row r="8208" spans="1:4" ht="15.75">
      <c r="A8208" s="1">
        <v>2005</v>
      </c>
      <c r="B8208">
        <v>11</v>
      </c>
      <c r="C8208">
        <v>3</v>
      </c>
      <c r="D8208">
        <v>9.51</v>
      </c>
    </row>
    <row r="8209" spans="1:4" ht="15.75">
      <c r="A8209" s="1">
        <v>2005</v>
      </c>
      <c r="B8209">
        <v>11</v>
      </c>
      <c r="C8209">
        <v>4</v>
      </c>
      <c r="D8209">
        <v>9.5570000000000004</v>
      </c>
    </row>
    <row r="8210" spans="1:4" ht="15.75">
      <c r="A8210" s="1">
        <v>2005</v>
      </c>
      <c r="B8210">
        <v>11</v>
      </c>
      <c r="C8210">
        <v>5</v>
      </c>
      <c r="D8210">
        <v>9.6110000000000007</v>
      </c>
    </row>
    <row r="8211" spans="1:4" ht="15.75">
      <c r="A8211" s="1">
        <v>2005</v>
      </c>
      <c r="B8211">
        <v>11</v>
      </c>
      <c r="C8211">
        <v>6</v>
      </c>
      <c r="D8211">
        <v>9.7070000000000007</v>
      </c>
    </row>
    <row r="8212" spans="1:4" ht="15.75">
      <c r="A8212" s="1">
        <v>2005</v>
      </c>
      <c r="B8212">
        <v>11</v>
      </c>
      <c r="C8212">
        <v>7</v>
      </c>
      <c r="D8212">
        <v>9.8360000000000003</v>
      </c>
    </row>
    <row r="8213" spans="1:4" ht="15.75">
      <c r="A8213" s="1">
        <v>2005</v>
      </c>
      <c r="B8213">
        <v>11</v>
      </c>
      <c r="C8213">
        <v>8</v>
      </c>
      <c r="D8213">
        <v>9.8529999999999998</v>
      </c>
    </row>
    <row r="8214" spans="1:4" ht="15.75">
      <c r="A8214" s="1">
        <v>2005</v>
      </c>
      <c r="B8214">
        <v>11</v>
      </c>
      <c r="C8214">
        <v>9</v>
      </c>
      <c r="D8214">
        <v>9.9160000000000004</v>
      </c>
    </row>
    <row r="8215" spans="1:4" ht="15.75">
      <c r="A8215" s="1">
        <v>2005</v>
      </c>
      <c r="B8215">
        <v>11</v>
      </c>
      <c r="C8215">
        <v>10</v>
      </c>
      <c r="D8215">
        <v>9.9359999999999999</v>
      </c>
    </row>
    <row r="8216" spans="1:4" ht="15.75">
      <c r="A8216" s="1">
        <v>2005</v>
      </c>
      <c r="B8216">
        <v>11</v>
      </c>
      <c r="C8216">
        <v>11</v>
      </c>
      <c r="D8216">
        <v>9.9329999999999998</v>
      </c>
    </row>
    <row r="8217" spans="1:4" ht="15.75">
      <c r="A8217" s="1">
        <v>2005</v>
      </c>
      <c r="B8217">
        <v>11</v>
      </c>
      <c r="C8217">
        <v>12</v>
      </c>
      <c r="D8217">
        <v>9.9580000000000002</v>
      </c>
    </row>
    <row r="8218" spans="1:4" ht="15.75">
      <c r="A8218" s="1">
        <v>2005</v>
      </c>
      <c r="B8218">
        <v>11</v>
      </c>
      <c r="C8218">
        <v>13</v>
      </c>
      <c r="D8218">
        <v>10.012</v>
      </c>
    </row>
    <row r="8219" spans="1:4" ht="15.75">
      <c r="A8219" s="1">
        <v>2005</v>
      </c>
      <c r="B8219">
        <v>11</v>
      </c>
      <c r="C8219">
        <v>14</v>
      </c>
      <c r="D8219">
        <v>9.9760000000000009</v>
      </c>
    </row>
    <row r="8220" spans="1:4" ht="15.75">
      <c r="A8220" s="1">
        <v>2005</v>
      </c>
      <c r="B8220">
        <v>11</v>
      </c>
      <c r="C8220">
        <v>15</v>
      </c>
      <c r="D8220">
        <v>10.050000000000001</v>
      </c>
    </row>
    <row r="8221" spans="1:4" ht="15.75">
      <c r="A8221" s="1">
        <v>2005</v>
      </c>
      <c r="B8221">
        <v>11</v>
      </c>
      <c r="C8221">
        <v>16</v>
      </c>
      <c r="D8221">
        <v>10.144</v>
      </c>
    </row>
    <row r="8222" spans="1:4" ht="15.75">
      <c r="A8222" s="1">
        <v>2005</v>
      </c>
      <c r="B8222">
        <v>11</v>
      </c>
      <c r="C8222">
        <v>17</v>
      </c>
      <c r="D8222">
        <v>10.189</v>
      </c>
    </row>
    <row r="8223" spans="1:4" ht="15.75">
      <c r="A8223" s="1">
        <v>2005</v>
      </c>
      <c r="B8223">
        <v>11</v>
      </c>
      <c r="C8223">
        <v>18</v>
      </c>
      <c r="D8223">
        <v>10.182</v>
      </c>
    </row>
    <row r="8224" spans="1:4" ht="15.75">
      <c r="A8224" s="1">
        <v>2005</v>
      </c>
      <c r="B8224">
        <v>11</v>
      </c>
      <c r="C8224">
        <v>19</v>
      </c>
      <c r="D8224">
        <v>10.272</v>
      </c>
    </row>
    <row r="8225" spans="1:4" ht="15.75">
      <c r="A8225" s="1">
        <v>2005</v>
      </c>
      <c r="B8225">
        <v>11</v>
      </c>
      <c r="C8225">
        <v>20</v>
      </c>
      <c r="D8225">
        <v>10.308999999999999</v>
      </c>
    </row>
    <row r="8226" spans="1:4" ht="15.75">
      <c r="A8226" s="1">
        <v>2005</v>
      </c>
      <c r="B8226">
        <v>11</v>
      </c>
      <c r="C8226">
        <v>21</v>
      </c>
      <c r="D8226">
        <v>10.430999999999999</v>
      </c>
    </row>
    <row r="8227" spans="1:4" ht="15.75">
      <c r="A8227" s="1">
        <v>2005</v>
      </c>
      <c r="B8227">
        <v>11</v>
      </c>
      <c r="C8227">
        <v>22</v>
      </c>
      <c r="D8227">
        <v>10.569000000000001</v>
      </c>
    </row>
    <row r="8228" spans="1:4" ht="15.75">
      <c r="A8228" s="1">
        <v>2005</v>
      </c>
      <c r="B8228">
        <v>11</v>
      </c>
      <c r="C8228">
        <v>23</v>
      </c>
      <c r="D8228">
        <v>10.733000000000001</v>
      </c>
    </row>
    <row r="8229" spans="1:4" ht="15.75">
      <c r="A8229" s="1">
        <v>2005</v>
      </c>
      <c r="B8229">
        <v>11</v>
      </c>
      <c r="C8229">
        <v>24</v>
      </c>
      <c r="D8229">
        <v>10.757</v>
      </c>
    </row>
    <row r="8230" spans="1:4" ht="15.75">
      <c r="A8230" s="1">
        <v>2005</v>
      </c>
      <c r="B8230">
        <v>11</v>
      </c>
      <c r="C8230">
        <v>25</v>
      </c>
      <c r="D8230">
        <v>10.862</v>
      </c>
    </row>
    <row r="8231" spans="1:4" ht="15.75">
      <c r="A8231" s="1">
        <v>2005</v>
      </c>
      <c r="B8231">
        <v>11</v>
      </c>
      <c r="C8231">
        <v>26</v>
      </c>
      <c r="D8231">
        <v>11.063000000000001</v>
      </c>
    </row>
    <row r="8232" spans="1:4" ht="15.75">
      <c r="A8232" s="1">
        <v>2005</v>
      </c>
      <c r="B8232">
        <v>11</v>
      </c>
      <c r="C8232">
        <v>27</v>
      </c>
      <c r="D8232">
        <v>11.015000000000001</v>
      </c>
    </row>
    <row r="8233" spans="1:4" ht="15.75">
      <c r="A8233" s="1">
        <v>2005</v>
      </c>
      <c r="B8233">
        <v>11</v>
      </c>
      <c r="C8233">
        <v>28</v>
      </c>
      <c r="D8233">
        <v>11.086</v>
      </c>
    </row>
    <row r="8234" spans="1:4" ht="15.75">
      <c r="A8234" s="1">
        <v>2005</v>
      </c>
      <c r="B8234">
        <v>11</v>
      </c>
      <c r="C8234">
        <v>29</v>
      </c>
      <c r="D8234">
        <v>11.135</v>
      </c>
    </row>
    <row r="8235" spans="1:4" ht="15.75">
      <c r="A8235" s="1">
        <v>2005</v>
      </c>
      <c r="B8235">
        <v>11</v>
      </c>
      <c r="C8235">
        <v>30</v>
      </c>
      <c r="D8235">
        <v>11.144</v>
      </c>
    </row>
    <row r="8236" spans="1:4" ht="15.75">
      <c r="A8236" s="1">
        <v>2005</v>
      </c>
      <c r="B8236">
        <v>12</v>
      </c>
      <c r="C8236">
        <v>1</v>
      </c>
      <c r="D8236">
        <v>11.305999999999999</v>
      </c>
    </row>
    <row r="8237" spans="1:4" ht="15.75">
      <c r="A8237" s="1">
        <v>2005</v>
      </c>
      <c r="B8237">
        <v>12</v>
      </c>
      <c r="C8237">
        <v>2</v>
      </c>
      <c r="D8237">
        <v>11.398</v>
      </c>
    </row>
    <row r="8238" spans="1:4" ht="15.75">
      <c r="A8238" s="1">
        <v>2005</v>
      </c>
      <c r="B8238">
        <v>12</v>
      </c>
      <c r="C8238">
        <v>3</v>
      </c>
      <c r="D8238">
        <v>11.356</v>
      </c>
    </row>
    <row r="8239" spans="1:4" ht="15.75">
      <c r="A8239" s="1">
        <v>2005</v>
      </c>
      <c r="B8239">
        <v>12</v>
      </c>
      <c r="C8239">
        <v>4</v>
      </c>
      <c r="D8239">
        <v>11.397</v>
      </c>
    </row>
    <row r="8240" spans="1:4" ht="15.75">
      <c r="A8240" s="1">
        <v>2005</v>
      </c>
      <c r="B8240">
        <v>12</v>
      </c>
      <c r="C8240">
        <v>5</v>
      </c>
      <c r="D8240">
        <v>11.504</v>
      </c>
    </row>
    <row r="8241" spans="1:4" ht="15.75">
      <c r="A8241" s="1">
        <v>2005</v>
      </c>
      <c r="B8241">
        <v>12</v>
      </c>
      <c r="C8241">
        <v>6</v>
      </c>
      <c r="D8241">
        <v>11.538</v>
      </c>
    </row>
    <row r="8242" spans="1:4" ht="15.75">
      <c r="A8242" s="1">
        <v>2005</v>
      </c>
      <c r="B8242">
        <v>12</v>
      </c>
      <c r="C8242">
        <v>7</v>
      </c>
      <c r="D8242">
        <v>11.709</v>
      </c>
    </row>
    <row r="8243" spans="1:4" ht="15.75">
      <c r="A8243" s="1">
        <v>2005</v>
      </c>
      <c r="B8243">
        <v>12</v>
      </c>
      <c r="C8243">
        <v>8</v>
      </c>
      <c r="D8243">
        <v>11.763</v>
      </c>
    </row>
    <row r="8244" spans="1:4" ht="15.75">
      <c r="A8244" s="1">
        <v>2005</v>
      </c>
      <c r="B8244">
        <v>12</v>
      </c>
      <c r="C8244">
        <v>9</v>
      </c>
      <c r="D8244">
        <v>11.728999999999999</v>
      </c>
    </row>
    <row r="8245" spans="1:4" ht="15.75">
      <c r="A8245" s="1">
        <v>2005</v>
      </c>
      <c r="B8245">
        <v>12</v>
      </c>
      <c r="C8245">
        <v>10</v>
      </c>
      <c r="D8245">
        <v>11.776</v>
      </c>
    </row>
    <row r="8246" spans="1:4" ht="15.75">
      <c r="A8246" s="1">
        <v>2005</v>
      </c>
      <c r="B8246">
        <v>12</v>
      </c>
      <c r="C8246">
        <v>11</v>
      </c>
      <c r="D8246">
        <v>11.83</v>
      </c>
    </row>
    <row r="8247" spans="1:4" ht="15.75">
      <c r="A8247" s="1">
        <v>2005</v>
      </c>
      <c r="B8247">
        <v>12</v>
      </c>
      <c r="C8247">
        <v>12</v>
      </c>
      <c r="D8247">
        <v>11.968</v>
      </c>
    </row>
    <row r="8248" spans="1:4" ht="15.75">
      <c r="A8248" s="1">
        <v>2005</v>
      </c>
      <c r="B8248">
        <v>12</v>
      </c>
      <c r="C8248">
        <v>13</v>
      </c>
      <c r="D8248">
        <v>12.032999999999999</v>
      </c>
    </row>
    <row r="8249" spans="1:4" ht="15.75">
      <c r="A8249" s="1">
        <v>2005</v>
      </c>
      <c r="B8249">
        <v>12</v>
      </c>
      <c r="C8249">
        <v>14</v>
      </c>
      <c r="D8249">
        <v>12.244</v>
      </c>
    </row>
    <row r="8250" spans="1:4" ht="15.75">
      <c r="A8250" s="1">
        <v>2005</v>
      </c>
      <c r="B8250">
        <v>12</v>
      </c>
      <c r="C8250">
        <v>15</v>
      </c>
      <c r="D8250">
        <v>12.412000000000001</v>
      </c>
    </row>
    <row r="8251" spans="1:4" ht="15.75">
      <c r="A8251" s="1">
        <v>2005</v>
      </c>
      <c r="B8251">
        <v>12</v>
      </c>
      <c r="C8251">
        <v>16</v>
      </c>
      <c r="D8251">
        <v>12.343999999999999</v>
      </c>
    </row>
    <row r="8252" spans="1:4" ht="15.75">
      <c r="A8252" s="1">
        <v>2005</v>
      </c>
      <c r="B8252">
        <v>12</v>
      </c>
      <c r="C8252">
        <v>17</v>
      </c>
      <c r="D8252">
        <v>12.404999999999999</v>
      </c>
    </row>
    <row r="8253" spans="1:4" ht="15.75">
      <c r="A8253" s="1">
        <v>2005</v>
      </c>
      <c r="B8253">
        <v>12</v>
      </c>
      <c r="C8253">
        <v>18</v>
      </c>
      <c r="D8253">
        <v>12.481999999999999</v>
      </c>
    </row>
    <row r="8254" spans="1:4" ht="15.75">
      <c r="A8254" s="1">
        <v>2005</v>
      </c>
      <c r="B8254">
        <v>12</v>
      </c>
      <c r="C8254">
        <v>19</v>
      </c>
      <c r="D8254">
        <v>12.456</v>
      </c>
    </row>
    <row r="8255" spans="1:4" ht="15.75">
      <c r="A8255" s="1">
        <v>2005</v>
      </c>
      <c r="B8255">
        <v>12</v>
      </c>
      <c r="C8255">
        <v>20</v>
      </c>
      <c r="D8255">
        <v>12.465999999999999</v>
      </c>
    </row>
    <row r="8256" spans="1:4" ht="15.75">
      <c r="A8256" s="1">
        <v>2005</v>
      </c>
      <c r="B8256">
        <v>12</v>
      </c>
      <c r="C8256">
        <v>21</v>
      </c>
      <c r="D8256">
        <v>12.526999999999999</v>
      </c>
    </row>
    <row r="8257" spans="1:4" ht="15.75">
      <c r="A8257" s="1">
        <v>2005</v>
      </c>
      <c r="B8257">
        <v>12</v>
      </c>
      <c r="C8257">
        <v>22</v>
      </c>
      <c r="D8257">
        <v>12.6</v>
      </c>
    </row>
    <row r="8258" spans="1:4" ht="15.75">
      <c r="A8258" s="1">
        <v>2005</v>
      </c>
      <c r="B8258">
        <v>12</v>
      </c>
      <c r="C8258">
        <v>23</v>
      </c>
      <c r="D8258">
        <v>12.619</v>
      </c>
    </row>
    <row r="8259" spans="1:4" ht="15.75">
      <c r="A8259" s="1">
        <v>2005</v>
      </c>
      <c r="B8259">
        <v>12</v>
      </c>
      <c r="C8259">
        <v>24</v>
      </c>
      <c r="D8259">
        <v>12.625</v>
      </c>
    </row>
    <row r="8260" spans="1:4" ht="15.75">
      <c r="A8260" s="1">
        <v>2005</v>
      </c>
      <c r="B8260">
        <v>12</v>
      </c>
      <c r="C8260">
        <v>25</v>
      </c>
      <c r="D8260">
        <v>12.754</v>
      </c>
    </row>
    <row r="8261" spans="1:4" ht="15.75">
      <c r="A8261" s="1">
        <v>2005</v>
      </c>
      <c r="B8261">
        <v>12</v>
      </c>
      <c r="C8261">
        <v>26</v>
      </c>
      <c r="D8261">
        <v>12.872</v>
      </c>
    </row>
    <row r="8262" spans="1:4" ht="15.75">
      <c r="A8262" s="1">
        <v>2005</v>
      </c>
      <c r="B8262">
        <v>12</v>
      </c>
      <c r="C8262">
        <v>27</v>
      </c>
      <c r="D8262">
        <v>12.946</v>
      </c>
    </row>
    <row r="8263" spans="1:4" ht="15.75">
      <c r="A8263" s="1">
        <v>2005</v>
      </c>
      <c r="B8263">
        <v>12</v>
      </c>
      <c r="C8263">
        <v>28</v>
      </c>
      <c r="D8263">
        <v>12.94</v>
      </c>
    </row>
    <row r="8264" spans="1:4" ht="15.75">
      <c r="A8264" s="1">
        <v>2005</v>
      </c>
      <c r="B8264">
        <v>12</v>
      </c>
      <c r="C8264">
        <v>29</v>
      </c>
      <c r="D8264">
        <v>12.976000000000001</v>
      </c>
    </row>
    <row r="8265" spans="1:4" ht="15.75">
      <c r="A8265" s="1">
        <v>2005</v>
      </c>
      <c r="B8265">
        <v>12</v>
      </c>
      <c r="C8265">
        <v>30</v>
      </c>
      <c r="D8265">
        <v>13.016</v>
      </c>
    </row>
    <row r="8266" spans="1:4" ht="15.75">
      <c r="A8266" s="1">
        <v>2005</v>
      </c>
      <c r="B8266">
        <v>12</v>
      </c>
      <c r="C8266">
        <v>31</v>
      </c>
      <c r="D8266">
        <v>13.065</v>
      </c>
    </row>
    <row r="8267" spans="1:4" ht="15.75">
      <c r="A8267" s="1">
        <v>2006</v>
      </c>
      <c r="B8267">
        <v>1</v>
      </c>
      <c r="C8267">
        <v>1</v>
      </c>
      <c r="D8267">
        <v>13.16</v>
      </c>
    </row>
    <row r="8268" spans="1:4" ht="15.75">
      <c r="A8268" s="1">
        <v>2006</v>
      </c>
      <c r="B8268">
        <v>1</v>
      </c>
      <c r="C8268">
        <v>2</v>
      </c>
      <c r="D8268">
        <v>13.21</v>
      </c>
    </row>
    <row r="8269" spans="1:4" ht="15.75">
      <c r="A8269" s="1">
        <v>2006</v>
      </c>
      <c r="B8269">
        <v>1</v>
      </c>
      <c r="C8269">
        <v>3</v>
      </c>
      <c r="D8269">
        <v>13.266999999999999</v>
      </c>
    </row>
    <row r="8270" spans="1:4" ht="15.75">
      <c r="A8270" s="1">
        <v>2006</v>
      </c>
      <c r="B8270">
        <v>1</v>
      </c>
      <c r="C8270">
        <v>4</v>
      </c>
      <c r="D8270">
        <v>13.307</v>
      </c>
    </row>
    <row r="8271" spans="1:4" ht="15.75">
      <c r="A8271" s="1">
        <v>2006</v>
      </c>
      <c r="B8271">
        <v>1</v>
      </c>
      <c r="C8271">
        <v>5</v>
      </c>
      <c r="D8271">
        <v>13.314</v>
      </c>
    </row>
    <row r="8272" spans="1:4" ht="15.75">
      <c r="A8272" s="1">
        <v>2006</v>
      </c>
      <c r="B8272">
        <v>1</v>
      </c>
      <c r="C8272">
        <v>6</v>
      </c>
      <c r="D8272">
        <v>13.265000000000001</v>
      </c>
    </row>
    <row r="8273" spans="1:4" ht="15.75">
      <c r="A8273" s="1">
        <v>2006</v>
      </c>
      <c r="B8273">
        <v>1</v>
      </c>
      <c r="C8273">
        <v>7</v>
      </c>
      <c r="D8273">
        <v>13.301</v>
      </c>
    </row>
    <row r="8274" spans="1:4" ht="15.75">
      <c r="A8274" s="1">
        <v>2006</v>
      </c>
      <c r="B8274">
        <v>1</v>
      </c>
      <c r="C8274">
        <v>8</v>
      </c>
      <c r="D8274">
        <v>13.292</v>
      </c>
    </row>
    <row r="8275" spans="1:4" ht="15.75">
      <c r="A8275" s="1">
        <v>2006</v>
      </c>
      <c r="B8275">
        <v>1</v>
      </c>
      <c r="C8275">
        <v>9</v>
      </c>
      <c r="D8275">
        <v>13.336</v>
      </c>
    </row>
    <row r="8276" spans="1:4" ht="15.75">
      <c r="A8276" s="1">
        <v>2006</v>
      </c>
      <c r="B8276">
        <v>1</v>
      </c>
      <c r="C8276">
        <v>10</v>
      </c>
      <c r="D8276">
        <v>13.430999999999999</v>
      </c>
    </row>
    <row r="8277" spans="1:4" ht="15.75">
      <c r="A8277" s="1">
        <v>2006</v>
      </c>
      <c r="B8277">
        <v>1</v>
      </c>
      <c r="C8277">
        <v>11</v>
      </c>
      <c r="D8277">
        <v>13.491</v>
      </c>
    </row>
    <row r="8278" spans="1:4" ht="15.75">
      <c r="A8278" s="1">
        <v>2006</v>
      </c>
      <c r="B8278">
        <v>1</v>
      </c>
      <c r="C8278">
        <v>12</v>
      </c>
      <c r="D8278">
        <v>13.535</v>
      </c>
    </row>
    <row r="8279" spans="1:4" ht="15.75">
      <c r="A8279" s="1">
        <v>2006</v>
      </c>
      <c r="B8279">
        <v>1</v>
      </c>
      <c r="C8279">
        <v>13</v>
      </c>
      <c r="D8279">
        <v>13.423999999999999</v>
      </c>
    </row>
    <row r="8280" spans="1:4" ht="15.75">
      <c r="A8280" s="1">
        <v>2006</v>
      </c>
      <c r="B8280">
        <v>1</v>
      </c>
      <c r="C8280">
        <v>14</v>
      </c>
      <c r="D8280">
        <v>13.44</v>
      </c>
    </row>
    <row r="8281" spans="1:4" ht="15.75">
      <c r="A8281" s="1">
        <v>2006</v>
      </c>
      <c r="B8281">
        <v>1</v>
      </c>
      <c r="C8281">
        <v>15</v>
      </c>
      <c r="D8281">
        <v>13.474</v>
      </c>
    </row>
    <row r="8282" spans="1:4" ht="15.75">
      <c r="A8282" s="1">
        <v>2006</v>
      </c>
      <c r="B8282">
        <v>1</v>
      </c>
      <c r="C8282">
        <v>16</v>
      </c>
      <c r="D8282">
        <v>13.451000000000001</v>
      </c>
    </row>
    <row r="8283" spans="1:4" ht="15.75">
      <c r="A8283" s="1">
        <v>2006</v>
      </c>
      <c r="B8283">
        <v>1</v>
      </c>
      <c r="C8283">
        <v>17</v>
      </c>
      <c r="D8283">
        <v>13.445</v>
      </c>
    </row>
    <row r="8284" spans="1:4" ht="15.75">
      <c r="A8284" s="1">
        <v>2006</v>
      </c>
      <c r="B8284">
        <v>1</v>
      </c>
      <c r="C8284">
        <v>18</v>
      </c>
      <c r="D8284">
        <v>13.307</v>
      </c>
    </row>
    <row r="8285" spans="1:4" ht="15.75">
      <c r="A8285" s="1">
        <v>2006</v>
      </c>
      <c r="B8285">
        <v>1</v>
      </c>
      <c r="C8285">
        <v>19</v>
      </c>
      <c r="D8285">
        <v>13.430999999999999</v>
      </c>
    </row>
    <row r="8286" spans="1:4" ht="15.75">
      <c r="A8286" s="1">
        <v>2006</v>
      </c>
      <c r="B8286">
        <v>1</v>
      </c>
      <c r="C8286">
        <v>20</v>
      </c>
      <c r="D8286">
        <v>13.337</v>
      </c>
    </row>
    <row r="8287" spans="1:4" ht="15.75">
      <c r="A8287" s="1">
        <v>2006</v>
      </c>
      <c r="B8287">
        <v>1</v>
      </c>
      <c r="C8287">
        <v>21</v>
      </c>
      <c r="D8287">
        <v>13.317</v>
      </c>
    </row>
    <row r="8288" spans="1:4" ht="15.75">
      <c r="A8288" s="1">
        <v>2006</v>
      </c>
      <c r="B8288">
        <v>1</v>
      </c>
      <c r="C8288">
        <v>22</v>
      </c>
      <c r="D8288">
        <v>13.472</v>
      </c>
    </row>
    <row r="8289" spans="1:4" ht="15.75">
      <c r="A8289" s="1">
        <v>2006</v>
      </c>
      <c r="B8289">
        <v>1</v>
      </c>
      <c r="C8289">
        <v>23</v>
      </c>
      <c r="D8289">
        <v>13.592000000000001</v>
      </c>
    </row>
    <row r="8290" spans="1:4" ht="15.75">
      <c r="A8290" s="1">
        <v>2006</v>
      </c>
      <c r="B8290">
        <v>1</v>
      </c>
      <c r="C8290">
        <v>24</v>
      </c>
      <c r="D8290">
        <v>13.521000000000001</v>
      </c>
    </row>
    <row r="8291" spans="1:4" ht="15.75">
      <c r="A8291" s="1">
        <v>2006</v>
      </c>
      <c r="B8291">
        <v>1</v>
      </c>
      <c r="C8291">
        <v>25</v>
      </c>
      <c r="D8291">
        <v>13.545999999999999</v>
      </c>
    </row>
    <row r="8292" spans="1:4" ht="15.75">
      <c r="A8292" s="1">
        <v>2006</v>
      </c>
      <c r="B8292">
        <v>1</v>
      </c>
      <c r="C8292">
        <v>26</v>
      </c>
      <c r="D8292">
        <v>13.657999999999999</v>
      </c>
    </row>
    <row r="8293" spans="1:4" ht="15.75">
      <c r="A8293" s="1">
        <v>2006</v>
      </c>
      <c r="B8293">
        <v>1</v>
      </c>
      <c r="C8293">
        <v>27</v>
      </c>
      <c r="D8293">
        <v>13.718999999999999</v>
      </c>
    </row>
    <row r="8294" spans="1:4" ht="15.75">
      <c r="A8294" s="1">
        <v>2006</v>
      </c>
      <c r="B8294">
        <v>1</v>
      </c>
      <c r="C8294">
        <v>28</v>
      </c>
      <c r="D8294">
        <v>13.775</v>
      </c>
    </row>
    <row r="8295" spans="1:4" ht="15.75">
      <c r="A8295" s="1">
        <v>2006</v>
      </c>
      <c r="B8295">
        <v>1</v>
      </c>
      <c r="C8295">
        <v>29</v>
      </c>
      <c r="D8295">
        <v>13.856</v>
      </c>
    </row>
    <row r="8296" spans="1:4" ht="15.75">
      <c r="A8296" s="1">
        <v>2006</v>
      </c>
      <c r="B8296">
        <v>1</v>
      </c>
      <c r="C8296">
        <v>30</v>
      </c>
      <c r="D8296">
        <v>13.801</v>
      </c>
    </row>
    <row r="8297" spans="1:4" ht="15.75">
      <c r="A8297" s="1">
        <v>2006</v>
      </c>
      <c r="B8297">
        <v>1</v>
      </c>
      <c r="C8297">
        <v>31</v>
      </c>
      <c r="D8297">
        <v>13.958</v>
      </c>
    </row>
    <row r="8298" spans="1:4" ht="15.75">
      <c r="A8298" s="1">
        <v>2006</v>
      </c>
      <c r="B8298">
        <v>2</v>
      </c>
      <c r="C8298">
        <v>1</v>
      </c>
      <c r="D8298">
        <v>14.081</v>
      </c>
    </row>
    <row r="8299" spans="1:4" ht="15.75">
      <c r="A8299" s="1">
        <v>2006</v>
      </c>
      <c r="B8299">
        <v>2</v>
      </c>
      <c r="C8299">
        <v>2</v>
      </c>
      <c r="D8299">
        <v>14.118</v>
      </c>
    </row>
    <row r="8300" spans="1:4" ht="15.75">
      <c r="A8300" s="1">
        <v>2006</v>
      </c>
      <c r="B8300">
        <v>2</v>
      </c>
      <c r="C8300">
        <v>3</v>
      </c>
      <c r="D8300">
        <v>14.159000000000001</v>
      </c>
    </row>
    <row r="8301" spans="1:4" ht="15.75">
      <c r="A8301" s="1">
        <v>2006</v>
      </c>
      <c r="B8301">
        <v>2</v>
      </c>
      <c r="C8301">
        <v>4</v>
      </c>
      <c r="D8301">
        <v>14.176</v>
      </c>
    </row>
    <row r="8302" spans="1:4" ht="15.75">
      <c r="A8302" s="1">
        <v>2006</v>
      </c>
      <c r="B8302">
        <v>2</v>
      </c>
      <c r="C8302">
        <v>5</v>
      </c>
      <c r="D8302">
        <v>14.28</v>
      </c>
    </row>
    <row r="8303" spans="1:4" ht="15.75">
      <c r="A8303" s="1">
        <v>2006</v>
      </c>
      <c r="B8303">
        <v>2</v>
      </c>
      <c r="C8303">
        <v>6</v>
      </c>
      <c r="D8303">
        <v>14.292</v>
      </c>
    </row>
    <row r="8304" spans="1:4" ht="15.75">
      <c r="A8304" s="1">
        <v>2006</v>
      </c>
      <c r="B8304">
        <v>2</v>
      </c>
      <c r="C8304">
        <v>7</v>
      </c>
      <c r="D8304">
        <v>14.250999999999999</v>
      </c>
    </row>
    <row r="8305" spans="1:4" ht="15.75">
      <c r="A8305" s="1">
        <v>2006</v>
      </c>
      <c r="B8305">
        <v>2</v>
      </c>
      <c r="C8305">
        <v>8</v>
      </c>
      <c r="D8305">
        <v>14.228</v>
      </c>
    </row>
    <row r="8306" spans="1:4" ht="15.75">
      <c r="A8306" s="1">
        <v>2006</v>
      </c>
      <c r="B8306">
        <v>2</v>
      </c>
      <c r="C8306">
        <v>9</v>
      </c>
      <c r="D8306">
        <v>14.335000000000001</v>
      </c>
    </row>
    <row r="8307" spans="1:4" ht="15.75">
      <c r="A8307" s="1">
        <v>2006</v>
      </c>
      <c r="B8307">
        <v>2</v>
      </c>
      <c r="C8307">
        <v>10</v>
      </c>
      <c r="D8307">
        <v>14.347</v>
      </c>
    </row>
    <row r="8308" spans="1:4" ht="15.75">
      <c r="A8308" s="1">
        <v>2006</v>
      </c>
      <c r="B8308">
        <v>2</v>
      </c>
      <c r="C8308">
        <v>11</v>
      </c>
      <c r="D8308">
        <v>14.381</v>
      </c>
    </row>
    <row r="8309" spans="1:4" ht="15.75">
      <c r="A8309" s="1">
        <v>2006</v>
      </c>
      <c r="B8309">
        <v>2</v>
      </c>
      <c r="C8309">
        <v>12</v>
      </c>
      <c r="D8309">
        <v>14.444000000000001</v>
      </c>
    </row>
    <row r="8310" spans="1:4" ht="15.75">
      <c r="A8310" s="1">
        <v>2006</v>
      </c>
      <c r="B8310">
        <v>2</v>
      </c>
      <c r="C8310">
        <v>13</v>
      </c>
      <c r="D8310">
        <v>14.494999999999999</v>
      </c>
    </row>
    <row r="8311" spans="1:4" ht="15.75">
      <c r="A8311" s="1">
        <v>2006</v>
      </c>
      <c r="B8311">
        <v>2</v>
      </c>
      <c r="C8311">
        <v>14</v>
      </c>
      <c r="D8311">
        <v>14.436999999999999</v>
      </c>
    </row>
    <row r="8312" spans="1:4" ht="15.75">
      <c r="A8312" s="1">
        <v>2006</v>
      </c>
      <c r="B8312">
        <v>2</v>
      </c>
      <c r="C8312">
        <v>15</v>
      </c>
      <c r="D8312">
        <v>14.378</v>
      </c>
    </row>
    <row r="8313" spans="1:4" ht="15.75">
      <c r="A8313" s="1">
        <v>2006</v>
      </c>
      <c r="B8313">
        <v>2</v>
      </c>
      <c r="C8313">
        <v>16</v>
      </c>
      <c r="D8313">
        <v>14.39</v>
      </c>
    </row>
    <row r="8314" spans="1:4" ht="15.75">
      <c r="A8314" s="1">
        <v>2006</v>
      </c>
      <c r="B8314">
        <v>2</v>
      </c>
      <c r="C8314">
        <v>17</v>
      </c>
      <c r="D8314">
        <v>14.486000000000001</v>
      </c>
    </row>
    <row r="8315" spans="1:4" ht="15.75">
      <c r="A8315" s="1">
        <v>2006</v>
      </c>
      <c r="B8315">
        <v>2</v>
      </c>
      <c r="C8315">
        <v>18</v>
      </c>
      <c r="D8315">
        <v>14.42</v>
      </c>
    </row>
    <row r="8316" spans="1:4" ht="15.75">
      <c r="A8316" s="1">
        <v>2006</v>
      </c>
      <c r="B8316">
        <v>2</v>
      </c>
      <c r="C8316">
        <v>19</v>
      </c>
      <c r="D8316">
        <v>14.276999999999999</v>
      </c>
    </row>
    <row r="8317" spans="1:4" ht="15.75">
      <c r="A8317" s="1">
        <v>2006</v>
      </c>
      <c r="B8317">
        <v>2</v>
      </c>
      <c r="C8317">
        <v>20</v>
      </c>
      <c r="D8317">
        <v>14.286</v>
      </c>
    </row>
    <row r="8318" spans="1:4" ht="15.75">
      <c r="A8318" s="1">
        <v>2006</v>
      </c>
      <c r="B8318">
        <v>2</v>
      </c>
      <c r="C8318">
        <v>21</v>
      </c>
      <c r="D8318">
        <v>14.34</v>
      </c>
    </row>
    <row r="8319" spans="1:4" ht="15.75">
      <c r="A8319" s="1">
        <v>2006</v>
      </c>
      <c r="B8319">
        <v>2</v>
      </c>
      <c r="C8319">
        <v>22</v>
      </c>
      <c r="D8319">
        <v>14.378</v>
      </c>
    </row>
    <row r="8320" spans="1:4" ht="15.75">
      <c r="A8320" s="1">
        <v>2006</v>
      </c>
      <c r="B8320">
        <v>2</v>
      </c>
      <c r="C8320">
        <v>23</v>
      </c>
      <c r="D8320">
        <v>14.342000000000001</v>
      </c>
    </row>
    <row r="8321" spans="1:4" ht="15.75">
      <c r="A8321" s="1">
        <v>2006</v>
      </c>
      <c r="B8321">
        <v>2</v>
      </c>
      <c r="C8321">
        <v>24</v>
      </c>
      <c r="D8321">
        <v>14.284000000000001</v>
      </c>
    </row>
    <row r="8322" spans="1:4" ht="15.75">
      <c r="A8322" s="1">
        <v>2006</v>
      </c>
      <c r="B8322">
        <v>2</v>
      </c>
      <c r="C8322">
        <v>25</v>
      </c>
      <c r="D8322">
        <v>14.335000000000001</v>
      </c>
    </row>
    <row r="8323" spans="1:4" ht="15.75">
      <c r="A8323" s="1">
        <v>2006</v>
      </c>
      <c r="B8323">
        <v>2</v>
      </c>
      <c r="C8323">
        <v>26</v>
      </c>
      <c r="D8323">
        <v>14.347</v>
      </c>
    </row>
    <row r="8324" spans="1:4" ht="15.75">
      <c r="A8324" s="1">
        <v>2006</v>
      </c>
      <c r="B8324">
        <v>2</v>
      </c>
      <c r="C8324">
        <v>27</v>
      </c>
      <c r="D8324">
        <v>14.39</v>
      </c>
    </row>
    <row r="8325" spans="1:4" ht="15.75">
      <c r="A8325" s="1">
        <v>2006</v>
      </c>
      <c r="B8325">
        <v>2</v>
      </c>
      <c r="C8325">
        <v>28</v>
      </c>
      <c r="D8325">
        <v>14.422000000000001</v>
      </c>
    </row>
    <row r="8326" spans="1:4" ht="15.75">
      <c r="A8326" s="1">
        <v>2006</v>
      </c>
      <c r="B8326">
        <v>3</v>
      </c>
      <c r="C8326">
        <v>1</v>
      </c>
      <c r="D8326">
        <v>14.433999999999999</v>
      </c>
    </row>
    <row r="8327" spans="1:4" ht="15.75">
      <c r="A8327" s="1">
        <v>2006</v>
      </c>
      <c r="B8327">
        <v>3</v>
      </c>
      <c r="C8327">
        <v>2</v>
      </c>
      <c r="D8327">
        <v>14.471</v>
      </c>
    </row>
    <row r="8328" spans="1:4" ht="15.75">
      <c r="A8328" s="1">
        <v>2006</v>
      </c>
      <c r="B8328">
        <v>3</v>
      </c>
      <c r="C8328">
        <v>3</v>
      </c>
      <c r="D8328">
        <v>14.445</v>
      </c>
    </row>
    <row r="8329" spans="1:4" ht="15.75">
      <c r="A8329" s="1">
        <v>2006</v>
      </c>
      <c r="B8329">
        <v>3</v>
      </c>
      <c r="C8329">
        <v>4</v>
      </c>
      <c r="D8329">
        <v>14.473000000000001</v>
      </c>
    </row>
    <row r="8330" spans="1:4" ht="15.75">
      <c r="A8330" s="1">
        <v>2006</v>
      </c>
      <c r="B8330">
        <v>3</v>
      </c>
      <c r="C8330">
        <v>5</v>
      </c>
      <c r="D8330">
        <v>14.535</v>
      </c>
    </row>
    <row r="8331" spans="1:4" ht="15.75">
      <c r="A8331" s="1">
        <v>2006</v>
      </c>
      <c r="B8331">
        <v>3</v>
      </c>
      <c r="C8331">
        <v>6</v>
      </c>
      <c r="D8331">
        <v>14.56</v>
      </c>
    </row>
    <row r="8332" spans="1:4" ht="15.75">
      <c r="A8332" s="1">
        <v>2006</v>
      </c>
      <c r="B8332">
        <v>3</v>
      </c>
      <c r="C8332">
        <v>7</v>
      </c>
      <c r="D8332">
        <v>14.52</v>
      </c>
    </row>
    <row r="8333" spans="1:4" ht="15.75">
      <c r="A8333" s="1">
        <v>2006</v>
      </c>
      <c r="B8333">
        <v>3</v>
      </c>
      <c r="C8333">
        <v>8</v>
      </c>
      <c r="D8333">
        <v>14.590999999999999</v>
      </c>
    </row>
    <row r="8334" spans="1:4" ht="15.75">
      <c r="A8334" s="1">
        <v>2006</v>
      </c>
      <c r="B8334">
        <v>3</v>
      </c>
      <c r="C8334">
        <v>9</v>
      </c>
      <c r="D8334">
        <v>14.672000000000001</v>
      </c>
    </row>
    <row r="8335" spans="1:4" ht="15.75">
      <c r="A8335" s="1">
        <v>2006</v>
      </c>
      <c r="B8335">
        <v>3</v>
      </c>
      <c r="C8335">
        <v>10</v>
      </c>
      <c r="D8335">
        <v>14.756</v>
      </c>
    </row>
    <row r="8336" spans="1:4" ht="15.75">
      <c r="A8336" s="1">
        <v>2006</v>
      </c>
      <c r="B8336">
        <v>3</v>
      </c>
      <c r="C8336">
        <v>11</v>
      </c>
      <c r="D8336">
        <v>14.776999999999999</v>
      </c>
    </row>
    <row r="8337" spans="1:4" ht="15.75">
      <c r="A8337" s="1">
        <v>2006</v>
      </c>
      <c r="B8337">
        <v>3</v>
      </c>
      <c r="C8337">
        <v>12</v>
      </c>
      <c r="D8337">
        <v>14.617000000000001</v>
      </c>
    </row>
    <row r="8338" spans="1:4" ht="15.75">
      <c r="A8338" s="1">
        <v>2006</v>
      </c>
      <c r="B8338">
        <v>3</v>
      </c>
      <c r="C8338">
        <v>13</v>
      </c>
      <c r="D8338">
        <v>14.521000000000001</v>
      </c>
    </row>
    <row r="8339" spans="1:4" ht="15.75">
      <c r="A8339" s="1">
        <v>2006</v>
      </c>
      <c r="B8339">
        <v>3</v>
      </c>
      <c r="C8339">
        <v>14</v>
      </c>
      <c r="D8339">
        <v>14.471</v>
      </c>
    </row>
    <row r="8340" spans="1:4" ht="15.75">
      <c r="A8340" s="1">
        <v>2006</v>
      </c>
      <c r="B8340">
        <v>3</v>
      </c>
      <c r="C8340">
        <v>15</v>
      </c>
      <c r="D8340">
        <v>14.404</v>
      </c>
    </row>
    <row r="8341" spans="1:4" ht="15.75">
      <c r="A8341" s="1">
        <v>2006</v>
      </c>
      <c r="B8341">
        <v>3</v>
      </c>
      <c r="C8341">
        <v>16</v>
      </c>
      <c r="D8341">
        <v>14.374000000000001</v>
      </c>
    </row>
    <row r="8342" spans="1:4" ht="15.75">
      <c r="A8342" s="1">
        <v>2006</v>
      </c>
      <c r="B8342">
        <v>3</v>
      </c>
      <c r="C8342">
        <v>17</v>
      </c>
      <c r="D8342">
        <v>14.336</v>
      </c>
    </row>
    <row r="8343" spans="1:4" ht="15.75">
      <c r="A8343" s="1">
        <v>2006</v>
      </c>
      <c r="B8343">
        <v>3</v>
      </c>
      <c r="C8343">
        <v>18</v>
      </c>
      <c r="D8343">
        <v>14.394</v>
      </c>
    </row>
    <row r="8344" spans="1:4" ht="15.75">
      <c r="A8344" s="1">
        <v>2006</v>
      </c>
      <c r="B8344">
        <v>3</v>
      </c>
      <c r="C8344">
        <v>19</v>
      </c>
      <c r="D8344">
        <v>14.397</v>
      </c>
    </row>
    <row r="8345" spans="1:4" ht="15.75">
      <c r="A8345" s="1">
        <v>2006</v>
      </c>
      <c r="B8345">
        <v>3</v>
      </c>
      <c r="C8345">
        <v>20</v>
      </c>
      <c r="D8345">
        <v>14.457000000000001</v>
      </c>
    </row>
    <row r="8346" spans="1:4" ht="15.75">
      <c r="A8346" s="1">
        <v>2006</v>
      </c>
      <c r="B8346">
        <v>3</v>
      </c>
      <c r="C8346">
        <v>21</v>
      </c>
      <c r="D8346">
        <v>14.414</v>
      </c>
    </row>
    <row r="8347" spans="1:4" ht="15.75">
      <c r="A8347" s="1">
        <v>2006</v>
      </c>
      <c r="B8347">
        <v>3</v>
      </c>
      <c r="C8347">
        <v>22</v>
      </c>
      <c r="D8347">
        <v>14.346</v>
      </c>
    </row>
    <row r="8348" spans="1:4" ht="15.75">
      <c r="A8348" s="1">
        <v>2006</v>
      </c>
      <c r="B8348">
        <v>3</v>
      </c>
      <c r="C8348">
        <v>23</v>
      </c>
      <c r="D8348">
        <v>14.22</v>
      </c>
    </row>
    <row r="8349" spans="1:4" ht="15.75">
      <c r="A8349" s="1">
        <v>2006</v>
      </c>
      <c r="B8349">
        <v>3</v>
      </c>
      <c r="C8349">
        <v>24</v>
      </c>
      <c r="D8349">
        <v>14.206</v>
      </c>
    </row>
    <row r="8350" spans="1:4" ht="15.75">
      <c r="A8350" s="1">
        <v>2006</v>
      </c>
      <c r="B8350">
        <v>3</v>
      </c>
      <c r="C8350">
        <v>25</v>
      </c>
      <c r="D8350">
        <v>14.212</v>
      </c>
    </row>
    <row r="8351" spans="1:4" ht="15.75">
      <c r="A8351" s="1">
        <v>2006</v>
      </c>
      <c r="B8351">
        <v>3</v>
      </c>
      <c r="C8351">
        <v>26</v>
      </c>
      <c r="D8351">
        <v>14.257</v>
      </c>
    </row>
    <row r="8352" spans="1:4" ht="15.75">
      <c r="A8352" s="1">
        <v>2006</v>
      </c>
      <c r="B8352">
        <v>3</v>
      </c>
      <c r="C8352">
        <v>27</v>
      </c>
      <c r="D8352">
        <v>14.250999999999999</v>
      </c>
    </row>
    <row r="8353" spans="1:4" ht="15.75">
      <c r="A8353" s="1">
        <v>2006</v>
      </c>
      <c r="B8353">
        <v>3</v>
      </c>
      <c r="C8353">
        <v>28</v>
      </c>
      <c r="D8353">
        <v>14.249000000000001</v>
      </c>
    </row>
    <row r="8354" spans="1:4" ht="15.75">
      <c r="A8354" s="1">
        <v>2006</v>
      </c>
      <c r="B8354">
        <v>3</v>
      </c>
      <c r="C8354">
        <v>29</v>
      </c>
      <c r="D8354">
        <v>14.243</v>
      </c>
    </row>
    <row r="8355" spans="1:4" ht="15.75">
      <c r="A8355" s="1">
        <v>2006</v>
      </c>
      <c r="B8355">
        <v>3</v>
      </c>
      <c r="C8355">
        <v>30</v>
      </c>
      <c r="D8355">
        <v>14.214</v>
      </c>
    </row>
    <row r="8356" spans="1:4" ht="15.75">
      <c r="A8356" s="1">
        <v>2006</v>
      </c>
      <c r="B8356">
        <v>3</v>
      </c>
      <c r="C8356">
        <v>31</v>
      </c>
      <c r="D8356">
        <v>14.233000000000001</v>
      </c>
    </row>
    <row r="8357" spans="1:4" ht="15.75">
      <c r="A8357" s="1">
        <v>2006</v>
      </c>
      <c r="B8357">
        <v>4</v>
      </c>
      <c r="C8357">
        <v>1</v>
      </c>
      <c r="D8357">
        <v>14.22</v>
      </c>
    </row>
    <row r="8358" spans="1:4" ht="15.75">
      <c r="A8358" s="1">
        <v>2006</v>
      </c>
      <c r="B8358">
        <v>4</v>
      </c>
      <c r="C8358">
        <v>2</v>
      </c>
      <c r="D8358">
        <v>14.297000000000001</v>
      </c>
    </row>
    <row r="8359" spans="1:4" ht="15.75">
      <c r="A8359" s="1">
        <v>2006</v>
      </c>
      <c r="B8359">
        <v>4</v>
      </c>
      <c r="C8359">
        <v>3</v>
      </c>
      <c r="D8359">
        <v>14.211</v>
      </c>
    </row>
    <row r="8360" spans="1:4" ht="15.75">
      <c r="A8360" s="1">
        <v>2006</v>
      </c>
      <c r="B8360">
        <v>4</v>
      </c>
      <c r="C8360">
        <v>4</v>
      </c>
      <c r="D8360">
        <v>14.121</v>
      </c>
    </row>
    <row r="8361" spans="1:4" ht="15.75">
      <c r="A8361" s="1">
        <v>2006</v>
      </c>
      <c r="B8361">
        <v>4</v>
      </c>
      <c r="C8361">
        <v>5</v>
      </c>
      <c r="D8361">
        <v>14.250999999999999</v>
      </c>
    </row>
    <row r="8362" spans="1:4" ht="15.75">
      <c r="A8362" s="1">
        <v>2006</v>
      </c>
      <c r="B8362">
        <v>4</v>
      </c>
      <c r="C8362">
        <v>6</v>
      </c>
      <c r="D8362">
        <v>14.25</v>
      </c>
    </row>
    <row r="8363" spans="1:4" ht="15.75">
      <c r="A8363" s="1">
        <v>2006</v>
      </c>
      <c r="B8363">
        <v>4</v>
      </c>
      <c r="C8363">
        <v>7</v>
      </c>
      <c r="D8363">
        <v>14.148999999999999</v>
      </c>
    </row>
    <row r="8364" spans="1:4" ht="15.75">
      <c r="A8364" s="1">
        <v>2006</v>
      </c>
      <c r="B8364">
        <v>4</v>
      </c>
      <c r="C8364">
        <v>8</v>
      </c>
      <c r="D8364">
        <v>14.068</v>
      </c>
    </row>
    <row r="8365" spans="1:4" ht="15.75">
      <c r="A8365" s="1">
        <v>2006</v>
      </c>
      <c r="B8365">
        <v>4</v>
      </c>
      <c r="C8365">
        <v>9</v>
      </c>
      <c r="D8365">
        <v>13.946999999999999</v>
      </c>
    </row>
    <row r="8366" spans="1:4" ht="15.75">
      <c r="A8366" s="1">
        <v>2006</v>
      </c>
      <c r="B8366">
        <v>4</v>
      </c>
      <c r="C8366">
        <v>10</v>
      </c>
      <c r="D8366">
        <v>13.986000000000001</v>
      </c>
    </row>
    <row r="8367" spans="1:4" ht="15.75">
      <c r="A8367" s="1">
        <v>2006</v>
      </c>
      <c r="B8367">
        <v>4</v>
      </c>
      <c r="C8367">
        <v>11</v>
      </c>
      <c r="D8367">
        <v>13.948</v>
      </c>
    </row>
    <row r="8368" spans="1:4" ht="15.75">
      <c r="A8368" s="1">
        <v>2006</v>
      </c>
      <c r="B8368">
        <v>4</v>
      </c>
      <c r="C8368">
        <v>12</v>
      </c>
      <c r="D8368">
        <v>13.92</v>
      </c>
    </row>
    <row r="8369" spans="1:4" ht="15.75">
      <c r="A8369" s="1">
        <v>2006</v>
      </c>
      <c r="B8369">
        <v>4</v>
      </c>
      <c r="C8369">
        <v>13</v>
      </c>
      <c r="D8369">
        <v>13.958</v>
      </c>
    </row>
    <row r="8370" spans="1:4" ht="15.75">
      <c r="A8370" s="1">
        <v>2006</v>
      </c>
      <c r="B8370">
        <v>4</v>
      </c>
      <c r="C8370">
        <v>14</v>
      </c>
      <c r="D8370">
        <v>13.912000000000001</v>
      </c>
    </row>
    <row r="8371" spans="1:4" ht="15.75">
      <c r="A8371" s="1">
        <v>2006</v>
      </c>
      <c r="B8371">
        <v>4</v>
      </c>
      <c r="C8371">
        <v>15</v>
      </c>
      <c r="D8371">
        <v>13.952</v>
      </c>
    </row>
    <row r="8372" spans="1:4" ht="15.75">
      <c r="A8372" s="1">
        <v>2006</v>
      </c>
      <c r="B8372">
        <v>4</v>
      </c>
      <c r="C8372">
        <v>16</v>
      </c>
      <c r="D8372">
        <v>13.999000000000001</v>
      </c>
    </row>
    <row r="8373" spans="1:4" ht="15.75">
      <c r="A8373" s="1">
        <v>2006</v>
      </c>
      <c r="B8373">
        <v>4</v>
      </c>
      <c r="C8373">
        <v>17</v>
      </c>
      <c r="D8373">
        <v>14.013</v>
      </c>
    </row>
    <row r="8374" spans="1:4" ht="15.75">
      <c r="A8374" s="1">
        <v>2006</v>
      </c>
      <c r="B8374">
        <v>4</v>
      </c>
      <c r="C8374">
        <v>18</v>
      </c>
      <c r="D8374">
        <v>13.913</v>
      </c>
    </row>
    <row r="8375" spans="1:4" ht="15.75">
      <c r="A8375" s="1">
        <v>2006</v>
      </c>
      <c r="B8375">
        <v>4</v>
      </c>
      <c r="C8375">
        <v>19</v>
      </c>
      <c r="D8375">
        <v>13.967000000000001</v>
      </c>
    </row>
    <row r="8376" spans="1:4" ht="15.75">
      <c r="A8376" s="1">
        <v>2006</v>
      </c>
      <c r="B8376">
        <v>4</v>
      </c>
      <c r="C8376">
        <v>20</v>
      </c>
      <c r="D8376">
        <v>13.945</v>
      </c>
    </row>
    <row r="8377" spans="1:4" ht="15.75">
      <c r="A8377" s="1">
        <v>2006</v>
      </c>
      <c r="B8377">
        <v>4</v>
      </c>
      <c r="C8377">
        <v>21</v>
      </c>
      <c r="D8377">
        <v>13.853</v>
      </c>
    </row>
    <row r="8378" spans="1:4" ht="15.75">
      <c r="A8378" s="1">
        <v>2006</v>
      </c>
      <c r="B8378">
        <v>4</v>
      </c>
      <c r="C8378">
        <v>22</v>
      </c>
      <c r="D8378">
        <v>13.875</v>
      </c>
    </row>
    <row r="8379" spans="1:4" ht="15.75">
      <c r="A8379" s="1">
        <v>2006</v>
      </c>
      <c r="B8379">
        <v>4</v>
      </c>
      <c r="C8379">
        <v>23</v>
      </c>
      <c r="D8379">
        <v>13.819000000000001</v>
      </c>
    </row>
    <row r="8380" spans="1:4" ht="15.75">
      <c r="A8380" s="1">
        <v>2006</v>
      </c>
      <c r="B8380">
        <v>4</v>
      </c>
      <c r="C8380">
        <v>24</v>
      </c>
      <c r="D8380">
        <v>13.7</v>
      </c>
    </row>
    <row r="8381" spans="1:4" ht="15.75">
      <c r="A8381" s="1">
        <v>2006</v>
      </c>
      <c r="B8381">
        <v>4</v>
      </c>
      <c r="C8381">
        <v>25</v>
      </c>
      <c r="D8381">
        <v>13.683999999999999</v>
      </c>
    </row>
    <row r="8382" spans="1:4" ht="15.75">
      <c r="A8382" s="1">
        <v>2006</v>
      </c>
      <c r="B8382">
        <v>4</v>
      </c>
      <c r="C8382">
        <v>26</v>
      </c>
      <c r="D8382">
        <v>13.619</v>
      </c>
    </row>
    <row r="8383" spans="1:4" ht="15.75">
      <c r="A8383" s="1">
        <v>2006</v>
      </c>
      <c r="B8383">
        <v>4</v>
      </c>
      <c r="C8383">
        <v>27</v>
      </c>
      <c r="D8383">
        <v>13.526999999999999</v>
      </c>
    </row>
    <row r="8384" spans="1:4" ht="15.75">
      <c r="A8384" s="1">
        <v>2006</v>
      </c>
      <c r="B8384">
        <v>4</v>
      </c>
      <c r="C8384">
        <v>28</v>
      </c>
      <c r="D8384">
        <v>13.401</v>
      </c>
    </row>
    <row r="8385" spans="1:4" ht="15.75">
      <c r="A8385" s="1">
        <v>2006</v>
      </c>
      <c r="B8385">
        <v>4</v>
      </c>
      <c r="C8385">
        <v>29</v>
      </c>
      <c r="D8385">
        <v>13.361000000000001</v>
      </c>
    </row>
    <row r="8386" spans="1:4" ht="15.75">
      <c r="A8386" s="1">
        <v>2006</v>
      </c>
      <c r="B8386">
        <v>4</v>
      </c>
      <c r="C8386">
        <v>30</v>
      </c>
      <c r="D8386">
        <v>13.31</v>
      </c>
    </row>
    <row r="8387" spans="1:4" ht="15.75">
      <c r="A8387" s="1">
        <v>2006</v>
      </c>
      <c r="B8387">
        <v>5</v>
      </c>
      <c r="C8387">
        <v>1</v>
      </c>
      <c r="D8387">
        <v>13.087</v>
      </c>
    </row>
    <row r="8388" spans="1:4" ht="15.75">
      <c r="A8388" s="1">
        <v>2006</v>
      </c>
      <c r="B8388">
        <v>5</v>
      </c>
      <c r="C8388">
        <v>2</v>
      </c>
      <c r="D8388">
        <v>13.002000000000001</v>
      </c>
    </row>
    <row r="8389" spans="1:4" ht="15.75">
      <c r="A8389" s="1">
        <v>2006</v>
      </c>
      <c r="B8389">
        <v>5</v>
      </c>
      <c r="C8389">
        <v>3</v>
      </c>
      <c r="D8389">
        <v>12.923</v>
      </c>
    </row>
    <row r="8390" spans="1:4" ht="15.75">
      <c r="A8390" s="1">
        <v>2006</v>
      </c>
      <c r="B8390">
        <v>5</v>
      </c>
      <c r="C8390">
        <v>4</v>
      </c>
      <c r="D8390">
        <v>12.875999999999999</v>
      </c>
    </row>
    <row r="8391" spans="1:4" ht="15.75">
      <c r="A8391" s="1">
        <v>2006</v>
      </c>
      <c r="B8391">
        <v>5</v>
      </c>
      <c r="C8391">
        <v>5</v>
      </c>
      <c r="D8391">
        <v>12.835000000000001</v>
      </c>
    </row>
    <row r="8392" spans="1:4" ht="15.75">
      <c r="A8392" s="1">
        <v>2006</v>
      </c>
      <c r="B8392">
        <v>5</v>
      </c>
      <c r="C8392">
        <v>6</v>
      </c>
      <c r="D8392">
        <v>12.840999999999999</v>
      </c>
    </row>
    <row r="8393" spans="1:4" ht="15.75">
      <c r="A8393" s="1">
        <v>2006</v>
      </c>
      <c r="B8393">
        <v>5</v>
      </c>
      <c r="C8393">
        <v>7</v>
      </c>
      <c r="D8393">
        <v>12.782999999999999</v>
      </c>
    </row>
    <row r="8394" spans="1:4" ht="15.75">
      <c r="A8394" s="1">
        <v>2006</v>
      </c>
      <c r="B8394">
        <v>5</v>
      </c>
      <c r="C8394">
        <v>8</v>
      </c>
      <c r="D8394">
        <v>12.765000000000001</v>
      </c>
    </row>
    <row r="8395" spans="1:4" ht="15.75">
      <c r="A8395" s="1">
        <v>2006</v>
      </c>
      <c r="B8395">
        <v>5</v>
      </c>
      <c r="C8395">
        <v>9</v>
      </c>
      <c r="D8395">
        <v>12.712999999999999</v>
      </c>
    </row>
    <row r="8396" spans="1:4" ht="15.75">
      <c r="A8396" s="1">
        <v>2006</v>
      </c>
      <c r="B8396">
        <v>5</v>
      </c>
      <c r="C8396">
        <v>10</v>
      </c>
      <c r="D8396">
        <v>12.708</v>
      </c>
    </row>
    <row r="8397" spans="1:4" ht="15.75">
      <c r="A8397" s="1">
        <v>2006</v>
      </c>
      <c r="B8397">
        <v>5</v>
      </c>
      <c r="C8397">
        <v>11</v>
      </c>
      <c r="D8397">
        <v>12.709</v>
      </c>
    </row>
    <row r="8398" spans="1:4" ht="15.75">
      <c r="A8398" s="1">
        <v>2006</v>
      </c>
      <c r="B8398">
        <v>5</v>
      </c>
      <c r="C8398">
        <v>12</v>
      </c>
      <c r="D8398">
        <v>12.706</v>
      </c>
    </row>
    <row r="8399" spans="1:4" ht="15.75">
      <c r="A8399" s="1">
        <v>2006</v>
      </c>
      <c r="B8399">
        <v>5</v>
      </c>
      <c r="C8399">
        <v>13</v>
      </c>
      <c r="D8399">
        <v>12.66</v>
      </c>
    </row>
    <row r="8400" spans="1:4" ht="15.75">
      <c r="A8400" s="1">
        <v>2006</v>
      </c>
      <c r="B8400">
        <v>5</v>
      </c>
      <c r="C8400">
        <v>14</v>
      </c>
      <c r="D8400">
        <v>12.635999999999999</v>
      </c>
    </row>
    <row r="8401" spans="1:4" ht="15.75">
      <c r="A8401" s="1">
        <v>2006</v>
      </c>
      <c r="B8401">
        <v>5</v>
      </c>
      <c r="C8401">
        <v>15</v>
      </c>
      <c r="D8401">
        <v>12.571</v>
      </c>
    </row>
    <row r="8402" spans="1:4" ht="15.75">
      <c r="A8402" s="1">
        <v>2006</v>
      </c>
      <c r="B8402">
        <v>5</v>
      </c>
      <c r="C8402">
        <v>16</v>
      </c>
      <c r="D8402">
        <v>12.555999999999999</v>
      </c>
    </row>
    <row r="8403" spans="1:4" ht="15.75">
      <c r="A8403" s="1">
        <v>2006</v>
      </c>
      <c r="B8403">
        <v>5</v>
      </c>
      <c r="C8403">
        <v>17</v>
      </c>
      <c r="D8403">
        <v>12.475</v>
      </c>
    </row>
    <row r="8404" spans="1:4" ht="15.75">
      <c r="A8404" s="1">
        <v>2006</v>
      </c>
      <c r="B8404">
        <v>5</v>
      </c>
      <c r="C8404">
        <v>18</v>
      </c>
      <c r="D8404">
        <v>12.442</v>
      </c>
    </row>
    <row r="8405" spans="1:4" ht="15.75">
      <c r="A8405" s="1">
        <v>2006</v>
      </c>
      <c r="B8405">
        <v>5</v>
      </c>
      <c r="C8405">
        <v>19</v>
      </c>
      <c r="D8405">
        <v>12.439</v>
      </c>
    </row>
    <row r="8406" spans="1:4" ht="15.75">
      <c r="A8406" s="1">
        <v>2006</v>
      </c>
      <c r="B8406">
        <v>5</v>
      </c>
      <c r="C8406">
        <v>20</v>
      </c>
      <c r="D8406">
        <v>12.510999999999999</v>
      </c>
    </row>
    <row r="8407" spans="1:4" ht="15.75">
      <c r="A8407" s="1">
        <v>2006</v>
      </c>
      <c r="B8407">
        <v>5</v>
      </c>
      <c r="C8407">
        <v>21</v>
      </c>
      <c r="D8407">
        <v>12.423999999999999</v>
      </c>
    </row>
    <row r="8408" spans="1:4" ht="15.75">
      <c r="A8408" s="1">
        <v>2006</v>
      </c>
      <c r="B8408">
        <v>5</v>
      </c>
      <c r="C8408">
        <v>22</v>
      </c>
      <c r="D8408">
        <v>12.371</v>
      </c>
    </row>
    <row r="8409" spans="1:4" ht="15.75">
      <c r="A8409" s="1">
        <v>2006</v>
      </c>
      <c r="B8409">
        <v>5</v>
      </c>
      <c r="C8409">
        <v>23</v>
      </c>
      <c r="D8409">
        <v>12.335000000000001</v>
      </c>
    </row>
    <row r="8410" spans="1:4" ht="15.75">
      <c r="A8410" s="1">
        <v>2006</v>
      </c>
      <c r="B8410">
        <v>5</v>
      </c>
      <c r="C8410">
        <v>24</v>
      </c>
      <c r="D8410">
        <v>12.295</v>
      </c>
    </row>
    <row r="8411" spans="1:4" ht="15.75">
      <c r="A8411" s="1">
        <v>2006</v>
      </c>
      <c r="B8411">
        <v>5</v>
      </c>
      <c r="C8411">
        <v>25</v>
      </c>
      <c r="D8411">
        <v>12.246</v>
      </c>
    </row>
    <row r="8412" spans="1:4" ht="15.75">
      <c r="A8412" s="1">
        <v>2006</v>
      </c>
      <c r="B8412">
        <v>5</v>
      </c>
      <c r="C8412">
        <v>26</v>
      </c>
      <c r="D8412">
        <v>12.15</v>
      </c>
    </row>
    <row r="8413" spans="1:4" ht="15.75">
      <c r="A8413" s="1">
        <v>2006</v>
      </c>
      <c r="B8413">
        <v>5</v>
      </c>
      <c r="C8413">
        <v>27</v>
      </c>
      <c r="D8413">
        <v>12.058999999999999</v>
      </c>
    </row>
    <row r="8414" spans="1:4" ht="15.75">
      <c r="A8414" s="1">
        <v>2006</v>
      </c>
      <c r="B8414">
        <v>5</v>
      </c>
      <c r="C8414">
        <v>28</v>
      </c>
      <c r="D8414">
        <v>12</v>
      </c>
    </row>
    <row r="8415" spans="1:4" ht="15.75">
      <c r="A8415" s="1">
        <v>2006</v>
      </c>
      <c r="B8415">
        <v>5</v>
      </c>
      <c r="C8415">
        <v>29</v>
      </c>
      <c r="D8415">
        <v>12.012</v>
      </c>
    </row>
    <row r="8416" spans="1:4" ht="15.75">
      <c r="A8416" s="1">
        <v>2006</v>
      </c>
      <c r="B8416">
        <v>5</v>
      </c>
      <c r="C8416">
        <v>30</v>
      </c>
      <c r="D8416">
        <v>11.919</v>
      </c>
    </row>
    <row r="8417" spans="1:4" ht="15.75">
      <c r="A8417" s="1">
        <v>2006</v>
      </c>
      <c r="B8417">
        <v>5</v>
      </c>
      <c r="C8417">
        <v>31</v>
      </c>
      <c r="D8417">
        <v>11.989000000000001</v>
      </c>
    </row>
    <row r="8418" spans="1:4" ht="15.75">
      <c r="A8418" s="1">
        <v>2006</v>
      </c>
      <c r="B8418">
        <v>6</v>
      </c>
      <c r="C8418">
        <v>1</v>
      </c>
      <c r="D8418">
        <v>11.868</v>
      </c>
    </row>
    <row r="8419" spans="1:4" ht="15.75">
      <c r="A8419" s="1">
        <v>2006</v>
      </c>
      <c r="B8419">
        <v>6</v>
      </c>
      <c r="C8419">
        <v>2</v>
      </c>
      <c r="D8419">
        <v>11.84</v>
      </c>
    </row>
    <row r="8420" spans="1:4" ht="15.75">
      <c r="A8420" s="1">
        <v>2006</v>
      </c>
      <c r="B8420">
        <v>6</v>
      </c>
      <c r="C8420">
        <v>3</v>
      </c>
      <c r="D8420">
        <v>11.734999999999999</v>
      </c>
    </row>
    <row r="8421" spans="1:4" ht="15.75">
      <c r="A8421" s="1">
        <v>2006</v>
      </c>
      <c r="B8421">
        <v>6</v>
      </c>
      <c r="C8421">
        <v>4</v>
      </c>
      <c r="D8421">
        <v>11.627000000000001</v>
      </c>
    </row>
    <row r="8422" spans="1:4" ht="15.75">
      <c r="A8422" s="1">
        <v>2006</v>
      </c>
      <c r="B8422">
        <v>6</v>
      </c>
      <c r="C8422">
        <v>5</v>
      </c>
      <c r="D8422">
        <v>11.624000000000001</v>
      </c>
    </row>
    <row r="8423" spans="1:4" ht="15.75">
      <c r="A8423" s="1">
        <v>2006</v>
      </c>
      <c r="B8423">
        <v>6</v>
      </c>
      <c r="C8423">
        <v>6</v>
      </c>
      <c r="D8423">
        <v>11.542999999999999</v>
      </c>
    </row>
    <row r="8424" spans="1:4" ht="15.75">
      <c r="A8424" s="1">
        <v>2006</v>
      </c>
      <c r="B8424">
        <v>6</v>
      </c>
      <c r="C8424">
        <v>7</v>
      </c>
      <c r="D8424">
        <v>11.497</v>
      </c>
    </row>
    <row r="8425" spans="1:4" ht="15.75">
      <c r="A8425" s="1">
        <v>2006</v>
      </c>
      <c r="B8425">
        <v>6</v>
      </c>
      <c r="C8425">
        <v>8</v>
      </c>
      <c r="D8425">
        <v>11.45</v>
      </c>
    </row>
    <row r="8426" spans="1:4" ht="15.75">
      <c r="A8426" s="1">
        <v>2006</v>
      </c>
      <c r="B8426">
        <v>6</v>
      </c>
      <c r="C8426">
        <v>9</v>
      </c>
      <c r="D8426">
        <v>11.403</v>
      </c>
    </row>
    <row r="8427" spans="1:4" ht="15.75">
      <c r="A8427" s="1">
        <v>2006</v>
      </c>
      <c r="B8427">
        <v>6</v>
      </c>
      <c r="C8427">
        <v>10</v>
      </c>
      <c r="D8427">
        <v>11.332000000000001</v>
      </c>
    </row>
    <row r="8428" spans="1:4" ht="15.75">
      <c r="A8428" s="1">
        <v>2006</v>
      </c>
      <c r="B8428">
        <v>6</v>
      </c>
      <c r="C8428">
        <v>11</v>
      </c>
      <c r="D8428">
        <v>11.282</v>
      </c>
    </row>
    <row r="8429" spans="1:4" ht="15.75">
      <c r="A8429" s="1">
        <v>2006</v>
      </c>
      <c r="B8429">
        <v>6</v>
      </c>
      <c r="C8429">
        <v>12</v>
      </c>
      <c r="D8429">
        <v>11.257999999999999</v>
      </c>
    </row>
    <row r="8430" spans="1:4" ht="15.75">
      <c r="A8430" s="1">
        <v>2006</v>
      </c>
      <c r="B8430">
        <v>6</v>
      </c>
      <c r="C8430">
        <v>13</v>
      </c>
      <c r="D8430">
        <v>11.212</v>
      </c>
    </row>
    <row r="8431" spans="1:4" ht="15.75">
      <c r="A8431" s="1">
        <v>2006</v>
      </c>
      <c r="B8431">
        <v>6</v>
      </c>
      <c r="C8431">
        <v>14</v>
      </c>
      <c r="D8431">
        <v>11.090999999999999</v>
      </c>
    </row>
    <row r="8432" spans="1:4" ht="15.75">
      <c r="A8432" s="1">
        <v>2006</v>
      </c>
      <c r="B8432">
        <v>6</v>
      </c>
      <c r="C8432">
        <v>15</v>
      </c>
      <c r="D8432">
        <v>11.032999999999999</v>
      </c>
    </row>
    <row r="8433" spans="1:4" ht="15.75">
      <c r="A8433" s="1">
        <v>2006</v>
      </c>
      <c r="B8433">
        <v>6</v>
      </c>
      <c r="C8433">
        <v>16</v>
      </c>
      <c r="D8433">
        <v>10.972</v>
      </c>
    </row>
    <row r="8434" spans="1:4" ht="15.75">
      <c r="A8434" s="1">
        <v>2006</v>
      </c>
      <c r="B8434">
        <v>6</v>
      </c>
      <c r="C8434">
        <v>17</v>
      </c>
      <c r="D8434">
        <v>10.887</v>
      </c>
    </row>
    <row r="8435" spans="1:4" ht="15.75">
      <c r="A8435" s="1">
        <v>2006</v>
      </c>
      <c r="B8435">
        <v>6</v>
      </c>
      <c r="C8435">
        <v>18</v>
      </c>
      <c r="D8435">
        <v>10.795999999999999</v>
      </c>
    </row>
    <row r="8436" spans="1:4" ht="15.75">
      <c r="A8436" s="1">
        <v>2006</v>
      </c>
      <c r="B8436">
        <v>6</v>
      </c>
      <c r="C8436">
        <v>19</v>
      </c>
      <c r="D8436">
        <v>10.76</v>
      </c>
    </row>
    <row r="8437" spans="1:4" ht="15.75">
      <c r="A8437" s="1">
        <v>2006</v>
      </c>
      <c r="B8437">
        <v>6</v>
      </c>
      <c r="C8437">
        <v>20</v>
      </c>
      <c r="D8437">
        <v>10.679</v>
      </c>
    </row>
    <row r="8438" spans="1:4" ht="15.75">
      <c r="A8438" s="1">
        <v>2006</v>
      </c>
      <c r="B8438">
        <v>6</v>
      </c>
      <c r="C8438">
        <v>21</v>
      </c>
      <c r="D8438">
        <v>10.548</v>
      </c>
    </row>
    <row r="8439" spans="1:4" ht="15.75">
      <c r="A8439" s="1">
        <v>2006</v>
      </c>
      <c r="B8439">
        <v>6</v>
      </c>
      <c r="C8439">
        <v>22</v>
      </c>
      <c r="D8439">
        <v>10.48</v>
      </c>
    </row>
    <row r="8440" spans="1:4" ht="15.75">
      <c r="A8440" s="1">
        <v>2006</v>
      </c>
      <c r="B8440">
        <v>6</v>
      </c>
      <c r="C8440">
        <v>23</v>
      </c>
      <c r="D8440">
        <v>10.45</v>
      </c>
    </row>
    <row r="8441" spans="1:4" ht="15.75">
      <c r="A8441" s="1">
        <v>2006</v>
      </c>
      <c r="B8441">
        <v>6</v>
      </c>
      <c r="C8441">
        <v>24</v>
      </c>
      <c r="D8441">
        <v>10.287000000000001</v>
      </c>
    </row>
    <row r="8442" spans="1:4" ht="15.75">
      <c r="A8442" s="1">
        <v>2006</v>
      </c>
      <c r="B8442">
        <v>6</v>
      </c>
      <c r="C8442">
        <v>25</v>
      </c>
      <c r="D8442">
        <v>10.220000000000001</v>
      </c>
    </row>
    <row r="8443" spans="1:4" ht="15.75">
      <c r="A8443" s="1">
        <v>2006</v>
      </c>
      <c r="B8443">
        <v>6</v>
      </c>
      <c r="C8443">
        <v>26</v>
      </c>
      <c r="D8443">
        <v>10.106</v>
      </c>
    </row>
    <row r="8444" spans="1:4" ht="15.75">
      <c r="A8444" s="1">
        <v>2006</v>
      </c>
      <c r="B8444">
        <v>6</v>
      </c>
      <c r="C8444">
        <v>27</v>
      </c>
      <c r="D8444">
        <v>10.018000000000001</v>
      </c>
    </row>
    <row r="8445" spans="1:4" ht="15.75">
      <c r="A8445" s="1">
        <v>2006</v>
      </c>
      <c r="B8445">
        <v>6</v>
      </c>
      <c r="C8445">
        <v>28</v>
      </c>
      <c r="D8445">
        <v>9.9130000000000003</v>
      </c>
    </row>
    <row r="8446" spans="1:4" ht="15.75">
      <c r="A8446" s="1">
        <v>2006</v>
      </c>
      <c r="B8446">
        <v>6</v>
      </c>
      <c r="C8446">
        <v>29</v>
      </c>
      <c r="D8446">
        <v>9.8539999999999992</v>
      </c>
    </row>
    <row r="8447" spans="1:4" ht="15.75">
      <c r="A8447" s="1">
        <v>2006</v>
      </c>
      <c r="B8447">
        <v>6</v>
      </c>
      <c r="C8447">
        <v>30</v>
      </c>
      <c r="D8447">
        <v>9.82</v>
      </c>
    </row>
    <row r="8448" spans="1:4" ht="15.75">
      <c r="A8448" s="1">
        <v>2006</v>
      </c>
      <c r="B8448">
        <v>7</v>
      </c>
      <c r="C8448">
        <v>1</v>
      </c>
      <c r="D8448">
        <v>9.6300000000000008</v>
      </c>
    </row>
    <row r="8449" spans="1:4" ht="15.75">
      <c r="A8449" s="1">
        <v>2006</v>
      </c>
      <c r="B8449">
        <v>7</v>
      </c>
      <c r="C8449">
        <v>2</v>
      </c>
      <c r="D8449">
        <v>9.5</v>
      </c>
    </row>
    <row r="8450" spans="1:4" ht="15.75">
      <c r="A8450" s="1">
        <v>2006</v>
      </c>
      <c r="B8450">
        <v>7</v>
      </c>
      <c r="C8450">
        <v>3</v>
      </c>
      <c r="D8450">
        <v>9.4390000000000001</v>
      </c>
    </row>
    <row r="8451" spans="1:4" ht="15.75">
      <c r="A8451" s="1">
        <v>2006</v>
      </c>
      <c r="B8451">
        <v>7</v>
      </c>
      <c r="C8451">
        <v>4</v>
      </c>
      <c r="D8451">
        <v>9.391</v>
      </c>
    </row>
    <row r="8452" spans="1:4" ht="15.75">
      <c r="A8452" s="1">
        <v>2006</v>
      </c>
      <c r="B8452">
        <v>7</v>
      </c>
      <c r="C8452">
        <v>5</v>
      </c>
      <c r="D8452">
        <v>9.218</v>
      </c>
    </row>
    <row r="8453" spans="1:4" ht="15.75">
      <c r="A8453" s="1">
        <v>2006</v>
      </c>
      <c r="B8453">
        <v>7</v>
      </c>
      <c r="C8453">
        <v>6</v>
      </c>
      <c r="D8453">
        <v>9.1349999999999998</v>
      </c>
    </row>
    <row r="8454" spans="1:4" ht="15.75">
      <c r="A8454" s="1">
        <v>2006</v>
      </c>
      <c r="B8454">
        <v>7</v>
      </c>
      <c r="C8454">
        <v>7</v>
      </c>
      <c r="D8454">
        <v>9.16</v>
      </c>
    </row>
    <row r="8455" spans="1:4" ht="15.75">
      <c r="A8455" s="1">
        <v>2006</v>
      </c>
      <c r="B8455">
        <v>7</v>
      </c>
      <c r="C8455">
        <v>8</v>
      </c>
      <c r="D8455">
        <v>9.0449999999999999</v>
      </c>
    </row>
    <row r="8456" spans="1:4" ht="15.75">
      <c r="A8456" s="1">
        <v>2006</v>
      </c>
      <c r="B8456">
        <v>7</v>
      </c>
      <c r="C8456">
        <v>9</v>
      </c>
      <c r="D8456">
        <v>8.8740000000000006</v>
      </c>
    </row>
    <row r="8457" spans="1:4" ht="15.75">
      <c r="A8457" s="1">
        <v>2006</v>
      </c>
      <c r="B8457">
        <v>7</v>
      </c>
      <c r="C8457">
        <v>10</v>
      </c>
      <c r="D8457">
        <v>8.8109999999999999</v>
      </c>
    </row>
    <row r="8458" spans="1:4" ht="15.75">
      <c r="A8458" s="1">
        <v>2006</v>
      </c>
      <c r="B8458">
        <v>7</v>
      </c>
      <c r="C8458">
        <v>11</v>
      </c>
      <c r="D8458">
        <v>8.7140000000000004</v>
      </c>
    </row>
    <row r="8459" spans="1:4" ht="15.75">
      <c r="A8459" s="1">
        <v>2006</v>
      </c>
      <c r="B8459">
        <v>7</v>
      </c>
      <c r="C8459">
        <v>12</v>
      </c>
      <c r="D8459">
        <v>8.7089999999999996</v>
      </c>
    </row>
    <row r="8460" spans="1:4" ht="15.75">
      <c r="A8460" s="1">
        <v>2006</v>
      </c>
      <c r="B8460">
        <v>7</v>
      </c>
      <c r="C8460">
        <v>13</v>
      </c>
      <c r="D8460">
        <v>8.6669999999999998</v>
      </c>
    </row>
    <row r="8461" spans="1:4" ht="15.75">
      <c r="A8461" s="1">
        <v>2006</v>
      </c>
      <c r="B8461">
        <v>7</v>
      </c>
      <c r="C8461">
        <v>14</v>
      </c>
      <c r="D8461">
        <v>8.6010000000000009</v>
      </c>
    </row>
    <row r="8462" spans="1:4" ht="15.75">
      <c r="A8462" s="1">
        <v>2006</v>
      </c>
      <c r="B8462">
        <v>7</v>
      </c>
      <c r="C8462">
        <v>15</v>
      </c>
      <c r="D8462">
        <v>8.5519999999999996</v>
      </c>
    </row>
    <row r="8463" spans="1:4" ht="15.75">
      <c r="A8463" s="1">
        <v>2006</v>
      </c>
      <c r="B8463">
        <v>7</v>
      </c>
      <c r="C8463">
        <v>16</v>
      </c>
      <c r="D8463">
        <v>8.4879999999999995</v>
      </c>
    </row>
    <row r="8464" spans="1:4" ht="15.75">
      <c r="A8464" s="1">
        <v>2006</v>
      </c>
      <c r="B8464">
        <v>7</v>
      </c>
      <c r="C8464">
        <v>17</v>
      </c>
      <c r="D8464">
        <v>8.4320000000000004</v>
      </c>
    </row>
    <row r="8465" spans="1:4" ht="15.75">
      <c r="A8465" s="1">
        <v>2006</v>
      </c>
      <c r="B8465">
        <v>7</v>
      </c>
      <c r="C8465">
        <v>18</v>
      </c>
      <c r="D8465">
        <v>8.375</v>
      </c>
    </row>
    <row r="8466" spans="1:4" ht="15.75">
      <c r="A8466" s="1">
        <v>2006</v>
      </c>
      <c r="B8466">
        <v>7</v>
      </c>
      <c r="C8466">
        <v>19</v>
      </c>
      <c r="D8466">
        <v>8.2479999999999993</v>
      </c>
    </row>
    <row r="8467" spans="1:4" ht="15.75">
      <c r="A8467" s="1">
        <v>2006</v>
      </c>
      <c r="B8467">
        <v>7</v>
      </c>
      <c r="C8467">
        <v>20</v>
      </c>
      <c r="D8467">
        <v>8.2390000000000008</v>
      </c>
    </row>
    <row r="8468" spans="1:4" ht="15.75">
      <c r="A8468" s="1">
        <v>2006</v>
      </c>
      <c r="B8468">
        <v>7</v>
      </c>
      <c r="C8468">
        <v>21</v>
      </c>
      <c r="D8468">
        <v>8.0869999999999997</v>
      </c>
    </row>
    <row r="8469" spans="1:4" ht="15.75">
      <c r="A8469" s="1">
        <v>2006</v>
      </c>
      <c r="B8469">
        <v>7</v>
      </c>
      <c r="C8469">
        <v>22</v>
      </c>
      <c r="D8469">
        <v>7.9720000000000004</v>
      </c>
    </row>
    <row r="8470" spans="1:4" ht="15.75">
      <c r="A8470" s="1">
        <v>2006</v>
      </c>
      <c r="B8470">
        <v>7</v>
      </c>
      <c r="C8470">
        <v>23</v>
      </c>
      <c r="D8470">
        <v>7.9130000000000003</v>
      </c>
    </row>
    <row r="8471" spans="1:4" ht="15.75">
      <c r="A8471" s="1">
        <v>2006</v>
      </c>
      <c r="B8471">
        <v>7</v>
      </c>
      <c r="C8471">
        <v>24</v>
      </c>
      <c r="D8471">
        <v>7.9320000000000004</v>
      </c>
    </row>
    <row r="8472" spans="1:4" ht="15.75">
      <c r="A8472" s="1">
        <v>2006</v>
      </c>
      <c r="B8472">
        <v>7</v>
      </c>
      <c r="C8472">
        <v>25</v>
      </c>
      <c r="D8472">
        <v>7.7590000000000003</v>
      </c>
    </row>
    <row r="8473" spans="1:4" ht="15.75">
      <c r="A8473" s="1">
        <v>2006</v>
      </c>
      <c r="B8473">
        <v>7</v>
      </c>
      <c r="C8473">
        <v>26</v>
      </c>
      <c r="D8473">
        <v>7.7080000000000002</v>
      </c>
    </row>
    <row r="8474" spans="1:4" ht="15.75">
      <c r="A8474" s="1">
        <v>2006</v>
      </c>
      <c r="B8474">
        <v>7</v>
      </c>
      <c r="C8474">
        <v>27</v>
      </c>
      <c r="D8474">
        <v>7.7169999999999996</v>
      </c>
    </row>
    <row r="8475" spans="1:4" ht="15.75">
      <c r="A8475" s="1">
        <v>2006</v>
      </c>
      <c r="B8475">
        <v>7</v>
      </c>
      <c r="C8475">
        <v>28</v>
      </c>
      <c r="D8475">
        <v>7.6059999999999999</v>
      </c>
    </row>
    <row r="8476" spans="1:4" ht="15.75">
      <c r="A8476" s="1">
        <v>2006</v>
      </c>
      <c r="B8476">
        <v>7</v>
      </c>
      <c r="C8476">
        <v>29</v>
      </c>
      <c r="D8476">
        <v>7.516</v>
      </c>
    </row>
    <row r="8477" spans="1:4" ht="15.75">
      <c r="A8477" s="1">
        <v>2006</v>
      </c>
      <c r="B8477">
        <v>7</v>
      </c>
      <c r="C8477">
        <v>30</v>
      </c>
      <c r="D8477">
        <v>7.4530000000000003</v>
      </c>
    </row>
    <row r="8478" spans="1:4" ht="15.75">
      <c r="A8478" s="1">
        <v>2006</v>
      </c>
      <c r="B8478">
        <v>7</v>
      </c>
      <c r="C8478">
        <v>31</v>
      </c>
      <c r="D8478">
        <v>7.3639999999999999</v>
      </c>
    </row>
    <row r="8479" spans="1:4" ht="15.75">
      <c r="A8479" s="1">
        <v>2006</v>
      </c>
      <c r="B8479">
        <v>8</v>
      </c>
      <c r="C8479">
        <v>1</v>
      </c>
      <c r="D8479">
        <v>7.3250000000000002</v>
      </c>
    </row>
    <row r="8480" spans="1:4" ht="15.75">
      <c r="A8480" s="1">
        <v>2006</v>
      </c>
      <c r="B8480">
        <v>8</v>
      </c>
      <c r="C8480">
        <v>2</v>
      </c>
      <c r="D8480">
        <v>7.2329999999999997</v>
      </c>
    </row>
    <row r="8481" spans="1:4" ht="15.75">
      <c r="A8481" s="1">
        <v>2006</v>
      </c>
      <c r="B8481">
        <v>8</v>
      </c>
      <c r="C8481">
        <v>3</v>
      </c>
      <c r="D8481">
        <v>7.1589999999999998</v>
      </c>
    </row>
    <row r="8482" spans="1:4" ht="15.75">
      <c r="A8482" s="1">
        <v>2006</v>
      </c>
      <c r="B8482">
        <v>8</v>
      </c>
      <c r="C8482">
        <v>4</v>
      </c>
      <c r="D8482">
        <v>7.0970000000000004</v>
      </c>
    </row>
    <row r="8483" spans="1:4" ht="15.75">
      <c r="A8483" s="1">
        <v>2006</v>
      </c>
      <c r="B8483">
        <v>8</v>
      </c>
      <c r="C8483">
        <v>5</v>
      </c>
      <c r="D8483">
        <v>7.0140000000000002</v>
      </c>
    </row>
    <row r="8484" spans="1:4" ht="15.75">
      <c r="A8484" s="1">
        <v>2006</v>
      </c>
      <c r="B8484">
        <v>8</v>
      </c>
      <c r="C8484">
        <v>6</v>
      </c>
      <c r="D8484">
        <v>6.9740000000000002</v>
      </c>
    </row>
    <row r="8485" spans="1:4" ht="15.75">
      <c r="A8485" s="1">
        <v>2006</v>
      </c>
      <c r="B8485">
        <v>8</v>
      </c>
      <c r="C8485">
        <v>7</v>
      </c>
      <c r="D8485">
        <v>6.883</v>
      </c>
    </row>
    <row r="8486" spans="1:4" ht="15.75">
      <c r="A8486" s="1">
        <v>2006</v>
      </c>
      <c r="B8486">
        <v>8</v>
      </c>
      <c r="C8486">
        <v>8</v>
      </c>
      <c r="D8486">
        <v>6.8920000000000003</v>
      </c>
    </row>
    <row r="8487" spans="1:4" ht="15.75">
      <c r="A8487" s="1">
        <v>2006</v>
      </c>
      <c r="B8487">
        <v>8</v>
      </c>
      <c r="C8487">
        <v>9</v>
      </c>
      <c r="D8487">
        <v>6.78</v>
      </c>
    </row>
    <row r="8488" spans="1:4" ht="15.75">
      <c r="A8488" s="1">
        <v>2006</v>
      </c>
      <c r="B8488">
        <v>8</v>
      </c>
      <c r="C8488">
        <v>10</v>
      </c>
      <c r="D8488">
        <v>6.7169999999999996</v>
      </c>
    </row>
    <row r="8489" spans="1:4" ht="15.75">
      <c r="A8489" s="1">
        <v>2006</v>
      </c>
      <c r="B8489">
        <v>8</v>
      </c>
      <c r="C8489">
        <v>11</v>
      </c>
      <c r="D8489">
        <v>6.6689999999999996</v>
      </c>
    </row>
    <row r="8490" spans="1:4" ht="15.75">
      <c r="A8490" s="1">
        <v>2006</v>
      </c>
      <c r="B8490">
        <v>8</v>
      </c>
      <c r="C8490">
        <v>12</v>
      </c>
      <c r="D8490">
        <v>6.609</v>
      </c>
    </row>
    <row r="8491" spans="1:4" ht="15.75">
      <c r="A8491" s="1">
        <v>2006</v>
      </c>
      <c r="B8491">
        <v>8</v>
      </c>
      <c r="C8491">
        <v>13</v>
      </c>
      <c r="D8491">
        <v>6.6130000000000004</v>
      </c>
    </row>
    <row r="8492" spans="1:4" ht="15.75">
      <c r="A8492" s="1">
        <v>2006</v>
      </c>
      <c r="B8492">
        <v>8</v>
      </c>
      <c r="C8492">
        <v>14</v>
      </c>
      <c r="D8492">
        <v>6.5170000000000003</v>
      </c>
    </row>
    <row r="8493" spans="1:4" ht="15.75">
      <c r="A8493" s="1">
        <v>2006</v>
      </c>
      <c r="B8493">
        <v>8</v>
      </c>
      <c r="C8493">
        <v>15</v>
      </c>
      <c r="D8493">
        <v>6.5410000000000004</v>
      </c>
    </row>
    <row r="8494" spans="1:4" ht="15.75">
      <c r="A8494" s="1">
        <v>2006</v>
      </c>
      <c r="B8494">
        <v>8</v>
      </c>
      <c r="C8494">
        <v>16</v>
      </c>
      <c r="D8494">
        <v>6.4370000000000003</v>
      </c>
    </row>
    <row r="8495" spans="1:4" ht="15.75">
      <c r="A8495" s="1">
        <v>2006</v>
      </c>
      <c r="B8495">
        <v>8</v>
      </c>
      <c r="C8495">
        <v>17</v>
      </c>
      <c r="D8495">
        <v>6.45</v>
      </c>
    </row>
    <row r="8496" spans="1:4" ht="15.75">
      <c r="A8496" s="1">
        <v>2006</v>
      </c>
      <c r="B8496">
        <v>8</v>
      </c>
      <c r="C8496">
        <v>18</v>
      </c>
      <c r="D8496">
        <v>6.407</v>
      </c>
    </row>
    <row r="8497" spans="1:4" ht="15.75">
      <c r="A8497" s="1">
        <v>2006</v>
      </c>
      <c r="B8497">
        <v>8</v>
      </c>
      <c r="C8497">
        <v>19</v>
      </c>
      <c r="D8497">
        <v>6.2350000000000003</v>
      </c>
    </row>
    <row r="8498" spans="1:4" ht="15.75">
      <c r="A8498" s="1">
        <v>2006</v>
      </c>
      <c r="B8498">
        <v>8</v>
      </c>
      <c r="C8498">
        <v>20</v>
      </c>
      <c r="D8498">
        <v>6.1180000000000003</v>
      </c>
    </row>
    <row r="8499" spans="1:4" ht="15.75">
      <c r="A8499" s="1">
        <v>2006</v>
      </c>
      <c r="B8499">
        <v>8</v>
      </c>
      <c r="C8499">
        <v>21</v>
      </c>
      <c r="D8499">
        <v>6.1379999999999999</v>
      </c>
    </row>
    <row r="8500" spans="1:4" ht="15.75">
      <c r="A8500" s="1">
        <v>2006</v>
      </c>
      <c r="B8500">
        <v>8</v>
      </c>
      <c r="C8500">
        <v>22</v>
      </c>
      <c r="D8500">
        <v>6.1580000000000004</v>
      </c>
    </row>
    <row r="8501" spans="1:4" ht="15.75">
      <c r="A8501" s="1">
        <v>2006</v>
      </c>
      <c r="B8501">
        <v>8</v>
      </c>
      <c r="C8501">
        <v>23</v>
      </c>
      <c r="D8501">
        <v>6.1210000000000004</v>
      </c>
    </row>
    <row r="8502" spans="1:4" ht="15.75">
      <c r="A8502" s="1">
        <v>2006</v>
      </c>
      <c r="B8502">
        <v>8</v>
      </c>
      <c r="C8502">
        <v>24</v>
      </c>
      <c r="D8502">
        <v>6.1219999999999999</v>
      </c>
    </row>
    <row r="8503" spans="1:4" ht="15.75">
      <c r="A8503" s="1">
        <v>2006</v>
      </c>
      <c r="B8503">
        <v>8</v>
      </c>
      <c r="C8503">
        <v>25</v>
      </c>
      <c r="D8503">
        <v>6.08</v>
      </c>
    </row>
    <row r="8504" spans="1:4" ht="15.75">
      <c r="A8504" s="1">
        <v>2006</v>
      </c>
      <c r="B8504">
        <v>8</v>
      </c>
      <c r="C8504">
        <v>26</v>
      </c>
      <c r="D8504">
        <v>6.0819999999999999</v>
      </c>
    </row>
    <row r="8505" spans="1:4" ht="15.75">
      <c r="A8505" s="1">
        <v>2006</v>
      </c>
      <c r="B8505">
        <v>8</v>
      </c>
      <c r="C8505">
        <v>27</v>
      </c>
      <c r="D8505">
        <v>6.077</v>
      </c>
    </row>
    <row r="8506" spans="1:4" ht="15.75">
      <c r="A8506" s="1">
        <v>2006</v>
      </c>
      <c r="B8506">
        <v>8</v>
      </c>
      <c r="C8506">
        <v>28</v>
      </c>
      <c r="D8506">
        <v>6</v>
      </c>
    </row>
    <row r="8507" spans="1:4" ht="15.75">
      <c r="A8507" s="1">
        <v>2006</v>
      </c>
      <c r="B8507">
        <v>8</v>
      </c>
      <c r="C8507">
        <v>29</v>
      </c>
      <c r="D8507">
        <v>5.9710000000000001</v>
      </c>
    </row>
    <row r="8508" spans="1:4" ht="15.75">
      <c r="A8508" s="1">
        <v>2006</v>
      </c>
      <c r="B8508">
        <v>8</v>
      </c>
      <c r="C8508">
        <v>30</v>
      </c>
      <c r="D8508">
        <v>5.9630000000000001</v>
      </c>
    </row>
    <row r="8509" spans="1:4" ht="15.75">
      <c r="A8509" s="1">
        <v>2006</v>
      </c>
      <c r="B8509">
        <v>8</v>
      </c>
      <c r="C8509">
        <v>31</v>
      </c>
      <c r="D8509">
        <v>5.9820000000000002</v>
      </c>
    </row>
    <row r="8510" spans="1:4" ht="15.75">
      <c r="A8510" s="1">
        <v>2006</v>
      </c>
      <c r="B8510">
        <v>9</v>
      </c>
      <c r="C8510">
        <v>1</v>
      </c>
      <c r="D8510">
        <v>5.9370000000000003</v>
      </c>
    </row>
    <row r="8511" spans="1:4" ht="15.75">
      <c r="A8511" s="1">
        <v>2006</v>
      </c>
      <c r="B8511">
        <v>9</v>
      </c>
      <c r="C8511">
        <v>2</v>
      </c>
      <c r="D8511">
        <v>6.03</v>
      </c>
    </row>
    <row r="8512" spans="1:4" ht="15.75">
      <c r="A8512" s="1">
        <v>2006</v>
      </c>
      <c r="B8512">
        <v>9</v>
      </c>
      <c r="C8512">
        <v>3</v>
      </c>
      <c r="D8512">
        <v>5.9969999999999999</v>
      </c>
    </row>
    <row r="8513" spans="1:4" ht="15.75">
      <c r="A8513" s="1">
        <v>2006</v>
      </c>
      <c r="B8513">
        <v>9</v>
      </c>
      <c r="C8513">
        <v>4</v>
      </c>
      <c r="D8513">
        <v>5.9029999999999996</v>
      </c>
    </row>
    <row r="8514" spans="1:4" ht="15.75">
      <c r="A8514" s="1">
        <v>2006</v>
      </c>
      <c r="B8514">
        <v>9</v>
      </c>
      <c r="C8514">
        <v>5</v>
      </c>
      <c r="D8514">
        <v>5.8890000000000002</v>
      </c>
    </row>
    <row r="8515" spans="1:4" ht="15.75">
      <c r="A8515" s="1">
        <v>2006</v>
      </c>
      <c r="B8515">
        <v>9</v>
      </c>
      <c r="C8515">
        <v>6</v>
      </c>
      <c r="D8515">
        <v>5.8659999999999997</v>
      </c>
    </row>
    <row r="8516" spans="1:4" ht="15.75">
      <c r="A8516" s="1">
        <v>2006</v>
      </c>
      <c r="B8516">
        <v>9</v>
      </c>
      <c r="C8516">
        <v>7</v>
      </c>
      <c r="D8516">
        <v>5.8730000000000002</v>
      </c>
    </row>
    <row r="8517" spans="1:4" ht="15.75">
      <c r="A8517" s="1">
        <v>2006</v>
      </c>
      <c r="B8517">
        <v>9</v>
      </c>
      <c r="C8517">
        <v>8</v>
      </c>
      <c r="D8517">
        <v>5.9169999999999998</v>
      </c>
    </row>
    <row r="8518" spans="1:4" ht="15.75">
      <c r="A8518" s="1">
        <v>2006</v>
      </c>
      <c r="B8518">
        <v>9</v>
      </c>
      <c r="C8518">
        <v>9</v>
      </c>
      <c r="D8518">
        <v>5.9420000000000002</v>
      </c>
    </row>
    <row r="8519" spans="1:4" ht="15.75">
      <c r="A8519" s="1">
        <v>2006</v>
      </c>
      <c r="B8519">
        <v>9</v>
      </c>
      <c r="C8519">
        <v>10</v>
      </c>
      <c r="D8519">
        <v>5.8869999999999996</v>
      </c>
    </row>
    <row r="8520" spans="1:4" ht="15.75">
      <c r="A8520" s="1">
        <v>2006</v>
      </c>
      <c r="B8520">
        <v>9</v>
      </c>
      <c r="C8520">
        <v>11</v>
      </c>
      <c r="D8520">
        <v>5.944</v>
      </c>
    </row>
    <row r="8521" spans="1:4" ht="15.75">
      <c r="A8521" s="1">
        <v>2006</v>
      </c>
      <c r="B8521">
        <v>9</v>
      </c>
      <c r="C8521">
        <v>12</v>
      </c>
      <c r="D8521">
        <v>5.8890000000000002</v>
      </c>
    </row>
    <row r="8522" spans="1:4" ht="15.75">
      <c r="A8522" s="1">
        <v>2006</v>
      </c>
      <c r="B8522">
        <v>9</v>
      </c>
      <c r="C8522">
        <v>13</v>
      </c>
      <c r="D8522">
        <v>5.79</v>
      </c>
    </row>
    <row r="8523" spans="1:4" ht="15.75">
      <c r="A8523" s="1">
        <v>2006</v>
      </c>
      <c r="B8523">
        <v>9</v>
      </c>
      <c r="C8523">
        <v>14</v>
      </c>
      <c r="D8523">
        <v>5.7460000000000004</v>
      </c>
    </row>
    <row r="8524" spans="1:4" ht="15.75">
      <c r="A8524" s="1">
        <v>2006</v>
      </c>
      <c r="B8524">
        <v>9</v>
      </c>
      <c r="C8524">
        <v>15</v>
      </c>
      <c r="D8524">
        <v>5.7530000000000001</v>
      </c>
    </row>
    <row r="8525" spans="1:4" ht="15.75">
      <c r="A8525" s="1">
        <v>2006</v>
      </c>
      <c r="B8525">
        <v>9</v>
      </c>
      <c r="C8525">
        <v>16</v>
      </c>
      <c r="D8525">
        <v>5.7969999999999997</v>
      </c>
    </row>
    <row r="8526" spans="1:4" ht="15.75">
      <c r="A8526" s="1">
        <v>2006</v>
      </c>
      <c r="B8526">
        <v>9</v>
      </c>
      <c r="C8526">
        <v>17</v>
      </c>
      <c r="D8526">
        <v>5.7839999999999998</v>
      </c>
    </row>
    <row r="8527" spans="1:4" ht="15.75">
      <c r="A8527" s="1">
        <v>2006</v>
      </c>
      <c r="B8527">
        <v>9</v>
      </c>
      <c r="C8527">
        <v>18</v>
      </c>
      <c r="D8527">
        <v>5.7949999999999999</v>
      </c>
    </row>
    <row r="8528" spans="1:4" ht="15.75">
      <c r="A8528" s="1">
        <v>2006</v>
      </c>
      <c r="B8528">
        <v>9</v>
      </c>
      <c r="C8528">
        <v>19</v>
      </c>
      <c r="D8528">
        <v>5.843</v>
      </c>
    </row>
    <row r="8529" spans="1:4" ht="15.75">
      <c r="A8529" s="1">
        <v>2006</v>
      </c>
      <c r="B8529">
        <v>9</v>
      </c>
      <c r="C8529">
        <v>20</v>
      </c>
      <c r="D8529">
        <v>5.806</v>
      </c>
    </row>
    <row r="8530" spans="1:4" ht="15.75">
      <c r="A8530" s="1">
        <v>2006</v>
      </c>
      <c r="B8530">
        <v>9</v>
      </c>
      <c r="C8530">
        <v>21</v>
      </c>
      <c r="D8530">
        <v>5.8360000000000003</v>
      </c>
    </row>
    <row r="8531" spans="1:4" ht="15.75">
      <c r="A8531" s="1">
        <v>2006</v>
      </c>
      <c r="B8531">
        <v>9</v>
      </c>
      <c r="C8531">
        <v>22</v>
      </c>
      <c r="D8531">
        <v>5.7869999999999999</v>
      </c>
    </row>
    <row r="8532" spans="1:4" ht="15.75">
      <c r="A8532" s="1">
        <v>2006</v>
      </c>
      <c r="B8532">
        <v>9</v>
      </c>
      <c r="C8532">
        <v>23</v>
      </c>
      <c r="D8532">
        <v>5.8209999999999997</v>
      </c>
    </row>
    <row r="8533" spans="1:4" ht="15.75">
      <c r="A8533" s="1">
        <v>2006</v>
      </c>
      <c r="B8533">
        <v>9</v>
      </c>
      <c r="C8533">
        <v>24</v>
      </c>
      <c r="D8533">
        <v>5.8760000000000003</v>
      </c>
    </row>
    <row r="8534" spans="1:4" ht="15.75">
      <c r="A8534" s="1">
        <v>2006</v>
      </c>
      <c r="B8534">
        <v>9</v>
      </c>
      <c r="C8534">
        <v>25</v>
      </c>
      <c r="D8534">
        <v>5.87</v>
      </c>
    </row>
    <row r="8535" spans="1:4" ht="15.75">
      <c r="A8535" s="1">
        <v>2006</v>
      </c>
      <c r="B8535">
        <v>9</v>
      </c>
      <c r="C8535">
        <v>26</v>
      </c>
      <c r="D8535">
        <v>5.867</v>
      </c>
    </row>
    <row r="8536" spans="1:4" ht="15.75">
      <c r="A8536" s="1">
        <v>2006</v>
      </c>
      <c r="B8536">
        <v>9</v>
      </c>
      <c r="C8536">
        <v>27</v>
      </c>
      <c r="D8536">
        <v>5.875</v>
      </c>
    </row>
    <row r="8537" spans="1:4" ht="15.75">
      <c r="A8537" s="1">
        <v>2006</v>
      </c>
      <c r="B8537">
        <v>9</v>
      </c>
      <c r="C8537">
        <v>28</v>
      </c>
      <c r="D8537">
        <v>5.8680000000000003</v>
      </c>
    </row>
    <row r="8538" spans="1:4" ht="15.75">
      <c r="A8538" s="1">
        <v>2006</v>
      </c>
      <c r="B8538">
        <v>9</v>
      </c>
      <c r="C8538">
        <v>29</v>
      </c>
      <c r="D8538">
        <v>5.8259999999999996</v>
      </c>
    </row>
    <row r="8539" spans="1:4" ht="15.75">
      <c r="A8539" s="1">
        <v>2006</v>
      </c>
      <c r="B8539">
        <v>9</v>
      </c>
      <c r="C8539">
        <v>30</v>
      </c>
      <c r="D8539">
        <v>5.859</v>
      </c>
    </row>
    <row r="8540" spans="1:4" ht="15.75">
      <c r="A8540" s="1">
        <v>2006</v>
      </c>
      <c r="B8540">
        <v>10</v>
      </c>
      <c r="C8540">
        <v>1</v>
      </c>
      <c r="D8540">
        <v>5.984</v>
      </c>
    </row>
    <row r="8541" spans="1:4" ht="15.75">
      <c r="A8541" s="1">
        <v>2006</v>
      </c>
      <c r="B8541">
        <v>10</v>
      </c>
      <c r="C8541">
        <v>2</v>
      </c>
      <c r="D8541">
        <v>6.0979999999999999</v>
      </c>
    </row>
    <row r="8542" spans="1:4" ht="15.75">
      <c r="A8542" s="1">
        <v>2006</v>
      </c>
      <c r="B8542">
        <v>10</v>
      </c>
      <c r="C8542">
        <v>3</v>
      </c>
      <c r="D8542">
        <v>6.1820000000000004</v>
      </c>
    </row>
    <row r="8543" spans="1:4" ht="15.75">
      <c r="A8543" s="1">
        <v>2006</v>
      </c>
      <c r="B8543">
        <v>10</v>
      </c>
      <c r="C8543">
        <v>4</v>
      </c>
      <c r="D8543">
        <v>6.3010000000000002</v>
      </c>
    </row>
    <row r="8544" spans="1:4" ht="15.75">
      <c r="A8544" s="1">
        <v>2006</v>
      </c>
      <c r="B8544">
        <v>10</v>
      </c>
      <c r="C8544">
        <v>5</v>
      </c>
      <c r="D8544">
        <v>6.4009999999999998</v>
      </c>
    </row>
    <row r="8545" spans="1:4" ht="15.75">
      <c r="A8545" s="1">
        <v>2006</v>
      </c>
      <c r="B8545">
        <v>10</v>
      </c>
      <c r="C8545">
        <v>6</v>
      </c>
      <c r="D8545">
        <v>6.4119999999999999</v>
      </c>
    </row>
    <row r="8546" spans="1:4" ht="15.75">
      <c r="A8546" s="1">
        <v>2006</v>
      </c>
      <c r="B8546">
        <v>10</v>
      </c>
      <c r="C8546">
        <v>7</v>
      </c>
      <c r="D8546">
        <v>6.4420000000000002</v>
      </c>
    </row>
    <row r="8547" spans="1:4" ht="15.75">
      <c r="A8547" s="1">
        <v>2006</v>
      </c>
      <c r="B8547">
        <v>10</v>
      </c>
      <c r="C8547">
        <v>8</v>
      </c>
      <c r="D8547">
        <v>6.4889999999999999</v>
      </c>
    </row>
    <row r="8548" spans="1:4" ht="15.75">
      <c r="A8548" s="1">
        <v>2006</v>
      </c>
      <c r="B8548">
        <v>10</v>
      </c>
      <c r="C8548">
        <v>9</v>
      </c>
      <c r="D8548">
        <v>6.61</v>
      </c>
    </row>
    <row r="8549" spans="1:4" ht="15.75">
      <c r="A8549" s="1">
        <v>2006</v>
      </c>
      <c r="B8549">
        <v>10</v>
      </c>
      <c r="C8549">
        <v>10</v>
      </c>
      <c r="D8549">
        <v>6.673</v>
      </c>
    </row>
    <row r="8550" spans="1:4" ht="15.75">
      <c r="A8550" s="1">
        <v>2006</v>
      </c>
      <c r="B8550">
        <v>10</v>
      </c>
      <c r="C8550">
        <v>11</v>
      </c>
      <c r="D8550">
        <v>6.742</v>
      </c>
    </row>
    <row r="8551" spans="1:4" ht="15.75">
      <c r="A8551" s="1">
        <v>2006</v>
      </c>
      <c r="B8551">
        <v>10</v>
      </c>
      <c r="C8551">
        <v>12</v>
      </c>
      <c r="D8551">
        <v>6.8659999999999997</v>
      </c>
    </row>
    <row r="8552" spans="1:4" ht="15.75">
      <c r="A8552" s="1">
        <v>2006</v>
      </c>
      <c r="B8552">
        <v>10</v>
      </c>
      <c r="C8552">
        <v>13</v>
      </c>
      <c r="D8552">
        <v>7.1040000000000001</v>
      </c>
    </row>
    <row r="8553" spans="1:4" ht="15.75">
      <c r="A8553" s="1">
        <v>2006</v>
      </c>
      <c r="B8553">
        <v>10</v>
      </c>
      <c r="C8553">
        <v>14</v>
      </c>
      <c r="D8553">
        <v>7.367</v>
      </c>
    </row>
    <row r="8554" spans="1:4" ht="15.75">
      <c r="A8554" s="1">
        <v>2006</v>
      </c>
      <c r="B8554">
        <v>10</v>
      </c>
      <c r="C8554">
        <v>15</v>
      </c>
      <c r="D8554">
        <v>7.4980000000000002</v>
      </c>
    </row>
    <row r="8555" spans="1:4" ht="15.75">
      <c r="A8555" s="1">
        <v>2006</v>
      </c>
      <c r="B8555">
        <v>10</v>
      </c>
      <c r="C8555">
        <v>16</v>
      </c>
      <c r="D8555">
        <v>7.7309999999999999</v>
      </c>
    </row>
    <row r="8556" spans="1:4" ht="15.75">
      <c r="A8556" s="1">
        <v>2006</v>
      </c>
      <c r="B8556">
        <v>10</v>
      </c>
      <c r="C8556">
        <v>17</v>
      </c>
      <c r="D8556">
        <v>7.8339999999999996</v>
      </c>
    </row>
    <row r="8557" spans="1:4" ht="15.75">
      <c r="A8557" s="1">
        <v>2006</v>
      </c>
      <c r="B8557">
        <v>10</v>
      </c>
      <c r="C8557">
        <v>18</v>
      </c>
      <c r="D8557">
        <v>7.8970000000000002</v>
      </c>
    </row>
    <row r="8558" spans="1:4" ht="15.75">
      <c r="A8558" s="1">
        <v>2006</v>
      </c>
      <c r="B8558">
        <v>10</v>
      </c>
      <c r="C8558">
        <v>19</v>
      </c>
      <c r="D8558">
        <v>7.9820000000000002</v>
      </c>
    </row>
    <row r="8559" spans="1:4" ht="15.75">
      <c r="A8559" s="1">
        <v>2006</v>
      </c>
      <c r="B8559">
        <v>10</v>
      </c>
      <c r="C8559">
        <v>20</v>
      </c>
      <c r="D8559">
        <v>8.1</v>
      </c>
    </row>
    <row r="8560" spans="1:4" ht="15.75">
      <c r="A8560" s="1">
        <v>2006</v>
      </c>
      <c r="B8560">
        <v>10</v>
      </c>
      <c r="C8560">
        <v>21</v>
      </c>
      <c r="D8560">
        <v>8.1820000000000004</v>
      </c>
    </row>
    <row r="8561" spans="1:4" ht="15.75">
      <c r="A8561" s="1">
        <v>2006</v>
      </c>
      <c r="B8561">
        <v>10</v>
      </c>
      <c r="C8561">
        <v>22</v>
      </c>
      <c r="D8561">
        <v>8.23</v>
      </c>
    </row>
    <row r="8562" spans="1:4" ht="15.75">
      <c r="A8562" s="1">
        <v>2006</v>
      </c>
      <c r="B8562">
        <v>10</v>
      </c>
      <c r="C8562">
        <v>23</v>
      </c>
      <c r="D8562">
        <v>8.343</v>
      </c>
    </row>
    <row r="8563" spans="1:4" ht="15.75">
      <c r="A8563" s="1">
        <v>2006</v>
      </c>
      <c r="B8563">
        <v>10</v>
      </c>
      <c r="C8563">
        <v>24</v>
      </c>
      <c r="D8563">
        <v>8.4890000000000008</v>
      </c>
    </row>
    <row r="8564" spans="1:4" ht="15.75">
      <c r="A8564" s="1">
        <v>2006</v>
      </c>
      <c r="B8564">
        <v>10</v>
      </c>
      <c r="C8564">
        <v>25</v>
      </c>
      <c r="D8564">
        <v>8.6880000000000006</v>
      </c>
    </row>
    <row r="8565" spans="1:4" ht="15.75">
      <c r="A8565" s="1">
        <v>2006</v>
      </c>
      <c r="B8565">
        <v>10</v>
      </c>
      <c r="C8565">
        <v>26</v>
      </c>
      <c r="D8565">
        <v>8.7550000000000008</v>
      </c>
    </row>
    <row r="8566" spans="1:4" ht="15.75">
      <c r="A8566" s="1">
        <v>2006</v>
      </c>
      <c r="B8566">
        <v>10</v>
      </c>
      <c r="C8566">
        <v>27</v>
      </c>
      <c r="D8566">
        <v>8.7759999999999998</v>
      </c>
    </row>
    <row r="8567" spans="1:4" ht="15.75">
      <c r="A8567" s="1">
        <v>2006</v>
      </c>
      <c r="B8567">
        <v>10</v>
      </c>
      <c r="C8567">
        <v>28</v>
      </c>
      <c r="D8567">
        <v>8.8360000000000003</v>
      </c>
    </row>
    <row r="8568" spans="1:4" ht="15.75">
      <c r="A8568" s="1">
        <v>2006</v>
      </c>
      <c r="B8568">
        <v>10</v>
      </c>
      <c r="C8568">
        <v>29</v>
      </c>
      <c r="D8568">
        <v>8.8650000000000002</v>
      </c>
    </row>
    <row r="8569" spans="1:4" ht="15.75">
      <c r="A8569" s="1">
        <v>2006</v>
      </c>
      <c r="B8569">
        <v>10</v>
      </c>
      <c r="C8569">
        <v>30</v>
      </c>
      <c r="D8569">
        <v>8.8930000000000007</v>
      </c>
    </row>
    <row r="8570" spans="1:4" ht="15.75">
      <c r="A8570" s="1">
        <v>2006</v>
      </c>
      <c r="B8570">
        <v>10</v>
      </c>
      <c r="C8570">
        <v>31</v>
      </c>
      <c r="D8570">
        <v>9.0039999999999996</v>
      </c>
    </row>
    <row r="8571" spans="1:4" ht="15.75">
      <c r="A8571" s="1">
        <v>2006</v>
      </c>
      <c r="B8571">
        <v>11</v>
      </c>
      <c r="C8571">
        <v>1</v>
      </c>
      <c r="D8571">
        <v>9.1129999999999995</v>
      </c>
    </row>
    <row r="8572" spans="1:4" ht="15.75">
      <c r="A8572" s="1">
        <v>2006</v>
      </c>
      <c r="B8572">
        <v>11</v>
      </c>
      <c r="C8572">
        <v>2</v>
      </c>
      <c r="D8572">
        <v>9.18</v>
      </c>
    </row>
    <row r="8573" spans="1:4" ht="15.75">
      <c r="A8573" s="1">
        <v>2006</v>
      </c>
      <c r="B8573">
        <v>11</v>
      </c>
      <c r="C8573">
        <v>3</v>
      </c>
      <c r="D8573">
        <v>9.2159999999999993</v>
      </c>
    </row>
    <row r="8574" spans="1:4" ht="15.75">
      <c r="A8574" s="1">
        <v>2006</v>
      </c>
      <c r="B8574">
        <v>11</v>
      </c>
      <c r="C8574">
        <v>4</v>
      </c>
      <c r="D8574">
        <v>9.2330000000000005</v>
      </c>
    </row>
    <row r="8575" spans="1:4" ht="15.75">
      <c r="A8575" s="1">
        <v>2006</v>
      </c>
      <c r="B8575">
        <v>11</v>
      </c>
      <c r="C8575">
        <v>5</v>
      </c>
      <c r="D8575">
        <v>9.2880000000000003</v>
      </c>
    </row>
    <row r="8576" spans="1:4" ht="15.75">
      <c r="A8576" s="1">
        <v>2006</v>
      </c>
      <c r="B8576">
        <v>11</v>
      </c>
      <c r="C8576">
        <v>6</v>
      </c>
      <c r="D8576">
        <v>9.34</v>
      </c>
    </row>
    <row r="8577" spans="1:4" ht="15.75">
      <c r="A8577" s="1">
        <v>2006</v>
      </c>
      <c r="B8577">
        <v>11</v>
      </c>
      <c r="C8577">
        <v>7</v>
      </c>
      <c r="D8577">
        <v>9.2520000000000007</v>
      </c>
    </row>
    <row r="8578" spans="1:4" ht="15.75">
      <c r="A8578" s="1">
        <v>2006</v>
      </c>
      <c r="B8578">
        <v>11</v>
      </c>
      <c r="C8578">
        <v>8</v>
      </c>
      <c r="D8578">
        <v>9.3780000000000001</v>
      </c>
    </row>
    <row r="8579" spans="1:4" ht="15.75">
      <c r="A8579" s="1">
        <v>2006</v>
      </c>
      <c r="B8579">
        <v>11</v>
      </c>
      <c r="C8579">
        <v>9</v>
      </c>
      <c r="D8579">
        <v>9.4209999999999994</v>
      </c>
    </row>
    <row r="8580" spans="1:4" ht="15.75">
      <c r="A8580" s="1">
        <v>2006</v>
      </c>
      <c r="B8580">
        <v>11</v>
      </c>
      <c r="C8580">
        <v>10</v>
      </c>
      <c r="D8580">
        <v>9.5329999999999995</v>
      </c>
    </row>
    <row r="8581" spans="1:4" ht="15.75">
      <c r="A8581" s="1">
        <v>2006</v>
      </c>
      <c r="B8581">
        <v>11</v>
      </c>
      <c r="C8581">
        <v>11</v>
      </c>
      <c r="D8581">
        <v>9.5329999999999995</v>
      </c>
    </row>
    <row r="8582" spans="1:4" ht="15.75">
      <c r="A8582" s="1">
        <v>2006</v>
      </c>
      <c r="B8582">
        <v>11</v>
      </c>
      <c r="C8582">
        <v>12</v>
      </c>
      <c r="D8582">
        <v>9.5</v>
      </c>
    </row>
    <row r="8583" spans="1:4" ht="15.75">
      <c r="A8583" s="1">
        <v>2006</v>
      </c>
      <c r="B8583">
        <v>11</v>
      </c>
      <c r="C8583">
        <v>13</v>
      </c>
      <c r="D8583">
        <v>9.6579999999999995</v>
      </c>
    </row>
    <row r="8584" spans="1:4" ht="15.75">
      <c r="A8584" s="1">
        <v>2006</v>
      </c>
      <c r="B8584">
        <v>11</v>
      </c>
      <c r="C8584">
        <v>14</v>
      </c>
      <c r="D8584">
        <v>9.66</v>
      </c>
    </row>
    <row r="8585" spans="1:4" ht="15.75">
      <c r="A8585" s="1">
        <v>2006</v>
      </c>
      <c r="B8585">
        <v>11</v>
      </c>
      <c r="C8585">
        <v>15</v>
      </c>
      <c r="D8585">
        <v>9.7170000000000005</v>
      </c>
    </row>
    <row r="8586" spans="1:4" ht="15.75">
      <c r="A8586" s="1">
        <v>2006</v>
      </c>
      <c r="B8586">
        <v>11</v>
      </c>
      <c r="C8586">
        <v>16</v>
      </c>
      <c r="D8586">
        <v>9.7349999999999994</v>
      </c>
    </row>
    <row r="8587" spans="1:4" ht="15.75">
      <c r="A8587" s="1">
        <v>2006</v>
      </c>
      <c r="B8587">
        <v>11</v>
      </c>
      <c r="C8587">
        <v>17</v>
      </c>
      <c r="D8587">
        <v>9.7750000000000004</v>
      </c>
    </row>
    <row r="8588" spans="1:4" ht="15.75">
      <c r="A8588" s="1">
        <v>2006</v>
      </c>
      <c r="B8588">
        <v>11</v>
      </c>
      <c r="C8588">
        <v>18</v>
      </c>
      <c r="D8588">
        <v>9.7750000000000004</v>
      </c>
    </row>
    <row r="8589" spans="1:4" ht="15.75">
      <c r="A8589" s="1">
        <v>2006</v>
      </c>
      <c r="B8589">
        <v>11</v>
      </c>
      <c r="C8589">
        <v>19</v>
      </c>
      <c r="D8589">
        <v>9.7919999999999998</v>
      </c>
    </row>
    <row r="8590" spans="1:4" ht="15.75">
      <c r="A8590" s="1">
        <v>2006</v>
      </c>
      <c r="B8590">
        <v>11</v>
      </c>
      <c r="C8590">
        <v>20</v>
      </c>
      <c r="D8590">
        <v>9.7279999999999998</v>
      </c>
    </row>
    <row r="8591" spans="1:4" ht="15.75">
      <c r="A8591" s="1">
        <v>2006</v>
      </c>
      <c r="B8591">
        <v>11</v>
      </c>
      <c r="C8591">
        <v>21</v>
      </c>
      <c r="D8591">
        <v>9.7449999999999992</v>
      </c>
    </row>
    <row r="8592" spans="1:4" ht="15.75">
      <c r="A8592" s="1">
        <v>2006</v>
      </c>
      <c r="B8592">
        <v>11</v>
      </c>
      <c r="C8592">
        <v>22</v>
      </c>
      <c r="D8592">
        <v>9.8659999999999997</v>
      </c>
    </row>
    <row r="8593" spans="1:4" ht="15.75">
      <c r="A8593" s="1">
        <v>2006</v>
      </c>
      <c r="B8593">
        <v>11</v>
      </c>
      <c r="C8593">
        <v>23</v>
      </c>
      <c r="D8593">
        <v>9.9510000000000005</v>
      </c>
    </row>
    <row r="8594" spans="1:4" ht="15.75">
      <c r="A8594" s="1">
        <v>2006</v>
      </c>
      <c r="B8594">
        <v>11</v>
      </c>
      <c r="C8594">
        <v>24</v>
      </c>
      <c r="D8594">
        <v>9.923</v>
      </c>
    </row>
    <row r="8595" spans="1:4" ht="15.75">
      <c r="A8595" s="1">
        <v>2006</v>
      </c>
      <c r="B8595">
        <v>11</v>
      </c>
      <c r="C8595">
        <v>25</v>
      </c>
      <c r="D8595">
        <v>9.9819999999999993</v>
      </c>
    </row>
    <row r="8596" spans="1:4" ht="15.75">
      <c r="A8596" s="1">
        <v>2006</v>
      </c>
      <c r="B8596">
        <v>11</v>
      </c>
      <c r="C8596">
        <v>26</v>
      </c>
      <c r="D8596">
        <v>10.044</v>
      </c>
    </row>
    <row r="8597" spans="1:4" ht="15.75">
      <c r="A8597" s="1">
        <v>2006</v>
      </c>
      <c r="B8597">
        <v>11</v>
      </c>
      <c r="C8597">
        <v>27</v>
      </c>
      <c r="D8597">
        <v>10.047000000000001</v>
      </c>
    </row>
    <row r="8598" spans="1:4" ht="15.75">
      <c r="A8598" s="1">
        <v>2006</v>
      </c>
      <c r="B8598">
        <v>11</v>
      </c>
      <c r="C8598">
        <v>28</v>
      </c>
      <c r="D8598">
        <v>10.052</v>
      </c>
    </row>
    <row r="8599" spans="1:4" ht="15.75">
      <c r="A8599" s="1">
        <v>2006</v>
      </c>
      <c r="B8599">
        <v>11</v>
      </c>
      <c r="C8599">
        <v>29</v>
      </c>
      <c r="D8599">
        <v>10.099</v>
      </c>
    </row>
    <row r="8600" spans="1:4" ht="15.75">
      <c r="A8600" s="1">
        <v>2006</v>
      </c>
      <c r="B8600">
        <v>11</v>
      </c>
      <c r="C8600">
        <v>30</v>
      </c>
      <c r="D8600">
        <v>10.226000000000001</v>
      </c>
    </row>
    <row r="8601" spans="1:4" ht="15.75">
      <c r="A8601" s="1">
        <v>2006</v>
      </c>
      <c r="B8601">
        <v>12</v>
      </c>
      <c r="C8601">
        <v>1</v>
      </c>
      <c r="D8601">
        <v>10.34</v>
      </c>
    </row>
    <row r="8602" spans="1:4" ht="15.75">
      <c r="A8602" s="1">
        <v>2006</v>
      </c>
      <c r="B8602">
        <v>12</v>
      </c>
      <c r="C8602">
        <v>2</v>
      </c>
      <c r="D8602">
        <v>10.442</v>
      </c>
    </row>
    <row r="8603" spans="1:4" ht="15.75">
      <c r="A8603" s="1">
        <v>2006</v>
      </c>
      <c r="B8603">
        <v>12</v>
      </c>
      <c r="C8603">
        <v>3</v>
      </c>
      <c r="D8603">
        <v>10.673</v>
      </c>
    </row>
    <row r="8604" spans="1:4" ht="15.75">
      <c r="A8604" s="1">
        <v>2006</v>
      </c>
      <c r="B8604">
        <v>12</v>
      </c>
      <c r="C8604">
        <v>4</v>
      </c>
      <c r="D8604">
        <v>10.832000000000001</v>
      </c>
    </row>
    <row r="8605" spans="1:4" ht="15.75">
      <c r="A8605" s="1">
        <v>2006</v>
      </c>
      <c r="B8605">
        <v>12</v>
      </c>
      <c r="C8605">
        <v>5</v>
      </c>
      <c r="D8605">
        <v>10.994</v>
      </c>
    </row>
    <row r="8606" spans="1:4" ht="15.75">
      <c r="A8606" s="1">
        <v>2006</v>
      </c>
      <c r="B8606">
        <v>12</v>
      </c>
      <c r="C8606">
        <v>6</v>
      </c>
      <c r="D8606">
        <v>11.159000000000001</v>
      </c>
    </row>
    <row r="8607" spans="1:4" ht="15.75">
      <c r="A8607" s="1">
        <v>2006</v>
      </c>
      <c r="B8607">
        <v>12</v>
      </c>
      <c r="C8607">
        <v>7</v>
      </c>
      <c r="D8607">
        <v>11.268000000000001</v>
      </c>
    </row>
    <row r="8608" spans="1:4" ht="15.75">
      <c r="A8608" s="1">
        <v>2006</v>
      </c>
      <c r="B8608">
        <v>12</v>
      </c>
      <c r="C8608">
        <v>8</v>
      </c>
      <c r="D8608">
        <v>11.351000000000001</v>
      </c>
    </row>
    <row r="8609" spans="1:4" ht="15.75">
      <c r="A8609" s="1">
        <v>2006</v>
      </c>
      <c r="B8609">
        <v>12</v>
      </c>
      <c r="C8609">
        <v>9</v>
      </c>
      <c r="D8609">
        <v>11.582000000000001</v>
      </c>
    </row>
    <row r="8610" spans="1:4" ht="15.75">
      <c r="A8610" s="1">
        <v>2006</v>
      </c>
      <c r="B8610">
        <v>12</v>
      </c>
      <c r="C8610">
        <v>10</v>
      </c>
      <c r="D8610">
        <v>11.707000000000001</v>
      </c>
    </row>
    <row r="8611" spans="1:4" ht="15.75">
      <c r="A8611" s="1">
        <v>2006</v>
      </c>
      <c r="B8611">
        <v>12</v>
      </c>
      <c r="C8611">
        <v>11</v>
      </c>
      <c r="D8611">
        <v>11.756</v>
      </c>
    </row>
    <row r="8612" spans="1:4" ht="15.75">
      <c r="A8612" s="1">
        <v>2006</v>
      </c>
      <c r="B8612">
        <v>12</v>
      </c>
      <c r="C8612">
        <v>12</v>
      </c>
      <c r="D8612">
        <v>11.795999999999999</v>
      </c>
    </row>
    <row r="8613" spans="1:4" ht="15.75">
      <c r="A8613" s="1">
        <v>2006</v>
      </c>
      <c r="B8613">
        <v>12</v>
      </c>
      <c r="C8613">
        <v>13</v>
      </c>
      <c r="D8613">
        <v>11.819000000000001</v>
      </c>
    </row>
    <row r="8614" spans="1:4" ht="15.75">
      <c r="A8614" s="1">
        <v>2006</v>
      </c>
      <c r="B8614">
        <v>12</v>
      </c>
      <c r="C8614">
        <v>14</v>
      </c>
      <c r="D8614">
        <v>11.875999999999999</v>
      </c>
    </row>
    <row r="8615" spans="1:4" ht="15.75">
      <c r="A8615" s="1">
        <v>2006</v>
      </c>
      <c r="B8615">
        <v>12</v>
      </c>
      <c r="C8615">
        <v>15</v>
      </c>
      <c r="D8615">
        <v>11.928000000000001</v>
      </c>
    </row>
    <row r="8616" spans="1:4" ht="15.75">
      <c r="A8616" s="1">
        <v>2006</v>
      </c>
      <c r="B8616">
        <v>12</v>
      </c>
      <c r="C8616">
        <v>16</v>
      </c>
      <c r="D8616">
        <v>11.917999999999999</v>
      </c>
    </row>
    <row r="8617" spans="1:4" ht="15.75">
      <c r="A8617" s="1">
        <v>2006</v>
      </c>
      <c r="B8617">
        <v>12</v>
      </c>
      <c r="C8617">
        <v>17</v>
      </c>
      <c r="D8617">
        <v>12.021000000000001</v>
      </c>
    </row>
    <row r="8618" spans="1:4" ht="15.75">
      <c r="A8618" s="1">
        <v>2006</v>
      </c>
      <c r="B8618">
        <v>12</v>
      </c>
      <c r="C8618">
        <v>18</v>
      </c>
      <c r="D8618">
        <v>12.098000000000001</v>
      </c>
    </row>
    <row r="8619" spans="1:4" ht="15.75">
      <c r="A8619" s="1">
        <v>2006</v>
      </c>
      <c r="B8619">
        <v>12</v>
      </c>
      <c r="C8619">
        <v>19</v>
      </c>
      <c r="D8619">
        <v>12.27</v>
      </c>
    </row>
    <row r="8620" spans="1:4" ht="15.75">
      <c r="A8620" s="1">
        <v>2006</v>
      </c>
      <c r="B8620">
        <v>12</v>
      </c>
      <c r="C8620">
        <v>20</v>
      </c>
      <c r="D8620">
        <v>12.407999999999999</v>
      </c>
    </row>
    <row r="8621" spans="1:4" ht="15.75">
      <c r="A8621" s="1">
        <v>2006</v>
      </c>
      <c r="B8621">
        <v>12</v>
      </c>
      <c r="C8621">
        <v>21</v>
      </c>
      <c r="D8621">
        <v>12.465</v>
      </c>
    </row>
    <row r="8622" spans="1:4" ht="15.75">
      <c r="A8622" s="1">
        <v>2006</v>
      </c>
      <c r="B8622">
        <v>12</v>
      </c>
      <c r="C8622">
        <v>22</v>
      </c>
      <c r="D8622">
        <v>12.516999999999999</v>
      </c>
    </row>
    <row r="8623" spans="1:4" ht="15.75">
      <c r="A8623" s="1">
        <v>2006</v>
      </c>
      <c r="B8623">
        <v>12</v>
      </c>
      <c r="C8623">
        <v>23</v>
      </c>
      <c r="D8623">
        <v>12.593</v>
      </c>
    </row>
    <row r="8624" spans="1:4" ht="15.75">
      <c r="A8624" s="1">
        <v>2006</v>
      </c>
      <c r="B8624">
        <v>12</v>
      </c>
      <c r="C8624">
        <v>24</v>
      </c>
      <c r="D8624">
        <v>12.675000000000001</v>
      </c>
    </row>
    <row r="8625" spans="1:4" ht="15.75">
      <c r="A8625" s="1">
        <v>2006</v>
      </c>
      <c r="B8625">
        <v>12</v>
      </c>
      <c r="C8625">
        <v>25</v>
      </c>
      <c r="D8625">
        <v>12.683</v>
      </c>
    </row>
    <row r="8626" spans="1:4" ht="15.75">
      <c r="A8626" s="1">
        <v>2006</v>
      </c>
      <c r="B8626">
        <v>12</v>
      </c>
      <c r="C8626">
        <v>26</v>
      </c>
      <c r="D8626">
        <v>12.696</v>
      </c>
    </row>
    <row r="8627" spans="1:4" ht="15.75">
      <c r="A8627" s="1">
        <v>2006</v>
      </c>
      <c r="B8627">
        <v>12</v>
      </c>
      <c r="C8627">
        <v>27</v>
      </c>
      <c r="D8627">
        <v>12.811999999999999</v>
      </c>
    </row>
    <row r="8628" spans="1:4" ht="15.75">
      <c r="A8628" s="1">
        <v>2006</v>
      </c>
      <c r="B8628">
        <v>12</v>
      </c>
      <c r="C8628">
        <v>28</v>
      </c>
      <c r="D8628">
        <v>12.831</v>
      </c>
    </row>
    <row r="8629" spans="1:4" ht="15.75">
      <c r="A8629" s="1">
        <v>2006</v>
      </c>
      <c r="B8629">
        <v>12</v>
      </c>
      <c r="C8629">
        <v>29</v>
      </c>
      <c r="D8629">
        <v>12.94</v>
      </c>
    </row>
    <row r="8630" spans="1:4" ht="15.75">
      <c r="A8630" s="1">
        <v>2006</v>
      </c>
      <c r="B8630">
        <v>12</v>
      </c>
      <c r="C8630">
        <v>30</v>
      </c>
      <c r="D8630">
        <v>13.073</v>
      </c>
    </row>
    <row r="8631" spans="1:4" ht="15.75">
      <c r="A8631" s="1">
        <v>2006</v>
      </c>
      <c r="B8631">
        <v>12</v>
      </c>
      <c r="C8631">
        <v>31</v>
      </c>
      <c r="D8631">
        <v>13.071999999999999</v>
      </c>
    </row>
    <row r="8632" spans="1:4" ht="15.75">
      <c r="A8632" s="1">
        <v>2007</v>
      </c>
      <c r="B8632">
        <v>1</v>
      </c>
      <c r="C8632">
        <v>1</v>
      </c>
      <c r="D8632">
        <v>13.11</v>
      </c>
    </row>
    <row r="8633" spans="1:4" ht="15.75">
      <c r="A8633" s="1">
        <v>2007</v>
      </c>
      <c r="B8633">
        <v>1</v>
      </c>
      <c r="C8633">
        <v>2</v>
      </c>
      <c r="D8633">
        <v>13.207000000000001</v>
      </c>
    </row>
    <row r="8634" spans="1:4" ht="15.75">
      <c r="A8634" s="1">
        <v>2007</v>
      </c>
      <c r="B8634">
        <v>1</v>
      </c>
      <c r="C8634">
        <v>3</v>
      </c>
      <c r="D8634">
        <v>13.182</v>
      </c>
    </row>
    <row r="8635" spans="1:4" ht="15.75">
      <c r="A8635" s="1">
        <v>2007</v>
      </c>
      <c r="B8635">
        <v>1</v>
      </c>
      <c r="C8635">
        <v>4</v>
      </c>
      <c r="D8635">
        <v>13.252000000000001</v>
      </c>
    </row>
    <row r="8636" spans="1:4" ht="15.75">
      <c r="A8636" s="1">
        <v>2007</v>
      </c>
      <c r="B8636">
        <v>1</v>
      </c>
      <c r="C8636">
        <v>5</v>
      </c>
      <c r="D8636">
        <v>13.361000000000001</v>
      </c>
    </row>
    <row r="8637" spans="1:4" ht="15.75">
      <c r="A8637" s="1">
        <v>2007</v>
      </c>
      <c r="B8637">
        <v>1</v>
      </c>
      <c r="C8637">
        <v>6</v>
      </c>
      <c r="D8637">
        <v>13.403</v>
      </c>
    </row>
    <row r="8638" spans="1:4" ht="15.75">
      <c r="A8638" s="1">
        <v>2007</v>
      </c>
      <c r="B8638">
        <v>1</v>
      </c>
      <c r="C8638">
        <v>7</v>
      </c>
      <c r="D8638">
        <v>13.51</v>
      </c>
    </row>
    <row r="8639" spans="1:4" ht="15.75">
      <c r="A8639" s="1">
        <v>2007</v>
      </c>
      <c r="B8639">
        <v>1</v>
      </c>
      <c r="C8639">
        <v>8</v>
      </c>
      <c r="D8639">
        <v>13.459</v>
      </c>
    </row>
    <row r="8640" spans="1:4" ht="15.75">
      <c r="A8640" s="1">
        <v>2007</v>
      </c>
      <c r="B8640">
        <v>1</v>
      </c>
      <c r="C8640">
        <v>9</v>
      </c>
      <c r="D8640">
        <v>13.435</v>
      </c>
    </row>
    <row r="8641" spans="1:4" ht="15.75">
      <c r="A8641" s="1">
        <v>2007</v>
      </c>
      <c r="B8641">
        <v>1</v>
      </c>
      <c r="C8641">
        <v>10</v>
      </c>
      <c r="D8641">
        <v>13.217000000000001</v>
      </c>
    </row>
    <row r="8642" spans="1:4" ht="15.75">
      <c r="A8642" s="1">
        <v>2007</v>
      </c>
      <c r="B8642">
        <v>1</v>
      </c>
      <c r="C8642">
        <v>11</v>
      </c>
      <c r="D8642">
        <v>13.227</v>
      </c>
    </row>
    <row r="8643" spans="1:4" ht="15.75">
      <c r="A8643" s="1">
        <v>2007</v>
      </c>
      <c r="B8643">
        <v>1</v>
      </c>
      <c r="C8643">
        <v>12</v>
      </c>
      <c r="D8643">
        <v>13.29</v>
      </c>
    </row>
    <row r="8644" spans="1:4" ht="15.75">
      <c r="A8644" s="1">
        <v>2007</v>
      </c>
      <c r="B8644">
        <v>1</v>
      </c>
      <c r="C8644">
        <v>13</v>
      </c>
      <c r="D8644">
        <v>13.367000000000001</v>
      </c>
    </row>
    <row r="8645" spans="1:4" ht="15.75">
      <c r="A8645" s="1">
        <v>2007</v>
      </c>
      <c r="B8645">
        <v>1</v>
      </c>
      <c r="C8645">
        <v>14</v>
      </c>
      <c r="D8645">
        <v>13.444000000000001</v>
      </c>
    </row>
    <row r="8646" spans="1:4" ht="15.75">
      <c r="A8646" s="1">
        <v>2007</v>
      </c>
      <c r="B8646">
        <v>1</v>
      </c>
      <c r="C8646">
        <v>15</v>
      </c>
      <c r="D8646">
        <v>13.523</v>
      </c>
    </row>
    <row r="8647" spans="1:4" ht="15.75">
      <c r="A8647" s="1">
        <v>2007</v>
      </c>
      <c r="B8647">
        <v>1</v>
      </c>
      <c r="C8647">
        <v>16</v>
      </c>
      <c r="D8647">
        <v>13.67</v>
      </c>
    </row>
    <row r="8648" spans="1:4" ht="15.75">
      <c r="A8648" s="1">
        <v>2007</v>
      </c>
      <c r="B8648">
        <v>1</v>
      </c>
      <c r="C8648">
        <v>17</v>
      </c>
      <c r="D8648">
        <v>13.712</v>
      </c>
    </row>
    <row r="8649" spans="1:4" ht="15.75">
      <c r="A8649" s="1">
        <v>2007</v>
      </c>
      <c r="B8649">
        <v>1</v>
      </c>
      <c r="C8649">
        <v>18</v>
      </c>
      <c r="D8649">
        <v>13.776</v>
      </c>
    </row>
    <row r="8650" spans="1:4" ht="15.75">
      <c r="A8650" s="1">
        <v>2007</v>
      </c>
      <c r="B8650">
        <v>1</v>
      </c>
      <c r="C8650">
        <v>19</v>
      </c>
      <c r="D8650">
        <v>13.89</v>
      </c>
    </row>
    <row r="8651" spans="1:4" ht="15.75">
      <c r="A8651" s="1">
        <v>2007</v>
      </c>
      <c r="B8651">
        <v>1</v>
      </c>
      <c r="C8651">
        <v>20</v>
      </c>
      <c r="D8651">
        <v>13.914</v>
      </c>
    </row>
    <row r="8652" spans="1:4" ht="15.75">
      <c r="A8652" s="1">
        <v>2007</v>
      </c>
      <c r="B8652">
        <v>1</v>
      </c>
      <c r="C8652">
        <v>21</v>
      </c>
      <c r="D8652">
        <v>13.951000000000001</v>
      </c>
    </row>
    <row r="8653" spans="1:4" ht="15.75">
      <c r="A8653" s="1">
        <v>2007</v>
      </c>
      <c r="B8653">
        <v>1</v>
      </c>
      <c r="C8653">
        <v>22</v>
      </c>
      <c r="D8653">
        <v>14.013999999999999</v>
      </c>
    </row>
    <row r="8654" spans="1:4" ht="15.75">
      <c r="A8654" s="1">
        <v>2007</v>
      </c>
      <c r="B8654">
        <v>1</v>
      </c>
      <c r="C8654">
        <v>23</v>
      </c>
      <c r="D8654">
        <v>14.089</v>
      </c>
    </row>
    <row r="8655" spans="1:4" ht="15.75">
      <c r="A8655" s="1">
        <v>2007</v>
      </c>
      <c r="B8655">
        <v>1</v>
      </c>
      <c r="C8655">
        <v>24</v>
      </c>
      <c r="D8655">
        <v>14.175000000000001</v>
      </c>
    </row>
    <row r="8656" spans="1:4" ht="15.75">
      <c r="A8656" s="1">
        <v>2007</v>
      </c>
      <c r="B8656">
        <v>1</v>
      </c>
      <c r="C8656">
        <v>25</v>
      </c>
      <c r="D8656">
        <v>14.226000000000001</v>
      </c>
    </row>
    <row r="8657" spans="1:4" ht="15.75">
      <c r="A8657" s="1">
        <v>2007</v>
      </c>
      <c r="B8657">
        <v>1</v>
      </c>
      <c r="C8657">
        <v>26</v>
      </c>
      <c r="D8657">
        <v>14.189</v>
      </c>
    </row>
    <row r="8658" spans="1:4" ht="15.75">
      <c r="A8658" s="1">
        <v>2007</v>
      </c>
      <c r="B8658">
        <v>1</v>
      </c>
      <c r="C8658">
        <v>27</v>
      </c>
      <c r="D8658">
        <v>14.26</v>
      </c>
    </row>
    <row r="8659" spans="1:4" ht="15.75">
      <c r="A8659" s="1">
        <v>2007</v>
      </c>
      <c r="B8659">
        <v>1</v>
      </c>
      <c r="C8659">
        <v>28</v>
      </c>
      <c r="D8659">
        <v>14.215</v>
      </c>
    </row>
    <row r="8660" spans="1:4" ht="15.75">
      <c r="A8660" s="1">
        <v>2007</v>
      </c>
      <c r="B8660">
        <v>1</v>
      </c>
      <c r="C8660">
        <v>29</v>
      </c>
      <c r="D8660">
        <v>14.218</v>
      </c>
    </row>
    <row r="8661" spans="1:4" ht="15.75">
      <c r="A8661" s="1">
        <v>2007</v>
      </c>
      <c r="B8661">
        <v>1</v>
      </c>
      <c r="C8661">
        <v>30</v>
      </c>
      <c r="D8661">
        <v>14.276</v>
      </c>
    </row>
    <row r="8662" spans="1:4" ht="15.75">
      <c r="A8662" s="1">
        <v>2007</v>
      </c>
      <c r="B8662">
        <v>1</v>
      </c>
      <c r="C8662">
        <v>31</v>
      </c>
      <c r="D8662">
        <v>14.231999999999999</v>
      </c>
    </row>
    <row r="8663" spans="1:4" ht="15.75">
      <c r="A8663" s="1">
        <v>2007</v>
      </c>
      <c r="B8663">
        <v>2</v>
      </c>
      <c r="C8663">
        <v>1</v>
      </c>
      <c r="D8663">
        <v>14.222</v>
      </c>
    </row>
    <row r="8664" spans="1:4" ht="15.75">
      <c r="A8664" s="1">
        <v>2007</v>
      </c>
      <c r="B8664">
        <v>2</v>
      </c>
      <c r="C8664">
        <v>2</v>
      </c>
      <c r="D8664">
        <v>14.371</v>
      </c>
    </row>
    <row r="8665" spans="1:4" ht="15.75">
      <c r="A8665" s="1">
        <v>2007</v>
      </c>
      <c r="B8665">
        <v>2</v>
      </c>
      <c r="C8665">
        <v>3</v>
      </c>
      <c r="D8665">
        <v>14.327999999999999</v>
      </c>
    </row>
    <row r="8666" spans="1:4" ht="15.75">
      <c r="A8666" s="1">
        <v>2007</v>
      </c>
      <c r="B8666">
        <v>2</v>
      </c>
      <c r="C8666">
        <v>4</v>
      </c>
      <c r="D8666">
        <v>14.305999999999999</v>
      </c>
    </row>
    <row r="8667" spans="1:4" ht="15.75">
      <c r="A8667" s="1">
        <v>2007</v>
      </c>
      <c r="B8667">
        <v>2</v>
      </c>
      <c r="C8667">
        <v>5</v>
      </c>
      <c r="D8667">
        <v>14.254</v>
      </c>
    </row>
    <row r="8668" spans="1:4" ht="15.75">
      <c r="A8668" s="1">
        <v>2007</v>
      </c>
      <c r="B8668">
        <v>2</v>
      </c>
      <c r="C8668">
        <v>6</v>
      </c>
      <c r="D8668">
        <v>14.252000000000001</v>
      </c>
    </row>
    <row r="8669" spans="1:4" ht="15.75">
      <c r="A8669" s="1">
        <v>2007</v>
      </c>
      <c r="B8669">
        <v>2</v>
      </c>
      <c r="C8669">
        <v>7</v>
      </c>
      <c r="D8669">
        <v>14.351000000000001</v>
      </c>
    </row>
    <row r="8670" spans="1:4" ht="15.75">
      <c r="A8670" s="1">
        <v>2007</v>
      </c>
      <c r="B8670">
        <v>2</v>
      </c>
      <c r="C8670">
        <v>8</v>
      </c>
      <c r="D8670">
        <v>14.351000000000001</v>
      </c>
    </row>
    <row r="8671" spans="1:4" ht="15.75">
      <c r="A8671" s="1">
        <v>2007</v>
      </c>
      <c r="B8671">
        <v>2</v>
      </c>
      <c r="C8671">
        <v>9</v>
      </c>
      <c r="D8671">
        <v>14.375</v>
      </c>
    </row>
    <row r="8672" spans="1:4" ht="15.75">
      <c r="A8672" s="1">
        <v>2007</v>
      </c>
      <c r="B8672">
        <v>2</v>
      </c>
      <c r="C8672">
        <v>10</v>
      </c>
      <c r="D8672">
        <v>14.442</v>
      </c>
    </row>
    <row r="8673" spans="1:4" ht="15.75">
      <c r="A8673" s="1">
        <v>2007</v>
      </c>
      <c r="B8673">
        <v>2</v>
      </c>
      <c r="C8673">
        <v>11</v>
      </c>
      <c r="D8673">
        <v>14.477</v>
      </c>
    </row>
    <row r="8674" spans="1:4" ht="15.75">
      <c r="A8674" s="1">
        <v>2007</v>
      </c>
      <c r="B8674">
        <v>2</v>
      </c>
      <c r="C8674">
        <v>12</v>
      </c>
      <c r="D8674">
        <v>14.476000000000001</v>
      </c>
    </row>
    <row r="8675" spans="1:4" ht="15.75">
      <c r="A8675" s="1">
        <v>2007</v>
      </c>
      <c r="B8675">
        <v>2</v>
      </c>
      <c r="C8675">
        <v>13</v>
      </c>
      <c r="D8675">
        <v>14.563000000000001</v>
      </c>
    </row>
    <row r="8676" spans="1:4" ht="15.75">
      <c r="A8676" s="1">
        <v>2007</v>
      </c>
      <c r="B8676">
        <v>2</v>
      </c>
      <c r="C8676">
        <v>14</v>
      </c>
      <c r="D8676">
        <v>14.538</v>
      </c>
    </row>
    <row r="8677" spans="1:4" ht="15.75">
      <c r="A8677" s="1">
        <v>2007</v>
      </c>
      <c r="B8677">
        <v>2</v>
      </c>
      <c r="C8677">
        <v>15</v>
      </c>
      <c r="D8677">
        <v>14.631</v>
      </c>
    </row>
    <row r="8678" spans="1:4" ht="15.75">
      <c r="A8678" s="1">
        <v>2007</v>
      </c>
      <c r="B8678">
        <v>2</v>
      </c>
      <c r="C8678">
        <v>16</v>
      </c>
      <c r="D8678">
        <v>14.494999999999999</v>
      </c>
    </row>
    <row r="8679" spans="1:4" ht="15.75">
      <c r="A8679" s="1">
        <v>2007</v>
      </c>
      <c r="B8679">
        <v>2</v>
      </c>
      <c r="C8679">
        <v>17</v>
      </c>
      <c r="D8679">
        <v>14.563000000000001</v>
      </c>
    </row>
    <row r="8680" spans="1:4" ht="15.75">
      <c r="A8680" s="1">
        <v>2007</v>
      </c>
      <c r="B8680">
        <v>2</v>
      </c>
      <c r="C8680">
        <v>18</v>
      </c>
      <c r="D8680">
        <v>14.552</v>
      </c>
    </row>
    <row r="8681" spans="1:4" ht="15.75">
      <c r="A8681" s="1">
        <v>2007</v>
      </c>
      <c r="B8681">
        <v>2</v>
      </c>
      <c r="C8681">
        <v>19</v>
      </c>
      <c r="D8681">
        <v>14.601000000000001</v>
      </c>
    </row>
    <row r="8682" spans="1:4" ht="15.75">
      <c r="A8682" s="1">
        <v>2007</v>
      </c>
      <c r="B8682">
        <v>2</v>
      </c>
      <c r="C8682">
        <v>20</v>
      </c>
      <c r="D8682">
        <v>14.74</v>
      </c>
    </row>
    <row r="8683" spans="1:4" ht="15.75">
      <c r="A8683" s="1">
        <v>2007</v>
      </c>
      <c r="B8683">
        <v>2</v>
      </c>
      <c r="C8683">
        <v>21</v>
      </c>
      <c r="D8683">
        <v>14.627000000000001</v>
      </c>
    </row>
    <row r="8684" spans="1:4" ht="15.75">
      <c r="A8684" s="1">
        <v>2007</v>
      </c>
      <c r="B8684">
        <v>2</v>
      </c>
      <c r="C8684">
        <v>22</v>
      </c>
      <c r="D8684">
        <v>14.679</v>
      </c>
    </row>
    <row r="8685" spans="1:4" ht="15.75">
      <c r="A8685" s="1">
        <v>2007</v>
      </c>
      <c r="B8685">
        <v>2</v>
      </c>
      <c r="C8685">
        <v>23</v>
      </c>
      <c r="D8685">
        <v>14.712</v>
      </c>
    </row>
    <row r="8686" spans="1:4" ht="15.75">
      <c r="A8686" s="1">
        <v>2007</v>
      </c>
      <c r="B8686">
        <v>2</v>
      </c>
      <c r="C8686">
        <v>24</v>
      </c>
      <c r="D8686">
        <v>14.76</v>
      </c>
    </row>
    <row r="8687" spans="1:4" ht="15.75">
      <c r="A8687" s="1">
        <v>2007</v>
      </c>
      <c r="B8687">
        <v>2</v>
      </c>
      <c r="C8687">
        <v>25</v>
      </c>
      <c r="D8687">
        <v>14.717000000000001</v>
      </c>
    </row>
    <row r="8688" spans="1:4" ht="15.75">
      <c r="A8688" s="1">
        <v>2007</v>
      </c>
      <c r="B8688">
        <v>2</v>
      </c>
      <c r="C8688">
        <v>26</v>
      </c>
      <c r="D8688">
        <v>14.65</v>
      </c>
    </row>
    <row r="8689" spans="1:4" ht="15.75">
      <c r="A8689" s="1">
        <v>2007</v>
      </c>
      <c r="B8689">
        <v>2</v>
      </c>
      <c r="C8689">
        <v>27</v>
      </c>
      <c r="D8689">
        <v>14.676</v>
      </c>
    </row>
    <row r="8690" spans="1:4" ht="15.75">
      <c r="A8690" s="1">
        <v>2007</v>
      </c>
      <c r="B8690">
        <v>2</v>
      </c>
      <c r="C8690">
        <v>28</v>
      </c>
      <c r="D8690">
        <v>14.662000000000001</v>
      </c>
    </row>
    <row r="8691" spans="1:4" ht="15.75">
      <c r="A8691" s="1">
        <v>2007</v>
      </c>
      <c r="B8691">
        <v>3</v>
      </c>
      <c r="C8691">
        <v>1</v>
      </c>
      <c r="D8691">
        <v>14.682</v>
      </c>
    </row>
    <row r="8692" spans="1:4" ht="15.75">
      <c r="A8692" s="1">
        <v>2007</v>
      </c>
      <c r="B8692">
        <v>3</v>
      </c>
      <c r="C8692">
        <v>2</v>
      </c>
      <c r="D8692">
        <v>14.672000000000001</v>
      </c>
    </row>
    <row r="8693" spans="1:4" ht="15.75">
      <c r="A8693" s="1">
        <v>2007</v>
      </c>
      <c r="B8693">
        <v>3</v>
      </c>
      <c r="C8693">
        <v>3</v>
      </c>
      <c r="D8693">
        <v>14.742000000000001</v>
      </c>
    </row>
    <row r="8694" spans="1:4" ht="15.75">
      <c r="A8694" s="1">
        <v>2007</v>
      </c>
      <c r="B8694">
        <v>3</v>
      </c>
      <c r="C8694">
        <v>4</v>
      </c>
      <c r="D8694">
        <v>14.714</v>
      </c>
    </row>
    <row r="8695" spans="1:4" ht="15.75">
      <c r="A8695" s="1">
        <v>2007</v>
      </c>
      <c r="B8695">
        <v>3</v>
      </c>
      <c r="C8695">
        <v>5</v>
      </c>
      <c r="D8695">
        <v>14.66</v>
      </c>
    </row>
    <row r="8696" spans="1:4" ht="15.75">
      <c r="A8696" s="1">
        <v>2007</v>
      </c>
      <c r="B8696">
        <v>3</v>
      </c>
      <c r="C8696">
        <v>6</v>
      </c>
      <c r="D8696">
        <v>14.653</v>
      </c>
    </row>
    <row r="8697" spans="1:4" ht="15.75">
      <c r="A8697" s="1">
        <v>2007</v>
      </c>
      <c r="B8697">
        <v>3</v>
      </c>
      <c r="C8697">
        <v>7</v>
      </c>
      <c r="D8697">
        <v>14.641999999999999</v>
      </c>
    </row>
    <row r="8698" spans="1:4" ht="15.75">
      <c r="A8698" s="1">
        <v>2007</v>
      </c>
      <c r="B8698">
        <v>3</v>
      </c>
      <c r="C8698">
        <v>8</v>
      </c>
      <c r="D8698">
        <v>14.644</v>
      </c>
    </row>
    <row r="8699" spans="1:4" ht="15.75">
      <c r="A8699" s="1">
        <v>2007</v>
      </c>
      <c r="B8699">
        <v>3</v>
      </c>
      <c r="C8699">
        <v>9</v>
      </c>
      <c r="D8699">
        <v>14.795999999999999</v>
      </c>
    </row>
    <row r="8700" spans="1:4" ht="15.75">
      <c r="A8700" s="1">
        <v>2007</v>
      </c>
      <c r="B8700">
        <v>3</v>
      </c>
      <c r="C8700">
        <v>10</v>
      </c>
      <c r="D8700">
        <v>14.842000000000001</v>
      </c>
    </row>
    <row r="8701" spans="1:4" ht="15.75">
      <c r="A8701" s="1">
        <v>2007</v>
      </c>
      <c r="B8701">
        <v>3</v>
      </c>
      <c r="C8701">
        <v>11</v>
      </c>
      <c r="D8701">
        <v>14.808</v>
      </c>
    </row>
    <row r="8702" spans="1:4" ht="15.75">
      <c r="A8702" s="1">
        <v>2007</v>
      </c>
      <c r="B8702">
        <v>3</v>
      </c>
      <c r="C8702">
        <v>12</v>
      </c>
      <c r="D8702">
        <v>14.733000000000001</v>
      </c>
    </row>
    <row r="8703" spans="1:4" ht="15.75">
      <c r="A8703" s="1">
        <v>2007</v>
      </c>
      <c r="B8703">
        <v>3</v>
      </c>
      <c r="C8703">
        <v>13</v>
      </c>
      <c r="D8703">
        <v>14.632</v>
      </c>
    </row>
    <row r="8704" spans="1:4" ht="15.75">
      <c r="A8704" s="1">
        <v>2007</v>
      </c>
      <c r="B8704">
        <v>3</v>
      </c>
      <c r="C8704">
        <v>14</v>
      </c>
      <c r="D8704">
        <v>14.609</v>
      </c>
    </row>
    <row r="8705" spans="1:4" ht="15.75">
      <c r="A8705" s="1">
        <v>2007</v>
      </c>
      <c r="B8705">
        <v>3</v>
      </c>
      <c r="C8705">
        <v>15</v>
      </c>
      <c r="D8705">
        <v>14.484999999999999</v>
      </c>
    </row>
    <row r="8706" spans="1:4" ht="15.75">
      <c r="A8706" s="1">
        <v>2007</v>
      </c>
      <c r="B8706">
        <v>3</v>
      </c>
      <c r="C8706">
        <v>16</v>
      </c>
      <c r="D8706">
        <v>14.502000000000001</v>
      </c>
    </row>
    <row r="8707" spans="1:4" ht="15.75">
      <c r="A8707" s="1">
        <v>2007</v>
      </c>
      <c r="B8707">
        <v>3</v>
      </c>
      <c r="C8707">
        <v>17</v>
      </c>
      <c r="D8707">
        <v>14.596</v>
      </c>
    </row>
    <row r="8708" spans="1:4" ht="15.75">
      <c r="A8708" s="1">
        <v>2007</v>
      </c>
      <c r="B8708">
        <v>3</v>
      </c>
      <c r="C8708">
        <v>18</v>
      </c>
      <c r="D8708">
        <v>14.561</v>
      </c>
    </row>
    <row r="8709" spans="1:4" ht="15.75">
      <c r="A8709" s="1">
        <v>2007</v>
      </c>
      <c r="B8709">
        <v>3</v>
      </c>
      <c r="C8709">
        <v>19</v>
      </c>
      <c r="D8709">
        <v>14.446</v>
      </c>
    </row>
    <row r="8710" spans="1:4" ht="15.75">
      <c r="A8710" s="1">
        <v>2007</v>
      </c>
      <c r="B8710">
        <v>3</v>
      </c>
      <c r="C8710">
        <v>20</v>
      </c>
      <c r="D8710">
        <v>14.364000000000001</v>
      </c>
    </row>
    <row r="8711" spans="1:4" ht="15.75">
      <c r="A8711" s="1">
        <v>2007</v>
      </c>
      <c r="B8711">
        <v>3</v>
      </c>
      <c r="C8711">
        <v>21</v>
      </c>
      <c r="D8711">
        <v>14.406000000000001</v>
      </c>
    </row>
    <row r="8712" spans="1:4" ht="15.75">
      <c r="A8712" s="1">
        <v>2007</v>
      </c>
      <c r="B8712">
        <v>3</v>
      </c>
      <c r="C8712">
        <v>22</v>
      </c>
      <c r="D8712">
        <v>14.493</v>
      </c>
    </row>
    <row r="8713" spans="1:4" ht="15.75">
      <c r="A8713" s="1">
        <v>2007</v>
      </c>
      <c r="B8713">
        <v>3</v>
      </c>
      <c r="C8713">
        <v>23</v>
      </c>
      <c r="D8713">
        <v>14.407</v>
      </c>
    </row>
    <row r="8714" spans="1:4" ht="15.75">
      <c r="A8714" s="1">
        <v>2007</v>
      </c>
      <c r="B8714">
        <v>3</v>
      </c>
      <c r="C8714">
        <v>24</v>
      </c>
      <c r="D8714">
        <v>14.398999999999999</v>
      </c>
    </row>
    <row r="8715" spans="1:4" ht="15.75">
      <c r="A8715" s="1">
        <v>2007</v>
      </c>
      <c r="B8715">
        <v>3</v>
      </c>
      <c r="C8715">
        <v>25</v>
      </c>
      <c r="D8715">
        <v>14.368</v>
      </c>
    </row>
    <row r="8716" spans="1:4" ht="15.75">
      <c r="A8716" s="1">
        <v>2007</v>
      </c>
      <c r="B8716">
        <v>3</v>
      </c>
      <c r="C8716">
        <v>26</v>
      </c>
      <c r="D8716">
        <v>14.414</v>
      </c>
    </row>
    <row r="8717" spans="1:4" ht="15.75">
      <c r="A8717" s="1">
        <v>2007</v>
      </c>
      <c r="B8717">
        <v>3</v>
      </c>
      <c r="C8717">
        <v>27</v>
      </c>
      <c r="D8717">
        <v>14.387</v>
      </c>
    </row>
    <row r="8718" spans="1:4" ht="15.75">
      <c r="A8718" s="1">
        <v>2007</v>
      </c>
      <c r="B8718">
        <v>3</v>
      </c>
      <c r="C8718">
        <v>28</v>
      </c>
      <c r="D8718">
        <v>14.281000000000001</v>
      </c>
    </row>
    <row r="8719" spans="1:4" ht="15.75">
      <c r="A8719" s="1">
        <v>2007</v>
      </c>
      <c r="B8719">
        <v>3</v>
      </c>
      <c r="C8719">
        <v>29</v>
      </c>
      <c r="D8719">
        <v>14.326000000000001</v>
      </c>
    </row>
    <row r="8720" spans="1:4" ht="15.75">
      <c r="A8720" s="1">
        <v>2007</v>
      </c>
      <c r="B8720">
        <v>3</v>
      </c>
      <c r="C8720">
        <v>30</v>
      </c>
      <c r="D8720">
        <v>14.276999999999999</v>
      </c>
    </row>
    <row r="8721" spans="1:4" ht="15.75">
      <c r="A8721" s="1">
        <v>2007</v>
      </c>
      <c r="B8721">
        <v>3</v>
      </c>
      <c r="C8721">
        <v>31</v>
      </c>
      <c r="D8721">
        <v>14.263999999999999</v>
      </c>
    </row>
    <row r="8722" spans="1:4" ht="15.75">
      <c r="A8722" s="1">
        <v>2007</v>
      </c>
      <c r="B8722">
        <v>4</v>
      </c>
      <c r="C8722">
        <v>1</v>
      </c>
      <c r="D8722">
        <v>14.266999999999999</v>
      </c>
    </row>
    <row r="8723" spans="1:4" ht="15.75">
      <c r="A8723" s="1">
        <v>2007</v>
      </c>
      <c r="B8723">
        <v>4</v>
      </c>
      <c r="C8723">
        <v>2</v>
      </c>
      <c r="D8723">
        <v>14.276999999999999</v>
      </c>
    </row>
    <row r="8724" spans="1:4" ht="15.75">
      <c r="A8724" s="1">
        <v>2007</v>
      </c>
      <c r="B8724">
        <v>4</v>
      </c>
      <c r="C8724">
        <v>3</v>
      </c>
      <c r="D8724">
        <v>14.186</v>
      </c>
    </row>
    <row r="8725" spans="1:4" ht="15.75">
      <c r="A8725" s="1">
        <v>2007</v>
      </c>
      <c r="B8725">
        <v>4</v>
      </c>
      <c r="C8725">
        <v>4</v>
      </c>
      <c r="D8725">
        <v>14.225</v>
      </c>
    </row>
    <row r="8726" spans="1:4" ht="15.75">
      <c r="A8726" s="1">
        <v>2007</v>
      </c>
      <c r="B8726">
        <v>4</v>
      </c>
      <c r="C8726">
        <v>5</v>
      </c>
      <c r="D8726">
        <v>14.242000000000001</v>
      </c>
    </row>
    <row r="8727" spans="1:4" ht="15.75">
      <c r="A8727" s="1">
        <v>2007</v>
      </c>
      <c r="B8727">
        <v>4</v>
      </c>
      <c r="C8727">
        <v>6</v>
      </c>
      <c r="D8727">
        <v>14.186</v>
      </c>
    </row>
    <row r="8728" spans="1:4" ht="15.75">
      <c r="A8728" s="1">
        <v>2007</v>
      </c>
      <c r="B8728">
        <v>4</v>
      </c>
      <c r="C8728">
        <v>7</v>
      </c>
      <c r="D8728">
        <v>14.122999999999999</v>
      </c>
    </row>
    <row r="8729" spans="1:4" ht="15.75">
      <c r="A8729" s="1">
        <v>2007</v>
      </c>
      <c r="B8729">
        <v>4</v>
      </c>
      <c r="C8729">
        <v>8</v>
      </c>
      <c r="D8729">
        <v>14.141</v>
      </c>
    </row>
    <row r="8730" spans="1:4" ht="15.75">
      <c r="A8730" s="1">
        <v>2007</v>
      </c>
      <c r="B8730">
        <v>4</v>
      </c>
      <c r="C8730">
        <v>9</v>
      </c>
      <c r="D8730">
        <v>14.074</v>
      </c>
    </row>
    <row r="8731" spans="1:4" ht="15.75">
      <c r="A8731" s="1">
        <v>2007</v>
      </c>
      <c r="B8731">
        <v>4</v>
      </c>
      <c r="C8731">
        <v>10</v>
      </c>
      <c r="D8731">
        <v>14.028</v>
      </c>
    </row>
    <row r="8732" spans="1:4" ht="15.75">
      <c r="A8732" s="1">
        <v>2007</v>
      </c>
      <c r="B8732">
        <v>4</v>
      </c>
      <c r="C8732">
        <v>11</v>
      </c>
      <c r="D8732">
        <v>13.93</v>
      </c>
    </row>
    <row r="8733" spans="1:4" ht="15.75">
      <c r="A8733" s="1">
        <v>2007</v>
      </c>
      <c r="B8733">
        <v>4</v>
      </c>
      <c r="C8733">
        <v>12</v>
      </c>
      <c r="D8733">
        <v>13.878</v>
      </c>
    </row>
    <row r="8734" spans="1:4" ht="15.75">
      <c r="A8734" s="1">
        <v>2007</v>
      </c>
      <c r="B8734">
        <v>4</v>
      </c>
      <c r="C8734">
        <v>13</v>
      </c>
      <c r="D8734">
        <v>13.909000000000001</v>
      </c>
    </row>
    <row r="8735" spans="1:4" ht="15.75">
      <c r="A8735" s="1">
        <v>2007</v>
      </c>
      <c r="B8735">
        <v>4</v>
      </c>
      <c r="C8735">
        <v>14</v>
      </c>
      <c r="D8735">
        <v>13.805999999999999</v>
      </c>
    </row>
    <row r="8736" spans="1:4" ht="15.75">
      <c r="A8736" s="1">
        <v>2007</v>
      </c>
      <c r="B8736">
        <v>4</v>
      </c>
      <c r="C8736">
        <v>15</v>
      </c>
      <c r="D8736">
        <v>13.776999999999999</v>
      </c>
    </row>
    <row r="8737" spans="1:4" ht="15.75">
      <c r="A8737" s="1">
        <v>2007</v>
      </c>
      <c r="B8737">
        <v>4</v>
      </c>
      <c r="C8737">
        <v>16</v>
      </c>
      <c r="D8737">
        <v>13.722</v>
      </c>
    </row>
    <row r="8738" spans="1:4" ht="15.75">
      <c r="A8738" s="1">
        <v>2007</v>
      </c>
      <c r="B8738">
        <v>4</v>
      </c>
      <c r="C8738">
        <v>17</v>
      </c>
      <c r="D8738">
        <v>13.772</v>
      </c>
    </row>
    <row r="8739" spans="1:4" ht="15.75">
      <c r="A8739" s="1">
        <v>2007</v>
      </c>
      <c r="B8739">
        <v>4</v>
      </c>
      <c r="C8739">
        <v>18</v>
      </c>
      <c r="D8739">
        <v>13.750999999999999</v>
      </c>
    </row>
    <row r="8740" spans="1:4" ht="15.75">
      <c r="A8740" s="1">
        <v>2007</v>
      </c>
      <c r="B8740">
        <v>4</v>
      </c>
      <c r="C8740">
        <v>19</v>
      </c>
      <c r="D8740">
        <v>13.755000000000001</v>
      </c>
    </row>
    <row r="8741" spans="1:4" ht="15.75">
      <c r="A8741" s="1">
        <v>2007</v>
      </c>
      <c r="B8741">
        <v>4</v>
      </c>
      <c r="C8741">
        <v>20</v>
      </c>
      <c r="D8741">
        <v>13.784000000000001</v>
      </c>
    </row>
    <row r="8742" spans="1:4" ht="15.75">
      <c r="A8742" s="1">
        <v>2007</v>
      </c>
      <c r="B8742">
        <v>4</v>
      </c>
      <c r="C8742">
        <v>21</v>
      </c>
      <c r="D8742">
        <v>13.718999999999999</v>
      </c>
    </row>
    <row r="8743" spans="1:4" ht="15.75">
      <c r="A8743" s="1">
        <v>2007</v>
      </c>
      <c r="B8743">
        <v>4</v>
      </c>
      <c r="C8743">
        <v>22</v>
      </c>
      <c r="D8743">
        <v>13.663</v>
      </c>
    </row>
    <row r="8744" spans="1:4" ht="15.75">
      <c r="A8744" s="1">
        <v>2007</v>
      </c>
      <c r="B8744">
        <v>4</v>
      </c>
      <c r="C8744">
        <v>23</v>
      </c>
      <c r="D8744">
        <v>13.682</v>
      </c>
    </row>
    <row r="8745" spans="1:4" ht="15.75">
      <c r="A8745" s="1">
        <v>2007</v>
      </c>
      <c r="B8745">
        <v>4</v>
      </c>
      <c r="C8745">
        <v>24</v>
      </c>
      <c r="D8745">
        <v>13.615</v>
      </c>
    </row>
    <row r="8746" spans="1:4" ht="15.75">
      <c r="A8746" s="1">
        <v>2007</v>
      </c>
      <c r="B8746">
        <v>4</v>
      </c>
      <c r="C8746">
        <v>25</v>
      </c>
      <c r="D8746">
        <v>13.542</v>
      </c>
    </row>
    <row r="8747" spans="1:4" ht="15.75">
      <c r="A8747" s="1">
        <v>2007</v>
      </c>
      <c r="B8747">
        <v>4</v>
      </c>
      <c r="C8747">
        <v>26</v>
      </c>
      <c r="D8747">
        <v>13.486000000000001</v>
      </c>
    </row>
    <row r="8748" spans="1:4" ht="15.75">
      <c r="A8748" s="1">
        <v>2007</v>
      </c>
      <c r="B8748">
        <v>4</v>
      </c>
      <c r="C8748">
        <v>27</v>
      </c>
      <c r="D8748">
        <v>13.439</v>
      </c>
    </row>
    <row r="8749" spans="1:4" ht="15.75">
      <c r="A8749" s="1">
        <v>2007</v>
      </c>
      <c r="B8749">
        <v>4</v>
      </c>
      <c r="C8749">
        <v>28</v>
      </c>
      <c r="D8749">
        <v>13.471</v>
      </c>
    </row>
    <row r="8750" spans="1:4" ht="15.75">
      <c r="A8750" s="1">
        <v>2007</v>
      </c>
      <c r="B8750">
        <v>4</v>
      </c>
      <c r="C8750">
        <v>29</v>
      </c>
      <c r="D8750">
        <v>13.481999999999999</v>
      </c>
    </row>
    <row r="8751" spans="1:4" ht="15.75">
      <c r="A8751" s="1">
        <v>2007</v>
      </c>
      <c r="B8751">
        <v>4</v>
      </c>
      <c r="C8751">
        <v>30</v>
      </c>
      <c r="D8751">
        <v>13.423999999999999</v>
      </c>
    </row>
    <row r="8752" spans="1:4" ht="15.75">
      <c r="A8752" s="1">
        <v>2007</v>
      </c>
      <c r="B8752">
        <v>5</v>
      </c>
      <c r="C8752">
        <v>1</v>
      </c>
      <c r="D8752">
        <v>13.367000000000001</v>
      </c>
    </row>
    <row r="8753" spans="1:4" ht="15.75">
      <c r="A8753" s="1">
        <v>2007</v>
      </c>
      <c r="B8753">
        <v>5</v>
      </c>
      <c r="C8753">
        <v>2</v>
      </c>
      <c r="D8753">
        <v>13.295</v>
      </c>
    </row>
    <row r="8754" spans="1:4" ht="15.75">
      <c r="A8754" s="1">
        <v>2007</v>
      </c>
      <c r="B8754">
        <v>5</v>
      </c>
      <c r="C8754">
        <v>3</v>
      </c>
      <c r="D8754">
        <v>13.291</v>
      </c>
    </row>
    <row r="8755" spans="1:4" ht="15.75">
      <c r="A8755" s="1">
        <v>2007</v>
      </c>
      <c r="B8755">
        <v>5</v>
      </c>
      <c r="C8755">
        <v>4</v>
      </c>
      <c r="D8755">
        <v>13.271000000000001</v>
      </c>
    </row>
    <row r="8756" spans="1:4" ht="15.75">
      <c r="A8756" s="1">
        <v>2007</v>
      </c>
      <c r="B8756">
        <v>5</v>
      </c>
      <c r="C8756">
        <v>5</v>
      </c>
      <c r="D8756">
        <v>13.209</v>
      </c>
    </row>
    <row r="8757" spans="1:4" ht="15.75">
      <c r="A8757" s="1">
        <v>2007</v>
      </c>
      <c r="B8757">
        <v>5</v>
      </c>
      <c r="C8757">
        <v>6</v>
      </c>
      <c r="D8757">
        <v>13.170999999999999</v>
      </c>
    </row>
    <row r="8758" spans="1:4" ht="15.75">
      <c r="A8758" s="1">
        <v>2007</v>
      </c>
      <c r="B8758">
        <v>5</v>
      </c>
      <c r="C8758">
        <v>7</v>
      </c>
      <c r="D8758">
        <v>13.138999999999999</v>
      </c>
    </row>
    <row r="8759" spans="1:4" ht="15.75">
      <c r="A8759" s="1">
        <v>2007</v>
      </c>
      <c r="B8759">
        <v>5</v>
      </c>
      <c r="C8759">
        <v>8</v>
      </c>
      <c r="D8759">
        <v>13.122999999999999</v>
      </c>
    </row>
    <row r="8760" spans="1:4" ht="15.75">
      <c r="A8760" s="1">
        <v>2007</v>
      </c>
      <c r="B8760">
        <v>5</v>
      </c>
      <c r="C8760">
        <v>9</v>
      </c>
      <c r="D8760">
        <v>13.064</v>
      </c>
    </row>
    <row r="8761" spans="1:4" ht="15.75">
      <c r="A8761" s="1">
        <v>2007</v>
      </c>
      <c r="B8761">
        <v>5</v>
      </c>
      <c r="C8761">
        <v>10</v>
      </c>
      <c r="D8761">
        <v>12.949</v>
      </c>
    </row>
    <row r="8762" spans="1:4" ht="15.75">
      <c r="A8762" s="1">
        <v>2007</v>
      </c>
      <c r="B8762">
        <v>5</v>
      </c>
      <c r="C8762">
        <v>11</v>
      </c>
      <c r="D8762">
        <v>12.941000000000001</v>
      </c>
    </row>
    <row r="8763" spans="1:4" ht="15.75">
      <c r="A8763" s="1">
        <v>2007</v>
      </c>
      <c r="B8763">
        <v>5</v>
      </c>
      <c r="C8763">
        <v>12</v>
      </c>
      <c r="D8763">
        <v>12.898</v>
      </c>
    </row>
    <row r="8764" spans="1:4" ht="15.75">
      <c r="A8764" s="1">
        <v>2007</v>
      </c>
      <c r="B8764">
        <v>5</v>
      </c>
      <c r="C8764">
        <v>13</v>
      </c>
      <c r="D8764">
        <v>12.868</v>
      </c>
    </row>
    <row r="8765" spans="1:4" ht="15.75">
      <c r="A8765" s="1">
        <v>2007</v>
      </c>
      <c r="B8765">
        <v>5</v>
      </c>
      <c r="C8765">
        <v>14</v>
      </c>
      <c r="D8765">
        <v>12.865</v>
      </c>
    </row>
    <row r="8766" spans="1:4" ht="15.75">
      <c r="A8766" s="1">
        <v>2007</v>
      </c>
      <c r="B8766">
        <v>5</v>
      </c>
      <c r="C8766">
        <v>15</v>
      </c>
      <c r="D8766">
        <v>12.837999999999999</v>
      </c>
    </row>
    <row r="8767" spans="1:4" ht="15.75">
      <c r="A8767" s="1">
        <v>2007</v>
      </c>
      <c r="B8767">
        <v>5</v>
      </c>
      <c r="C8767">
        <v>16</v>
      </c>
      <c r="D8767">
        <v>12.749000000000001</v>
      </c>
    </row>
    <row r="8768" spans="1:4" ht="15.75">
      <c r="A8768" s="1">
        <v>2007</v>
      </c>
      <c r="B8768">
        <v>5</v>
      </c>
      <c r="C8768">
        <v>17</v>
      </c>
      <c r="D8768">
        <v>12.718</v>
      </c>
    </row>
    <row r="8769" spans="1:4" ht="15.75">
      <c r="A8769" s="1">
        <v>2007</v>
      </c>
      <c r="B8769">
        <v>5</v>
      </c>
      <c r="C8769">
        <v>18</v>
      </c>
      <c r="D8769">
        <v>12.683999999999999</v>
      </c>
    </row>
    <row r="8770" spans="1:4" ht="15.75">
      <c r="A8770" s="1">
        <v>2007</v>
      </c>
      <c r="B8770">
        <v>5</v>
      </c>
      <c r="C8770">
        <v>19</v>
      </c>
      <c r="D8770">
        <v>12.724</v>
      </c>
    </row>
    <row r="8771" spans="1:4" ht="15.75">
      <c r="A8771" s="1">
        <v>2007</v>
      </c>
      <c r="B8771">
        <v>5</v>
      </c>
      <c r="C8771">
        <v>20</v>
      </c>
      <c r="D8771">
        <v>12.769</v>
      </c>
    </row>
    <row r="8772" spans="1:4" ht="15.75">
      <c r="A8772" s="1">
        <v>2007</v>
      </c>
      <c r="B8772">
        <v>5</v>
      </c>
      <c r="C8772">
        <v>21</v>
      </c>
      <c r="D8772">
        <v>12.641999999999999</v>
      </c>
    </row>
    <row r="8773" spans="1:4" ht="15.75">
      <c r="A8773" s="1">
        <v>2007</v>
      </c>
      <c r="B8773">
        <v>5</v>
      </c>
      <c r="C8773">
        <v>22</v>
      </c>
      <c r="D8773">
        <v>12.565</v>
      </c>
    </row>
    <row r="8774" spans="1:4" ht="15.75">
      <c r="A8774" s="1">
        <v>2007</v>
      </c>
      <c r="B8774">
        <v>5</v>
      </c>
      <c r="C8774">
        <v>23</v>
      </c>
      <c r="D8774">
        <v>12.503</v>
      </c>
    </row>
    <row r="8775" spans="1:4" ht="15.75">
      <c r="A8775" s="1">
        <v>2007</v>
      </c>
      <c r="B8775">
        <v>5</v>
      </c>
      <c r="C8775">
        <v>24</v>
      </c>
      <c r="D8775">
        <v>12.465999999999999</v>
      </c>
    </row>
    <row r="8776" spans="1:4" ht="15.75">
      <c r="A8776" s="1">
        <v>2007</v>
      </c>
      <c r="B8776">
        <v>5</v>
      </c>
      <c r="C8776">
        <v>25</v>
      </c>
      <c r="D8776">
        <v>12.414999999999999</v>
      </c>
    </row>
    <row r="8777" spans="1:4" ht="15.75">
      <c r="A8777" s="1">
        <v>2007</v>
      </c>
      <c r="B8777">
        <v>5</v>
      </c>
      <c r="C8777">
        <v>26</v>
      </c>
      <c r="D8777">
        <v>12.331</v>
      </c>
    </row>
    <row r="8778" spans="1:4" ht="15.75">
      <c r="A8778" s="1">
        <v>2007</v>
      </c>
      <c r="B8778">
        <v>5</v>
      </c>
      <c r="C8778">
        <v>27</v>
      </c>
      <c r="D8778">
        <v>12.337999999999999</v>
      </c>
    </row>
    <row r="8779" spans="1:4" ht="15.75">
      <c r="A8779" s="1">
        <v>2007</v>
      </c>
      <c r="B8779">
        <v>5</v>
      </c>
      <c r="C8779">
        <v>28</v>
      </c>
      <c r="D8779">
        <v>12.327</v>
      </c>
    </row>
    <row r="8780" spans="1:4" ht="15.75">
      <c r="A8780" s="1">
        <v>2007</v>
      </c>
      <c r="B8780">
        <v>5</v>
      </c>
      <c r="C8780">
        <v>29</v>
      </c>
      <c r="D8780">
        <v>12.295999999999999</v>
      </c>
    </row>
    <row r="8781" spans="1:4" ht="15.75">
      <c r="A8781" s="1">
        <v>2007</v>
      </c>
      <c r="B8781">
        <v>5</v>
      </c>
      <c r="C8781">
        <v>30</v>
      </c>
      <c r="D8781">
        <v>12.183999999999999</v>
      </c>
    </row>
    <row r="8782" spans="1:4" ht="15.75">
      <c r="A8782" s="1">
        <v>2007</v>
      </c>
      <c r="B8782">
        <v>5</v>
      </c>
      <c r="C8782">
        <v>31</v>
      </c>
      <c r="D8782">
        <v>12.17</v>
      </c>
    </row>
    <row r="8783" spans="1:4" ht="15.75">
      <c r="A8783" s="1">
        <v>2007</v>
      </c>
      <c r="B8783">
        <v>6</v>
      </c>
      <c r="C8783">
        <v>1</v>
      </c>
      <c r="D8783">
        <v>12.029</v>
      </c>
    </row>
    <row r="8784" spans="1:4" ht="15.75">
      <c r="A8784" s="1">
        <v>2007</v>
      </c>
      <c r="B8784">
        <v>6</v>
      </c>
      <c r="C8784">
        <v>2</v>
      </c>
      <c r="D8784">
        <v>12.004</v>
      </c>
    </row>
    <row r="8785" spans="1:4" ht="15.75">
      <c r="A8785" s="1">
        <v>2007</v>
      </c>
      <c r="B8785">
        <v>6</v>
      </c>
      <c r="C8785">
        <v>3</v>
      </c>
      <c r="D8785">
        <v>11.92</v>
      </c>
    </row>
    <row r="8786" spans="1:4" ht="15.75">
      <c r="A8786" s="1">
        <v>2007</v>
      </c>
      <c r="B8786">
        <v>6</v>
      </c>
      <c r="C8786">
        <v>4</v>
      </c>
      <c r="D8786">
        <v>11.867000000000001</v>
      </c>
    </row>
    <row r="8787" spans="1:4" ht="15.75">
      <c r="A8787" s="1">
        <v>2007</v>
      </c>
      <c r="B8787">
        <v>6</v>
      </c>
      <c r="C8787">
        <v>5</v>
      </c>
      <c r="D8787">
        <v>11.817</v>
      </c>
    </row>
    <row r="8788" spans="1:4" ht="15.75">
      <c r="A8788" s="1">
        <v>2007</v>
      </c>
      <c r="B8788">
        <v>6</v>
      </c>
      <c r="C8788">
        <v>6</v>
      </c>
      <c r="D8788">
        <v>11.759</v>
      </c>
    </row>
    <row r="8789" spans="1:4" ht="15.75">
      <c r="A8789" s="1">
        <v>2007</v>
      </c>
      <c r="B8789">
        <v>6</v>
      </c>
      <c r="C8789">
        <v>7</v>
      </c>
      <c r="D8789">
        <v>11.757</v>
      </c>
    </row>
    <row r="8790" spans="1:4" ht="15.75">
      <c r="A8790" s="1">
        <v>2007</v>
      </c>
      <c r="B8790">
        <v>6</v>
      </c>
      <c r="C8790">
        <v>8</v>
      </c>
      <c r="D8790">
        <v>11.826000000000001</v>
      </c>
    </row>
    <row r="8791" spans="1:4" ht="15.75">
      <c r="A8791" s="1">
        <v>2007</v>
      </c>
      <c r="B8791">
        <v>6</v>
      </c>
      <c r="C8791">
        <v>9</v>
      </c>
      <c r="D8791">
        <v>11.702</v>
      </c>
    </row>
    <row r="8792" spans="1:4" ht="15.75">
      <c r="A8792" s="1">
        <v>2007</v>
      </c>
      <c r="B8792">
        <v>6</v>
      </c>
      <c r="C8792">
        <v>10</v>
      </c>
      <c r="D8792">
        <v>11.715</v>
      </c>
    </row>
    <row r="8793" spans="1:4" ht="15.75">
      <c r="A8793" s="1">
        <v>2007</v>
      </c>
      <c r="B8793">
        <v>6</v>
      </c>
      <c r="C8793">
        <v>11</v>
      </c>
      <c r="D8793">
        <v>11.638999999999999</v>
      </c>
    </row>
    <row r="8794" spans="1:4" ht="15.75">
      <c r="A8794" s="1">
        <v>2007</v>
      </c>
      <c r="B8794">
        <v>6</v>
      </c>
      <c r="C8794">
        <v>12</v>
      </c>
      <c r="D8794">
        <v>11.606999999999999</v>
      </c>
    </row>
    <row r="8795" spans="1:4" ht="15.75">
      <c r="A8795" s="1">
        <v>2007</v>
      </c>
      <c r="B8795">
        <v>6</v>
      </c>
      <c r="C8795">
        <v>13</v>
      </c>
      <c r="D8795">
        <v>11.561</v>
      </c>
    </row>
    <row r="8796" spans="1:4" ht="15.75">
      <c r="A8796" s="1">
        <v>2007</v>
      </c>
      <c r="B8796">
        <v>6</v>
      </c>
      <c r="C8796">
        <v>14</v>
      </c>
      <c r="D8796">
        <v>11.457000000000001</v>
      </c>
    </row>
    <row r="8797" spans="1:4" ht="15.75">
      <c r="A8797" s="1">
        <v>2007</v>
      </c>
      <c r="B8797">
        <v>6</v>
      </c>
      <c r="C8797">
        <v>15</v>
      </c>
      <c r="D8797">
        <v>11.43</v>
      </c>
    </row>
    <row r="8798" spans="1:4" ht="15.75">
      <c r="A8798" s="1">
        <v>2007</v>
      </c>
      <c r="B8798">
        <v>6</v>
      </c>
      <c r="C8798">
        <v>16</v>
      </c>
      <c r="D8798">
        <v>11.365</v>
      </c>
    </row>
    <row r="8799" spans="1:4" ht="15.75">
      <c r="A8799" s="1">
        <v>2007</v>
      </c>
      <c r="B8799">
        <v>6</v>
      </c>
      <c r="C8799">
        <v>17</v>
      </c>
      <c r="D8799">
        <v>11.263</v>
      </c>
    </row>
    <row r="8800" spans="1:4" ht="15.75">
      <c r="A8800" s="1">
        <v>2007</v>
      </c>
      <c r="B8800">
        <v>6</v>
      </c>
      <c r="C8800">
        <v>18</v>
      </c>
      <c r="D8800">
        <v>11.131</v>
      </c>
    </row>
    <row r="8801" spans="1:4" ht="15.75">
      <c r="A8801" s="1">
        <v>2007</v>
      </c>
      <c r="B8801">
        <v>6</v>
      </c>
      <c r="C8801">
        <v>19</v>
      </c>
      <c r="D8801">
        <v>11.065</v>
      </c>
    </row>
    <row r="8802" spans="1:4" ht="15.75">
      <c r="A8802" s="1">
        <v>2007</v>
      </c>
      <c r="B8802">
        <v>6</v>
      </c>
      <c r="C8802">
        <v>20</v>
      </c>
      <c r="D8802">
        <v>10.945</v>
      </c>
    </row>
    <row r="8803" spans="1:4" ht="15.75">
      <c r="A8803" s="1">
        <v>2007</v>
      </c>
      <c r="B8803">
        <v>6</v>
      </c>
      <c r="C8803">
        <v>21</v>
      </c>
      <c r="D8803">
        <v>10.863</v>
      </c>
    </row>
    <row r="8804" spans="1:4" ht="15.75">
      <c r="A8804" s="1">
        <v>2007</v>
      </c>
      <c r="B8804">
        <v>6</v>
      </c>
      <c r="C8804">
        <v>22</v>
      </c>
      <c r="D8804">
        <v>10.824</v>
      </c>
    </row>
    <row r="8805" spans="1:4" ht="15.75">
      <c r="A8805" s="1">
        <v>2007</v>
      </c>
      <c r="B8805">
        <v>6</v>
      </c>
      <c r="C8805">
        <v>23</v>
      </c>
      <c r="D8805">
        <v>10.737</v>
      </c>
    </row>
    <row r="8806" spans="1:4" ht="15.75">
      <c r="A8806" s="1">
        <v>2007</v>
      </c>
      <c r="B8806">
        <v>6</v>
      </c>
      <c r="C8806">
        <v>24</v>
      </c>
      <c r="D8806">
        <v>10.625999999999999</v>
      </c>
    </row>
    <row r="8807" spans="1:4" ht="15.75">
      <c r="A8807" s="1">
        <v>2007</v>
      </c>
      <c r="B8807">
        <v>6</v>
      </c>
      <c r="C8807">
        <v>25</v>
      </c>
      <c r="D8807">
        <v>10.497</v>
      </c>
    </row>
    <row r="8808" spans="1:4" ht="15.75">
      <c r="A8808" s="1">
        <v>2007</v>
      </c>
      <c r="B8808">
        <v>6</v>
      </c>
      <c r="C8808">
        <v>26</v>
      </c>
      <c r="D8808">
        <v>10.446999999999999</v>
      </c>
    </row>
    <row r="8809" spans="1:4" ht="15.75">
      <c r="A8809" s="1">
        <v>2007</v>
      </c>
      <c r="B8809">
        <v>6</v>
      </c>
      <c r="C8809">
        <v>27</v>
      </c>
      <c r="D8809">
        <v>10.391</v>
      </c>
    </row>
    <row r="8810" spans="1:4" ht="15.75">
      <c r="A8810" s="1">
        <v>2007</v>
      </c>
      <c r="B8810">
        <v>6</v>
      </c>
      <c r="C8810">
        <v>28</v>
      </c>
      <c r="D8810">
        <v>10.281000000000001</v>
      </c>
    </row>
    <row r="8811" spans="1:4" ht="15.75">
      <c r="A8811" s="1">
        <v>2007</v>
      </c>
      <c r="B8811">
        <v>6</v>
      </c>
      <c r="C8811">
        <v>29</v>
      </c>
      <c r="D8811">
        <v>10.125</v>
      </c>
    </row>
    <row r="8812" spans="1:4" ht="15.75">
      <c r="A8812" s="1">
        <v>2007</v>
      </c>
      <c r="B8812">
        <v>6</v>
      </c>
      <c r="C8812">
        <v>30</v>
      </c>
      <c r="D8812">
        <v>9.952</v>
      </c>
    </row>
    <row r="8813" spans="1:4" ht="15.75">
      <c r="A8813" s="1">
        <v>2007</v>
      </c>
      <c r="B8813">
        <v>7</v>
      </c>
      <c r="C8813">
        <v>1</v>
      </c>
      <c r="D8813">
        <v>9.6319999999999997</v>
      </c>
    </row>
    <row r="8814" spans="1:4" ht="15.75">
      <c r="A8814" s="1">
        <v>2007</v>
      </c>
      <c r="B8814">
        <v>7</v>
      </c>
      <c r="C8814">
        <v>2</v>
      </c>
      <c r="D8814">
        <v>9.452</v>
      </c>
    </row>
    <row r="8815" spans="1:4" ht="15.75">
      <c r="A8815" s="1">
        <v>2007</v>
      </c>
      <c r="B8815">
        <v>7</v>
      </c>
      <c r="C8815">
        <v>3</v>
      </c>
      <c r="D8815">
        <v>9.2100000000000009</v>
      </c>
    </row>
    <row r="8816" spans="1:4" ht="15.75">
      <c r="A8816" s="1">
        <v>2007</v>
      </c>
      <c r="B8816">
        <v>7</v>
      </c>
      <c r="C8816">
        <v>4</v>
      </c>
      <c r="D8816">
        <v>9.0980000000000008</v>
      </c>
    </row>
    <row r="8817" spans="1:4" ht="15.75">
      <c r="A8817" s="1">
        <v>2007</v>
      </c>
      <c r="B8817">
        <v>7</v>
      </c>
      <c r="C8817">
        <v>5</v>
      </c>
      <c r="D8817">
        <v>9.0370000000000008</v>
      </c>
    </row>
    <row r="8818" spans="1:4" ht="15.75">
      <c r="A8818" s="1">
        <v>2007</v>
      </c>
      <c r="B8818">
        <v>7</v>
      </c>
      <c r="C8818">
        <v>6</v>
      </c>
      <c r="D8818">
        <v>8.8970000000000002</v>
      </c>
    </row>
    <row r="8819" spans="1:4" ht="15.75">
      <c r="A8819" s="1">
        <v>2007</v>
      </c>
      <c r="B8819">
        <v>7</v>
      </c>
      <c r="C8819">
        <v>7</v>
      </c>
      <c r="D8819">
        <v>8.7840000000000007</v>
      </c>
    </row>
    <row r="8820" spans="1:4" ht="15.75">
      <c r="A8820" s="1">
        <v>2007</v>
      </c>
      <c r="B8820">
        <v>7</v>
      </c>
      <c r="C8820">
        <v>8</v>
      </c>
      <c r="D8820">
        <v>8.7219999999999995</v>
      </c>
    </row>
    <row r="8821" spans="1:4" ht="15.75">
      <c r="A8821" s="1">
        <v>2007</v>
      </c>
      <c r="B8821">
        <v>7</v>
      </c>
      <c r="C8821">
        <v>9</v>
      </c>
      <c r="D8821">
        <v>8.6739999999999995</v>
      </c>
    </row>
    <row r="8822" spans="1:4" ht="15.75">
      <c r="A8822" s="1">
        <v>2007</v>
      </c>
      <c r="B8822">
        <v>7</v>
      </c>
      <c r="C8822">
        <v>10</v>
      </c>
      <c r="D8822">
        <v>8.5830000000000002</v>
      </c>
    </row>
    <row r="8823" spans="1:4" ht="15.75">
      <c r="A8823" s="1">
        <v>2007</v>
      </c>
      <c r="B8823">
        <v>7</v>
      </c>
      <c r="C8823">
        <v>11</v>
      </c>
      <c r="D8823">
        <v>8.4629999999999992</v>
      </c>
    </row>
    <row r="8824" spans="1:4" ht="15.75">
      <c r="A8824" s="1">
        <v>2007</v>
      </c>
      <c r="B8824">
        <v>7</v>
      </c>
      <c r="C8824">
        <v>12</v>
      </c>
      <c r="D8824">
        <v>8.327</v>
      </c>
    </row>
    <row r="8825" spans="1:4" ht="15.75">
      <c r="A8825" s="1">
        <v>2007</v>
      </c>
      <c r="B8825">
        <v>7</v>
      </c>
      <c r="C8825">
        <v>13</v>
      </c>
      <c r="D8825">
        <v>8.1950000000000003</v>
      </c>
    </row>
    <row r="8826" spans="1:4" ht="15.75">
      <c r="A8826" s="1">
        <v>2007</v>
      </c>
      <c r="B8826">
        <v>7</v>
      </c>
      <c r="C8826">
        <v>14</v>
      </c>
      <c r="D8826">
        <v>8.0649999999999995</v>
      </c>
    </row>
    <row r="8827" spans="1:4" ht="15.75">
      <c r="A8827" s="1">
        <v>2007</v>
      </c>
      <c r="B8827">
        <v>7</v>
      </c>
      <c r="C8827">
        <v>15</v>
      </c>
      <c r="D8827">
        <v>8.0009999999999994</v>
      </c>
    </row>
    <row r="8828" spans="1:4" ht="15.75">
      <c r="A8828" s="1">
        <v>2007</v>
      </c>
      <c r="B8828">
        <v>7</v>
      </c>
      <c r="C8828">
        <v>16</v>
      </c>
      <c r="D8828">
        <v>7.8230000000000004</v>
      </c>
    </row>
    <row r="8829" spans="1:4" ht="15.75">
      <c r="A8829" s="1">
        <v>2007</v>
      </c>
      <c r="B8829">
        <v>7</v>
      </c>
      <c r="C8829">
        <v>17</v>
      </c>
      <c r="D8829">
        <v>7.8170000000000002</v>
      </c>
    </row>
    <row r="8830" spans="1:4" ht="15.75">
      <c r="A8830" s="1">
        <v>2007</v>
      </c>
      <c r="B8830">
        <v>7</v>
      </c>
      <c r="C8830">
        <v>18</v>
      </c>
      <c r="D8830">
        <v>7.7510000000000003</v>
      </c>
    </row>
    <row r="8831" spans="1:4" ht="15.75">
      <c r="A8831" s="1">
        <v>2007</v>
      </c>
      <c r="B8831">
        <v>7</v>
      </c>
      <c r="C8831">
        <v>19</v>
      </c>
      <c r="D8831">
        <v>7.62</v>
      </c>
    </row>
    <row r="8832" spans="1:4" ht="15.75">
      <c r="A8832" s="1">
        <v>2007</v>
      </c>
      <c r="B8832">
        <v>7</v>
      </c>
      <c r="C8832">
        <v>20</v>
      </c>
      <c r="D8832">
        <v>7.4790000000000001</v>
      </c>
    </row>
    <row r="8833" spans="1:4" ht="15.75">
      <c r="A8833" s="1">
        <v>2007</v>
      </c>
      <c r="B8833">
        <v>7</v>
      </c>
      <c r="C8833">
        <v>21</v>
      </c>
      <c r="D8833">
        <v>7.4450000000000003</v>
      </c>
    </row>
    <row r="8834" spans="1:4" ht="15.75">
      <c r="A8834" s="1">
        <v>2007</v>
      </c>
      <c r="B8834">
        <v>7</v>
      </c>
      <c r="C8834">
        <v>22</v>
      </c>
      <c r="D8834">
        <v>7.3929999999999998</v>
      </c>
    </row>
    <row r="8835" spans="1:4" ht="15.75">
      <c r="A8835" s="1">
        <v>2007</v>
      </c>
      <c r="B8835">
        <v>7</v>
      </c>
      <c r="C8835">
        <v>23</v>
      </c>
      <c r="D8835">
        <v>7.2510000000000003</v>
      </c>
    </row>
    <row r="8836" spans="1:4" ht="15.75">
      <c r="A8836" s="1">
        <v>2007</v>
      </c>
      <c r="B8836">
        <v>7</v>
      </c>
      <c r="C8836">
        <v>24</v>
      </c>
      <c r="D8836">
        <v>7.1260000000000003</v>
      </c>
    </row>
    <row r="8837" spans="1:4" ht="15.75">
      <c r="A8837" s="1">
        <v>2007</v>
      </c>
      <c r="B8837">
        <v>7</v>
      </c>
      <c r="C8837">
        <v>25</v>
      </c>
      <c r="D8837">
        <v>6.9980000000000002</v>
      </c>
    </row>
    <row r="8838" spans="1:4" ht="15.75">
      <c r="A8838" s="1">
        <v>2007</v>
      </c>
      <c r="B8838">
        <v>7</v>
      </c>
      <c r="C8838">
        <v>26</v>
      </c>
      <c r="D8838">
        <v>6.8860000000000001</v>
      </c>
    </row>
    <row r="8839" spans="1:4" ht="15.75">
      <c r="A8839" s="1">
        <v>2007</v>
      </c>
      <c r="B8839">
        <v>7</v>
      </c>
      <c r="C8839">
        <v>27</v>
      </c>
      <c r="D8839">
        <v>6.7850000000000001</v>
      </c>
    </row>
    <row r="8840" spans="1:4" ht="15.75">
      <c r="A8840" s="1">
        <v>2007</v>
      </c>
      <c r="B8840">
        <v>7</v>
      </c>
      <c r="C8840">
        <v>28</v>
      </c>
      <c r="D8840">
        <v>6.7190000000000003</v>
      </c>
    </row>
    <row r="8841" spans="1:4" ht="15.75">
      <c r="A8841" s="1">
        <v>2007</v>
      </c>
      <c r="B8841">
        <v>7</v>
      </c>
      <c r="C8841">
        <v>29</v>
      </c>
      <c r="D8841">
        <v>6.7089999999999996</v>
      </c>
    </row>
    <row r="8842" spans="1:4" ht="15.75">
      <c r="A8842" s="1">
        <v>2007</v>
      </c>
      <c r="B8842">
        <v>7</v>
      </c>
      <c r="C8842">
        <v>30</v>
      </c>
      <c r="D8842">
        <v>6.657</v>
      </c>
    </row>
    <row r="8843" spans="1:4" ht="15.75">
      <c r="A8843" s="1">
        <v>2007</v>
      </c>
      <c r="B8843">
        <v>7</v>
      </c>
      <c r="C8843">
        <v>31</v>
      </c>
      <c r="D8843">
        <v>6.6289999999999996</v>
      </c>
    </row>
    <row r="8844" spans="1:4" ht="15.75">
      <c r="A8844" s="1">
        <v>2007</v>
      </c>
      <c r="B8844">
        <v>8</v>
      </c>
      <c r="C8844">
        <v>1</v>
      </c>
      <c r="D8844">
        <v>6.4610000000000003</v>
      </c>
    </row>
    <row r="8845" spans="1:4" ht="15.75">
      <c r="A8845" s="1">
        <v>2007</v>
      </c>
      <c r="B8845">
        <v>8</v>
      </c>
      <c r="C8845">
        <v>2</v>
      </c>
      <c r="D8845">
        <v>6.3410000000000002</v>
      </c>
    </row>
    <row r="8846" spans="1:4" ht="15.75">
      <c r="A8846" s="1">
        <v>2007</v>
      </c>
      <c r="B8846">
        <v>8</v>
      </c>
      <c r="C8846">
        <v>3</v>
      </c>
      <c r="D8846">
        <v>6.25</v>
      </c>
    </row>
    <row r="8847" spans="1:4" ht="15.75">
      <c r="A8847" s="1">
        <v>2007</v>
      </c>
      <c r="B8847">
        <v>8</v>
      </c>
      <c r="C8847">
        <v>4</v>
      </c>
      <c r="D8847">
        <v>6.2</v>
      </c>
    </row>
    <row r="8848" spans="1:4" ht="15.75">
      <c r="A8848" s="1">
        <v>2007</v>
      </c>
      <c r="B8848">
        <v>8</v>
      </c>
      <c r="C8848">
        <v>5</v>
      </c>
      <c r="D8848">
        <v>6.0650000000000004</v>
      </c>
    </row>
    <row r="8849" spans="1:4" ht="15.75">
      <c r="A8849" s="1">
        <v>2007</v>
      </c>
      <c r="B8849">
        <v>8</v>
      </c>
      <c r="C8849">
        <v>6</v>
      </c>
      <c r="D8849">
        <v>5.923</v>
      </c>
    </row>
    <row r="8850" spans="1:4" ht="15.75">
      <c r="A8850" s="1">
        <v>2007</v>
      </c>
      <c r="B8850">
        <v>8</v>
      </c>
      <c r="C8850">
        <v>7</v>
      </c>
      <c r="D8850">
        <v>5.8819999999999997</v>
      </c>
    </row>
    <row r="8851" spans="1:4" ht="15.75">
      <c r="A8851" s="1">
        <v>2007</v>
      </c>
      <c r="B8851">
        <v>8</v>
      </c>
      <c r="C8851">
        <v>8</v>
      </c>
      <c r="D8851">
        <v>5.8230000000000004</v>
      </c>
    </row>
    <row r="8852" spans="1:4" ht="15.75">
      <c r="A8852" s="1">
        <v>2007</v>
      </c>
      <c r="B8852">
        <v>8</v>
      </c>
      <c r="C8852">
        <v>9</v>
      </c>
      <c r="D8852">
        <v>5.7409999999999997</v>
      </c>
    </row>
    <row r="8853" spans="1:4" ht="15.75">
      <c r="A8853" s="1">
        <v>2007</v>
      </c>
      <c r="B8853">
        <v>8</v>
      </c>
      <c r="C8853">
        <v>10</v>
      </c>
      <c r="D8853">
        <v>5.6029999999999998</v>
      </c>
    </row>
    <row r="8854" spans="1:4" ht="15.75">
      <c r="A8854" s="1">
        <v>2007</v>
      </c>
      <c r="B8854">
        <v>8</v>
      </c>
      <c r="C8854">
        <v>11</v>
      </c>
      <c r="D8854">
        <v>5.59</v>
      </c>
    </row>
    <row r="8855" spans="1:4" ht="15.75">
      <c r="A8855" s="1">
        <v>2007</v>
      </c>
      <c r="B8855">
        <v>8</v>
      </c>
      <c r="C8855">
        <v>12</v>
      </c>
      <c r="D8855">
        <v>5.5190000000000001</v>
      </c>
    </row>
    <row r="8856" spans="1:4" ht="15.75">
      <c r="A8856" s="1">
        <v>2007</v>
      </c>
      <c r="B8856">
        <v>8</v>
      </c>
      <c r="C8856">
        <v>13</v>
      </c>
      <c r="D8856">
        <v>5.4619999999999997</v>
      </c>
    </row>
    <row r="8857" spans="1:4" ht="15.75">
      <c r="A8857" s="1">
        <v>2007</v>
      </c>
      <c r="B8857">
        <v>8</v>
      </c>
      <c r="C8857">
        <v>14</v>
      </c>
      <c r="D8857">
        <v>5.3869999999999996</v>
      </c>
    </row>
    <row r="8858" spans="1:4" ht="15.75">
      <c r="A8858" s="1">
        <v>2007</v>
      </c>
      <c r="B8858">
        <v>8</v>
      </c>
      <c r="C8858">
        <v>15</v>
      </c>
      <c r="D8858">
        <v>5.3289999999999997</v>
      </c>
    </row>
    <row r="8859" spans="1:4" ht="15.75">
      <c r="A8859" s="1">
        <v>2007</v>
      </c>
      <c r="B8859">
        <v>8</v>
      </c>
      <c r="C8859">
        <v>16</v>
      </c>
      <c r="D8859">
        <v>5.2530000000000001</v>
      </c>
    </row>
    <row r="8860" spans="1:4" ht="15.75">
      <c r="A8860" s="1">
        <v>2007</v>
      </c>
      <c r="B8860">
        <v>8</v>
      </c>
      <c r="C8860">
        <v>17</v>
      </c>
      <c r="D8860">
        <v>5.1779999999999999</v>
      </c>
    </row>
    <row r="8861" spans="1:4" ht="15.75">
      <c r="A8861" s="1">
        <v>2007</v>
      </c>
      <c r="B8861">
        <v>8</v>
      </c>
      <c r="C8861">
        <v>18</v>
      </c>
      <c r="D8861">
        <v>5.0709999999999997</v>
      </c>
    </row>
    <row r="8862" spans="1:4" ht="15.75">
      <c r="A8862" s="1">
        <v>2007</v>
      </c>
      <c r="B8862">
        <v>8</v>
      </c>
      <c r="C8862">
        <v>19</v>
      </c>
      <c r="D8862">
        <v>5.056</v>
      </c>
    </row>
    <row r="8863" spans="1:4" ht="15.75">
      <c r="A8863" s="1">
        <v>2007</v>
      </c>
      <c r="B8863">
        <v>8</v>
      </c>
      <c r="C8863">
        <v>20</v>
      </c>
      <c r="D8863">
        <v>4.9969999999999999</v>
      </c>
    </row>
    <row r="8864" spans="1:4" ht="15.75">
      <c r="A8864" s="1">
        <v>2007</v>
      </c>
      <c r="B8864">
        <v>8</v>
      </c>
      <c r="C8864">
        <v>21</v>
      </c>
      <c r="D8864">
        <v>4.923</v>
      </c>
    </row>
    <row r="8865" spans="1:4" ht="15.75">
      <c r="A8865" s="1">
        <v>2007</v>
      </c>
      <c r="B8865">
        <v>8</v>
      </c>
      <c r="C8865">
        <v>22</v>
      </c>
      <c r="D8865">
        <v>4.9009999999999998</v>
      </c>
    </row>
    <row r="8866" spans="1:4" ht="15.75">
      <c r="A8866" s="1">
        <v>2007</v>
      </c>
      <c r="B8866">
        <v>8</v>
      </c>
      <c r="C8866">
        <v>23</v>
      </c>
      <c r="D8866">
        <v>4.8719999999999999</v>
      </c>
    </row>
    <row r="8867" spans="1:4" ht="15.75">
      <c r="A8867" s="1">
        <v>2007</v>
      </c>
      <c r="B8867">
        <v>8</v>
      </c>
      <c r="C8867">
        <v>24</v>
      </c>
      <c r="D8867">
        <v>4.8369999999999997</v>
      </c>
    </row>
    <row r="8868" spans="1:4" ht="15.75">
      <c r="A8868" s="1">
        <v>2007</v>
      </c>
      <c r="B8868">
        <v>8</v>
      </c>
      <c r="C8868">
        <v>25</v>
      </c>
      <c r="D8868">
        <v>4.7930000000000001</v>
      </c>
    </row>
    <row r="8869" spans="1:4" ht="15.75">
      <c r="A8869" s="1">
        <v>2007</v>
      </c>
      <c r="B8869">
        <v>8</v>
      </c>
      <c r="C8869">
        <v>26</v>
      </c>
      <c r="D8869">
        <v>4.8</v>
      </c>
    </row>
    <row r="8870" spans="1:4" ht="15.75">
      <c r="A8870" s="1">
        <v>2007</v>
      </c>
      <c r="B8870">
        <v>8</v>
      </c>
      <c r="C8870">
        <v>27</v>
      </c>
      <c r="D8870">
        <v>4.83</v>
      </c>
    </row>
    <row r="8871" spans="1:4" ht="15.75">
      <c r="A8871" s="1">
        <v>2007</v>
      </c>
      <c r="B8871">
        <v>8</v>
      </c>
      <c r="C8871">
        <v>28</v>
      </c>
      <c r="D8871">
        <v>4.718</v>
      </c>
    </row>
    <row r="8872" spans="1:4" ht="15.75">
      <c r="A8872" s="1">
        <v>2007</v>
      </c>
      <c r="B8872">
        <v>8</v>
      </c>
      <c r="C8872">
        <v>29</v>
      </c>
      <c r="D8872">
        <v>4.6950000000000003</v>
      </c>
    </row>
    <row r="8873" spans="1:4" ht="15.75">
      <c r="A8873" s="1">
        <v>2007</v>
      </c>
      <c r="B8873">
        <v>8</v>
      </c>
      <c r="C8873">
        <v>30</v>
      </c>
      <c r="D8873">
        <v>4.5839999999999996</v>
      </c>
    </row>
    <row r="8874" spans="1:4" ht="15.75">
      <c r="A8874" s="1">
        <v>2007</v>
      </c>
      <c r="B8874">
        <v>8</v>
      </c>
      <c r="C8874">
        <v>31</v>
      </c>
      <c r="D8874">
        <v>4.5279999999999996</v>
      </c>
    </row>
    <row r="8875" spans="1:4" ht="15.75">
      <c r="A8875" s="1">
        <v>2007</v>
      </c>
      <c r="B8875">
        <v>9</v>
      </c>
      <c r="C8875">
        <v>1</v>
      </c>
      <c r="D8875">
        <v>4.4749999999999996</v>
      </c>
    </row>
    <row r="8876" spans="1:4" ht="15.75">
      <c r="A8876" s="1">
        <v>2007</v>
      </c>
      <c r="B8876">
        <v>9</v>
      </c>
      <c r="C8876">
        <v>2</v>
      </c>
      <c r="D8876">
        <v>4.4619999999999997</v>
      </c>
    </row>
    <row r="8877" spans="1:4" ht="15.75">
      <c r="A8877" s="1">
        <v>2007</v>
      </c>
      <c r="B8877">
        <v>9</v>
      </c>
      <c r="C8877">
        <v>3</v>
      </c>
      <c r="D8877">
        <v>4.45</v>
      </c>
    </row>
    <row r="8878" spans="1:4" ht="15.75">
      <c r="A8878" s="1">
        <v>2007</v>
      </c>
      <c r="B8878">
        <v>9</v>
      </c>
      <c r="C8878">
        <v>4</v>
      </c>
      <c r="D8878">
        <v>4.423</v>
      </c>
    </row>
    <row r="8879" spans="1:4" ht="15.75">
      <c r="A8879" s="1">
        <v>2007</v>
      </c>
      <c r="B8879">
        <v>9</v>
      </c>
      <c r="C8879">
        <v>5</v>
      </c>
      <c r="D8879">
        <v>4.3760000000000003</v>
      </c>
    </row>
    <row r="8880" spans="1:4" ht="15.75">
      <c r="A8880" s="1">
        <v>2007</v>
      </c>
      <c r="B8880">
        <v>9</v>
      </c>
      <c r="C8880">
        <v>6</v>
      </c>
      <c r="D8880">
        <v>4.2910000000000004</v>
      </c>
    </row>
    <row r="8881" spans="1:4" ht="15.75">
      <c r="A8881" s="1">
        <v>2007</v>
      </c>
      <c r="B8881">
        <v>9</v>
      </c>
      <c r="C8881">
        <v>7</v>
      </c>
      <c r="D8881">
        <v>4.2750000000000004</v>
      </c>
    </row>
    <row r="8882" spans="1:4" ht="15.75">
      <c r="A8882" s="1">
        <v>2007</v>
      </c>
      <c r="B8882">
        <v>9</v>
      </c>
      <c r="C8882">
        <v>8</v>
      </c>
      <c r="D8882">
        <v>4.2919999999999998</v>
      </c>
    </row>
    <row r="8883" spans="1:4" ht="15.75">
      <c r="A8883" s="1">
        <v>2007</v>
      </c>
      <c r="B8883">
        <v>9</v>
      </c>
      <c r="C8883">
        <v>9</v>
      </c>
      <c r="D8883">
        <v>4.2770000000000001</v>
      </c>
    </row>
    <row r="8884" spans="1:4" ht="15.75">
      <c r="A8884" s="1">
        <v>2007</v>
      </c>
      <c r="B8884">
        <v>9</v>
      </c>
      <c r="C8884">
        <v>10</v>
      </c>
      <c r="D8884">
        <v>4.2539999999999996</v>
      </c>
    </row>
    <row r="8885" spans="1:4" ht="15.75">
      <c r="A8885" s="1">
        <v>2007</v>
      </c>
      <c r="B8885">
        <v>9</v>
      </c>
      <c r="C8885">
        <v>11</v>
      </c>
      <c r="D8885">
        <v>4.2149999999999999</v>
      </c>
    </row>
    <row r="8886" spans="1:4" ht="15.75">
      <c r="A8886" s="1">
        <v>2007</v>
      </c>
      <c r="B8886">
        <v>9</v>
      </c>
      <c r="C8886">
        <v>12</v>
      </c>
      <c r="D8886">
        <v>4.2249999999999996</v>
      </c>
    </row>
    <row r="8887" spans="1:4" ht="15.75">
      <c r="A8887" s="1">
        <v>2007</v>
      </c>
      <c r="B8887">
        <v>9</v>
      </c>
      <c r="C8887">
        <v>13</v>
      </c>
      <c r="D8887">
        <v>4.218</v>
      </c>
    </row>
    <row r="8888" spans="1:4" ht="15.75">
      <c r="A8888" s="1">
        <v>2007</v>
      </c>
      <c r="B8888">
        <v>9</v>
      </c>
      <c r="C8888">
        <v>14</v>
      </c>
      <c r="D8888">
        <v>4.1470000000000002</v>
      </c>
    </row>
    <row r="8889" spans="1:4" ht="15.75">
      <c r="A8889" s="1">
        <v>2007</v>
      </c>
      <c r="B8889">
        <v>9</v>
      </c>
      <c r="C8889">
        <v>15</v>
      </c>
      <c r="D8889">
        <v>4.1669999999999998</v>
      </c>
    </row>
    <row r="8890" spans="1:4" ht="15.75">
      <c r="A8890" s="1">
        <v>2007</v>
      </c>
      <c r="B8890">
        <v>9</v>
      </c>
      <c r="C8890">
        <v>16</v>
      </c>
      <c r="D8890">
        <v>4.1529999999999996</v>
      </c>
    </row>
    <row r="8891" spans="1:4" ht="15.75">
      <c r="A8891" s="1">
        <v>2007</v>
      </c>
      <c r="B8891">
        <v>9</v>
      </c>
      <c r="C8891">
        <v>17</v>
      </c>
      <c r="D8891">
        <v>4.149</v>
      </c>
    </row>
    <row r="8892" spans="1:4" ht="15.75">
      <c r="A8892" s="1">
        <v>2007</v>
      </c>
      <c r="B8892">
        <v>9</v>
      </c>
      <c r="C8892">
        <v>18</v>
      </c>
      <c r="D8892">
        <v>4.1559999999999997</v>
      </c>
    </row>
    <row r="8893" spans="1:4" ht="15.75">
      <c r="A8893" s="1">
        <v>2007</v>
      </c>
      <c r="B8893">
        <v>9</v>
      </c>
      <c r="C8893">
        <v>19</v>
      </c>
      <c r="D8893">
        <v>4.1909999999999998</v>
      </c>
    </row>
    <row r="8894" spans="1:4" ht="15.75">
      <c r="A8894" s="1">
        <v>2007</v>
      </c>
      <c r="B8894">
        <v>9</v>
      </c>
      <c r="C8894">
        <v>20</v>
      </c>
      <c r="D8894">
        <v>4.2</v>
      </c>
    </row>
    <row r="8895" spans="1:4" ht="15.75">
      <c r="A8895" s="1">
        <v>2007</v>
      </c>
      <c r="B8895">
        <v>9</v>
      </c>
      <c r="C8895">
        <v>21</v>
      </c>
      <c r="D8895">
        <v>4.2229999999999999</v>
      </c>
    </row>
    <row r="8896" spans="1:4" ht="15.75">
      <c r="A8896" s="1">
        <v>2007</v>
      </c>
      <c r="B8896">
        <v>9</v>
      </c>
      <c r="C8896">
        <v>22</v>
      </c>
      <c r="D8896">
        <v>4.2309999999999999</v>
      </c>
    </row>
    <row r="8897" spans="1:4" ht="15.75">
      <c r="A8897" s="1">
        <v>2007</v>
      </c>
      <c r="B8897">
        <v>9</v>
      </c>
      <c r="C8897">
        <v>23</v>
      </c>
      <c r="D8897">
        <v>4.1929999999999996</v>
      </c>
    </row>
    <row r="8898" spans="1:4" ht="15.75">
      <c r="A8898" s="1">
        <v>2007</v>
      </c>
      <c r="B8898">
        <v>9</v>
      </c>
      <c r="C8898">
        <v>24</v>
      </c>
      <c r="D8898">
        <v>4.1619999999999999</v>
      </c>
    </row>
    <row r="8899" spans="1:4" ht="15.75">
      <c r="A8899" s="1">
        <v>2007</v>
      </c>
      <c r="B8899">
        <v>9</v>
      </c>
      <c r="C8899">
        <v>25</v>
      </c>
      <c r="D8899">
        <v>4.2130000000000001</v>
      </c>
    </row>
    <row r="8900" spans="1:4" ht="15.75">
      <c r="A8900" s="1">
        <v>2007</v>
      </c>
      <c r="B8900">
        <v>9</v>
      </c>
      <c r="C8900">
        <v>26</v>
      </c>
      <c r="D8900">
        <v>4.2229999999999999</v>
      </c>
    </row>
    <row r="8901" spans="1:4" ht="15.75">
      <c r="A8901" s="1">
        <v>2007</v>
      </c>
      <c r="B8901">
        <v>9</v>
      </c>
      <c r="C8901">
        <v>27</v>
      </c>
      <c r="D8901">
        <v>4.2830000000000004</v>
      </c>
    </row>
    <row r="8902" spans="1:4" ht="15.75">
      <c r="A8902" s="1">
        <v>2007</v>
      </c>
      <c r="B8902">
        <v>9</v>
      </c>
      <c r="C8902">
        <v>28</v>
      </c>
      <c r="D8902">
        <v>4.2789999999999999</v>
      </c>
    </row>
    <row r="8903" spans="1:4" ht="15.75">
      <c r="A8903" s="1">
        <v>2007</v>
      </c>
      <c r="B8903">
        <v>9</v>
      </c>
      <c r="C8903">
        <v>29</v>
      </c>
      <c r="D8903">
        <v>4.3419999999999996</v>
      </c>
    </row>
    <row r="8904" spans="1:4" ht="15.75">
      <c r="A8904" s="1">
        <v>2007</v>
      </c>
      <c r="B8904">
        <v>9</v>
      </c>
      <c r="C8904">
        <v>30</v>
      </c>
      <c r="D8904">
        <v>4.4729999999999999</v>
      </c>
    </row>
    <row r="8905" spans="1:4" ht="15.75">
      <c r="A8905" s="1">
        <v>2007</v>
      </c>
      <c r="B8905">
        <v>10</v>
      </c>
      <c r="C8905">
        <v>1</v>
      </c>
      <c r="D8905">
        <v>4.6139999999999999</v>
      </c>
    </row>
    <row r="8906" spans="1:4" ht="15.75">
      <c r="A8906" s="1">
        <v>2007</v>
      </c>
      <c r="B8906">
        <v>10</v>
      </c>
      <c r="C8906">
        <v>2</v>
      </c>
      <c r="D8906">
        <v>4.6580000000000004</v>
      </c>
    </row>
    <row r="8907" spans="1:4" ht="15.75">
      <c r="A8907" s="1">
        <v>2007</v>
      </c>
      <c r="B8907">
        <v>10</v>
      </c>
      <c r="C8907">
        <v>3</v>
      </c>
      <c r="D8907">
        <v>4.7859999999999996</v>
      </c>
    </row>
    <row r="8908" spans="1:4" ht="15.75">
      <c r="A8908" s="1">
        <v>2007</v>
      </c>
      <c r="B8908">
        <v>10</v>
      </c>
      <c r="C8908">
        <v>4</v>
      </c>
      <c r="D8908">
        <v>4.8129999999999997</v>
      </c>
    </row>
    <row r="8909" spans="1:4" ht="15.75">
      <c r="A8909" s="1">
        <v>2007</v>
      </c>
      <c r="B8909">
        <v>10</v>
      </c>
      <c r="C8909">
        <v>5</v>
      </c>
      <c r="D8909">
        <v>4.7709999999999999</v>
      </c>
    </row>
    <row r="8910" spans="1:4" ht="15.75">
      <c r="A8910" s="1">
        <v>2007</v>
      </c>
      <c r="B8910">
        <v>10</v>
      </c>
      <c r="C8910">
        <v>6</v>
      </c>
      <c r="D8910">
        <v>4.83</v>
      </c>
    </row>
    <row r="8911" spans="1:4" ht="15.75">
      <c r="A8911" s="1">
        <v>2007</v>
      </c>
      <c r="B8911">
        <v>10</v>
      </c>
      <c r="C8911">
        <v>7</v>
      </c>
      <c r="D8911">
        <v>4.9530000000000003</v>
      </c>
    </row>
    <row r="8912" spans="1:4" ht="15.75">
      <c r="A8912" s="1">
        <v>2007</v>
      </c>
      <c r="B8912">
        <v>10</v>
      </c>
      <c r="C8912">
        <v>8</v>
      </c>
      <c r="D8912">
        <v>5.0439999999999996</v>
      </c>
    </row>
    <row r="8913" spans="1:4" ht="15.75">
      <c r="A8913" s="1">
        <v>2007</v>
      </c>
      <c r="B8913">
        <v>10</v>
      </c>
      <c r="C8913">
        <v>9</v>
      </c>
      <c r="D8913">
        <v>5.1180000000000003</v>
      </c>
    </row>
    <row r="8914" spans="1:4" ht="15.75">
      <c r="A8914" s="1">
        <v>2007</v>
      </c>
      <c r="B8914">
        <v>10</v>
      </c>
      <c r="C8914">
        <v>10</v>
      </c>
      <c r="D8914">
        <v>5.2050000000000001</v>
      </c>
    </row>
    <row r="8915" spans="1:4" ht="15.75">
      <c r="A8915" s="1">
        <v>2007</v>
      </c>
      <c r="B8915">
        <v>10</v>
      </c>
      <c r="C8915">
        <v>11</v>
      </c>
      <c r="D8915">
        <v>5.2619999999999996</v>
      </c>
    </row>
    <row r="8916" spans="1:4" ht="15.75">
      <c r="A8916" s="1">
        <v>2007</v>
      </c>
      <c r="B8916">
        <v>10</v>
      </c>
      <c r="C8916">
        <v>12</v>
      </c>
      <c r="D8916">
        <v>5.2880000000000003</v>
      </c>
    </row>
    <row r="8917" spans="1:4" ht="15.75">
      <c r="A8917" s="1">
        <v>2007</v>
      </c>
      <c r="B8917">
        <v>10</v>
      </c>
      <c r="C8917">
        <v>13</v>
      </c>
      <c r="D8917">
        <v>5.3380000000000001</v>
      </c>
    </row>
    <row r="8918" spans="1:4" ht="15.75">
      <c r="A8918" s="1">
        <v>2007</v>
      </c>
      <c r="B8918">
        <v>10</v>
      </c>
      <c r="C8918">
        <v>14</v>
      </c>
      <c r="D8918">
        <v>5.4180000000000001</v>
      </c>
    </row>
    <row r="8919" spans="1:4" ht="15.75">
      <c r="A8919" s="1">
        <v>2007</v>
      </c>
      <c r="B8919">
        <v>10</v>
      </c>
      <c r="C8919">
        <v>15</v>
      </c>
      <c r="D8919">
        <v>5.5590000000000002</v>
      </c>
    </row>
    <row r="8920" spans="1:4" ht="15.75">
      <c r="A8920" s="1">
        <v>2007</v>
      </c>
      <c r="B8920">
        <v>10</v>
      </c>
      <c r="C8920">
        <v>16</v>
      </c>
      <c r="D8920">
        <v>5.6749999999999998</v>
      </c>
    </row>
    <row r="8921" spans="1:4" ht="15.75">
      <c r="A8921" s="1">
        <v>2007</v>
      </c>
      <c r="B8921">
        <v>10</v>
      </c>
      <c r="C8921">
        <v>17</v>
      </c>
      <c r="D8921">
        <v>5.7549999999999999</v>
      </c>
    </row>
    <row r="8922" spans="1:4" ht="15.75">
      <c r="A8922" s="1">
        <v>2007</v>
      </c>
      <c r="B8922">
        <v>10</v>
      </c>
      <c r="C8922">
        <v>18</v>
      </c>
      <c r="D8922">
        <v>5.9059999999999997</v>
      </c>
    </row>
    <row r="8923" spans="1:4" ht="15.75">
      <c r="A8923" s="1">
        <v>2007</v>
      </c>
      <c r="B8923">
        <v>10</v>
      </c>
      <c r="C8923">
        <v>19</v>
      </c>
      <c r="D8923">
        <v>6.1150000000000002</v>
      </c>
    </row>
    <row r="8924" spans="1:4" ht="15.75">
      <c r="A8924" s="1">
        <v>2007</v>
      </c>
      <c r="B8924">
        <v>10</v>
      </c>
      <c r="C8924">
        <v>20</v>
      </c>
      <c r="D8924">
        <v>6.2789999999999999</v>
      </c>
    </row>
    <row r="8925" spans="1:4" ht="15.75">
      <c r="A8925" s="1">
        <v>2007</v>
      </c>
      <c r="B8925">
        <v>10</v>
      </c>
      <c r="C8925">
        <v>21</v>
      </c>
      <c r="D8925">
        <v>6.484</v>
      </c>
    </row>
    <row r="8926" spans="1:4" ht="15.75">
      <c r="A8926" s="1">
        <v>2007</v>
      </c>
      <c r="B8926">
        <v>10</v>
      </c>
      <c r="C8926">
        <v>22</v>
      </c>
      <c r="D8926">
        <v>6.7279999999999998</v>
      </c>
    </row>
    <row r="8927" spans="1:4" ht="15.75">
      <c r="A8927" s="1">
        <v>2007</v>
      </c>
      <c r="B8927">
        <v>10</v>
      </c>
      <c r="C8927">
        <v>23</v>
      </c>
      <c r="D8927">
        <v>6.9</v>
      </c>
    </row>
    <row r="8928" spans="1:4" ht="15.75">
      <c r="A8928" s="1">
        <v>2007</v>
      </c>
      <c r="B8928">
        <v>10</v>
      </c>
      <c r="C8928">
        <v>24</v>
      </c>
      <c r="D8928">
        <v>7.0049999999999999</v>
      </c>
    </row>
    <row r="8929" spans="1:4" ht="15.75">
      <c r="A8929" s="1">
        <v>2007</v>
      </c>
      <c r="B8929">
        <v>10</v>
      </c>
      <c r="C8929">
        <v>25</v>
      </c>
      <c r="D8929">
        <v>7.21</v>
      </c>
    </row>
    <row r="8930" spans="1:4" ht="15.75">
      <c r="A8930" s="1">
        <v>2007</v>
      </c>
      <c r="B8930">
        <v>10</v>
      </c>
      <c r="C8930">
        <v>26</v>
      </c>
      <c r="D8930">
        <v>7.399</v>
      </c>
    </row>
    <row r="8931" spans="1:4" ht="15.75">
      <c r="A8931" s="1">
        <v>2007</v>
      </c>
      <c r="B8931">
        <v>10</v>
      </c>
      <c r="C8931">
        <v>27</v>
      </c>
      <c r="D8931">
        <v>7.6420000000000003</v>
      </c>
    </row>
    <row r="8932" spans="1:4" ht="15.75">
      <c r="A8932" s="1">
        <v>2007</v>
      </c>
      <c r="B8932">
        <v>10</v>
      </c>
      <c r="C8932">
        <v>28</v>
      </c>
      <c r="D8932">
        <v>7.88</v>
      </c>
    </row>
    <row r="8933" spans="1:4" ht="15.75">
      <c r="A8933" s="1">
        <v>2007</v>
      </c>
      <c r="B8933">
        <v>10</v>
      </c>
      <c r="C8933">
        <v>29</v>
      </c>
      <c r="D8933">
        <v>8.0850000000000009</v>
      </c>
    </row>
    <row r="8934" spans="1:4" ht="15.75">
      <c r="A8934" s="1">
        <v>2007</v>
      </c>
      <c r="B8934">
        <v>10</v>
      </c>
      <c r="C8934">
        <v>30</v>
      </c>
      <c r="D8934">
        <v>8.1790000000000003</v>
      </c>
    </row>
    <row r="8935" spans="1:4" ht="15.75">
      <c r="A8935" s="1">
        <v>2007</v>
      </c>
      <c r="B8935">
        <v>10</v>
      </c>
      <c r="C8935">
        <v>31</v>
      </c>
      <c r="D8935">
        <v>8.3320000000000007</v>
      </c>
    </row>
    <row r="8936" spans="1:4" ht="15.75">
      <c r="A8936" s="1">
        <v>2007</v>
      </c>
      <c r="B8936">
        <v>11</v>
      </c>
      <c r="C8936">
        <v>1</v>
      </c>
      <c r="D8936">
        <v>8.4979999999999993</v>
      </c>
    </row>
    <row r="8937" spans="1:4" ht="15.75">
      <c r="A8937" s="1">
        <v>2007</v>
      </c>
      <c r="B8937">
        <v>11</v>
      </c>
      <c r="C8937">
        <v>2</v>
      </c>
      <c r="D8937">
        <v>8.6630000000000003</v>
      </c>
    </row>
    <row r="8938" spans="1:4" ht="15.75">
      <c r="A8938" s="1">
        <v>2007</v>
      </c>
      <c r="B8938">
        <v>11</v>
      </c>
      <c r="C8938">
        <v>3</v>
      </c>
      <c r="D8938">
        <v>8.7309999999999999</v>
      </c>
    </row>
    <row r="8939" spans="1:4" ht="15.75">
      <c r="A8939" s="1">
        <v>2007</v>
      </c>
      <c r="B8939">
        <v>11</v>
      </c>
      <c r="C8939">
        <v>4</v>
      </c>
      <c r="D8939">
        <v>8.8970000000000002</v>
      </c>
    </row>
    <row r="8940" spans="1:4" ht="15.75">
      <c r="A8940" s="1">
        <v>2007</v>
      </c>
      <c r="B8940">
        <v>11</v>
      </c>
      <c r="C8940">
        <v>5</v>
      </c>
      <c r="D8940">
        <v>8.9109999999999996</v>
      </c>
    </row>
    <row r="8941" spans="1:4" ht="15.75">
      <c r="A8941" s="1">
        <v>2007</v>
      </c>
      <c r="B8941">
        <v>11</v>
      </c>
      <c r="C8941">
        <v>6</v>
      </c>
      <c r="D8941">
        <v>8.9860000000000007</v>
      </c>
    </row>
    <row r="8942" spans="1:4" ht="15.75">
      <c r="A8942" s="1">
        <v>2007</v>
      </c>
      <c r="B8942">
        <v>11</v>
      </c>
      <c r="C8942">
        <v>7</v>
      </c>
      <c r="D8942">
        <v>9.1189999999999998</v>
      </c>
    </row>
    <row r="8943" spans="1:4" ht="15.75">
      <c r="A8943" s="1">
        <v>2007</v>
      </c>
      <c r="B8943">
        <v>11</v>
      </c>
      <c r="C8943">
        <v>8</v>
      </c>
      <c r="D8943">
        <v>9.2309999999999999</v>
      </c>
    </row>
    <row r="8944" spans="1:4" ht="15.75">
      <c r="A8944" s="1">
        <v>2007</v>
      </c>
      <c r="B8944">
        <v>11</v>
      </c>
      <c r="C8944">
        <v>9</v>
      </c>
      <c r="D8944">
        <v>9.4009999999999998</v>
      </c>
    </row>
    <row r="8945" spans="1:4" ht="15.75">
      <c r="A8945" s="1">
        <v>2007</v>
      </c>
      <c r="B8945">
        <v>11</v>
      </c>
      <c r="C8945">
        <v>10</v>
      </c>
      <c r="D8945">
        <v>9.4689999999999994</v>
      </c>
    </row>
    <row r="8946" spans="1:4" ht="15.75">
      <c r="A8946" s="1">
        <v>2007</v>
      </c>
      <c r="B8946">
        <v>11</v>
      </c>
      <c r="C8946">
        <v>11</v>
      </c>
      <c r="D8946">
        <v>9.5190000000000001</v>
      </c>
    </row>
    <row r="8947" spans="1:4" ht="15.75">
      <c r="A8947" s="1">
        <v>2007</v>
      </c>
      <c r="B8947">
        <v>11</v>
      </c>
      <c r="C8947">
        <v>12</v>
      </c>
      <c r="D8947">
        <v>9.66</v>
      </c>
    </row>
    <row r="8948" spans="1:4" ht="15.75">
      <c r="A8948" s="1">
        <v>2007</v>
      </c>
      <c r="B8948">
        <v>11</v>
      </c>
      <c r="C8948">
        <v>13</v>
      </c>
      <c r="D8948">
        <v>9.6780000000000008</v>
      </c>
    </row>
    <row r="8949" spans="1:4" ht="15.75">
      <c r="A8949" s="1">
        <v>2007</v>
      </c>
      <c r="B8949">
        <v>11</v>
      </c>
      <c r="C8949">
        <v>14</v>
      </c>
      <c r="D8949">
        <v>9.6630000000000003</v>
      </c>
    </row>
    <row r="8950" spans="1:4" ht="15.75">
      <c r="A8950" s="1">
        <v>2007</v>
      </c>
      <c r="B8950">
        <v>11</v>
      </c>
      <c r="C8950">
        <v>15</v>
      </c>
      <c r="D8950">
        <v>9.7140000000000004</v>
      </c>
    </row>
    <row r="8951" spans="1:4" ht="15.75">
      <c r="A8951" s="1">
        <v>2007</v>
      </c>
      <c r="B8951">
        <v>11</v>
      </c>
      <c r="C8951">
        <v>16</v>
      </c>
      <c r="D8951">
        <v>9.7390000000000008</v>
      </c>
    </row>
    <row r="8952" spans="1:4" ht="15.75">
      <c r="A8952" s="1">
        <v>2007</v>
      </c>
      <c r="B8952">
        <v>11</v>
      </c>
      <c r="C8952">
        <v>17</v>
      </c>
      <c r="D8952">
        <v>9.8919999999999995</v>
      </c>
    </row>
    <row r="8953" spans="1:4" ht="15.75">
      <c r="A8953" s="1">
        <v>2007</v>
      </c>
      <c r="B8953">
        <v>11</v>
      </c>
      <c r="C8953">
        <v>18</v>
      </c>
      <c r="D8953">
        <v>9.9659999999999993</v>
      </c>
    </row>
    <row r="8954" spans="1:4" ht="15.75">
      <c r="A8954" s="1">
        <v>2007</v>
      </c>
      <c r="B8954">
        <v>11</v>
      </c>
      <c r="C8954">
        <v>19</v>
      </c>
      <c r="D8954">
        <v>10.058</v>
      </c>
    </row>
    <row r="8955" spans="1:4" ht="15.75">
      <c r="A8955" s="1">
        <v>2007</v>
      </c>
      <c r="B8955">
        <v>11</v>
      </c>
      <c r="C8955">
        <v>20</v>
      </c>
      <c r="D8955">
        <v>10.151999999999999</v>
      </c>
    </row>
    <row r="8956" spans="1:4" ht="15.75">
      <c r="A8956" s="1">
        <v>2007</v>
      </c>
      <c r="B8956">
        <v>11</v>
      </c>
      <c r="C8956">
        <v>21</v>
      </c>
      <c r="D8956">
        <v>10.278</v>
      </c>
    </row>
    <row r="8957" spans="1:4" ht="15.75">
      <c r="A8957" s="1">
        <v>2007</v>
      </c>
      <c r="B8957">
        <v>11</v>
      </c>
      <c r="C8957">
        <v>22</v>
      </c>
      <c r="D8957">
        <v>10.304</v>
      </c>
    </row>
    <row r="8958" spans="1:4" ht="15.75">
      <c r="A8958" s="1">
        <v>2007</v>
      </c>
      <c r="B8958">
        <v>11</v>
      </c>
      <c r="C8958">
        <v>23</v>
      </c>
      <c r="D8958">
        <v>10.28</v>
      </c>
    </row>
    <row r="8959" spans="1:4" ht="15.75">
      <c r="A8959" s="1">
        <v>2007</v>
      </c>
      <c r="B8959">
        <v>11</v>
      </c>
      <c r="C8959">
        <v>24</v>
      </c>
      <c r="D8959">
        <v>10.291</v>
      </c>
    </row>
    <row r="8960" spans="1:4" ht="15.75">
      <c r="A8960" s="1">
        <v>2007</v>
      </c>
      <c r="B8960">
        <v>11</v>
      </c>
      <c r="C8960">
        <v>25</v>
      </c>
      <c r="D8960">
        <v>10.404999999999999</v>
      </c>
    </row>
    <row r="8961" spans="1:4" ht="15.75">
      <c r="A8961" s="1">
        <v>2007</v>
      </c>
      <c r="B8961">
        <v>11</v>
      </c>
      <c r="C8961">
        <v>26</v>
      </c>
      <c r="D8961">
        <v>10.43</v>
      </c>
    </row>
    <row r="8962" spans="1:4" ht="15.75">
      <c r="A8962" s="1">
        <v>2007</v>
      </c>
      <c r="B8962">
        <v>11</v>
      </c>
      <c r="C8962">
        <v>27</v>
      </c>
      <c r="D8962">
        <v>10.491</v>
      </c>
    </row>
    <row r="8963" spans="1:4" ht="15.75">
      <c r="A8963" s="1">
        <v>2007</v>
      </c>
      <c r="B8963">
        <v>11</v>
      </c>
      <c r="C8963">
        <v>28</v>
      </c>
      <c r="D8963">
        <v>10.673</v>
      </c>
    </row>
    <row r="8964" spans="1:4" ht="15.75">
      <c r="A8964" s="1">
        <v>2007</v>
      </c>
      <c r="B8964">
        <v>11</v>
      </c>
      <c r="C8964">
        <v>29</v>
      </c>
      <c r="D8964">
        <v>10.827999999999999</v>
      </c>
    </row>
    <row r="8965" spans="1:4" ht="15.75">
      <c r="A8965" s="1">
        <v>2007</v>
      </c>
      <c r="B8965">
        <v>11</v>
      </c>
      <c r="C8965">
        <v>30</v>
      </c>
      <c r="D8965">
        <v>10.878</v>
      </c>
    </row>
    <row r="8966" spans="1:4" ht="15.75">
      <c r="A8966" s="1">
        <v>2007</v>
      </c>
      <c r="B8966">
        <v>12</v>
      </c>
      <c r="C8966">
        <v>1</v>
      </c>
      <c r="D8966">
        <v>10.916</v>
      </c>
    </row>
    <row r="8967" spans="1:4" ht="15.75">
      <c r="A8967" s="1">
        <v>2007</v>
      </c>
      <c r="B8967">
        <v>12</v>
      </c>
      <c r="C8967">
        <v>2</v>
      </c>
      <c r="D8967">
        <v>10.867000000000001</v>
      </c>
    </row>
    <row r="8968" spans="1:4" ht="15.75">
      <c r="A8968" s="1">
        <v>2007</v>
      </c>
      <c r="B8968">
        <v>12</v>
      </c>
      <c r="C8968">
        <v>3</v>
      </c>
      <c r="D8968">
        <v>10.991</v>
      </c>
    </row>
    <row r="8969" spans="1:4" ht="15.75">
      <c r="A8969" s="1">
        <v>2007</v>
      </c>
      <c r="B8969">
        <v>12</v>
      </c>
      <c r="C8969">
        <v>4</v>
      </c>
      <c r="D8969">
        <v>11.148</v>
      </c>
    </row>
    <row r="8970" spans="1:4" ht="15.75">
      <c r="A8970" s="1">
        <v>2007</v>
      </c>
      <c r="B8970">
        <v>12</v>
      </c>
      <c r="C8970">
        <v>5</v>
      </c>
      <c r="D8970">
        <v>11.273</v>
      </c>
    </row>
    <row r="8971" spans="1:4" ht="15.75">
      <c r="A8971" s="1">
        <v>2007</v>
      </c>
      <c r="B8971">
        <v>12</v>
      </c>
      <c r="C8971">
        <v>6</v>
      </c>
      <c r="D8971">
        <v>11.333</v>
      </c>
    </row>
    <row r="8972" spans="1:4" ht="15.75">
      <c r="A8972" s="1">
        <v>2007</v>
      </c>
      <c r="B8972">
        <v>12</v>
      </c>
      <c r="C8972">
        <v>7</v>
      </c>
      <c r="D8972">
        <v>11.352</v>
      </c>
    </row>
    <row r="8973" spans="1:4" ht="15.75">
      <c r="A8973" s="1">
        <v>2007</v>
      </c>
      <c r="B8973">
        <v>12</v>
      </c>
      <c r="C8973">
        <v>8</v>
      </c>
      <c r="D8973">
        <v>11.403</v>
      </c>
    </row>
    <row r="8974" spans="1:4" ht="15.75">
      <c r="A8974" s="1">
        <v>2007</v>
      </c>
      <c r="B8974">
        <v>12</v>
      </c>
      <c r="C8974">
        <v>9</v>
      </c>
      <c r="D8974">
        <v>11.510999999999999</v>
      </c>
    </row>
    <row r="8975" spans="1:4" ht="15.75">
      <c r="A8975" s="1">
        <v>2007</v>
      </c>
      <c r="B8975">
        <v>12</v>
      </c>
      <c r="C8975">
        <v>10</v>
      </c>
      <c r="D8975">
        <v>11.6</v>
      </c>
    </row>
    <row r="8976" spans="1:4" ht="15.75">
      <c r="A8976" s="1">
        <v>2007</v>
      </c>
      <c r="B8976">
        <v>12</v>
      </c>
      <c r="C8976">
        <v>11</v>
      </c>
      <c r="D8976">
        <v>11.586</v>
      </c>
    </row>
    <row r="8977" spans="1:4" ht="15.75">
      <c r="A8977" s="1">
        <v>2007</v>
      </c>
      <c r="B8977">
        <v>12</v>
      </c>
      <c r="C8977">
        <v>12</v>
      </c>
      <c r="D8977">
        <v>11.646000000000001</v>
      </c>
    </row>
    <row r="8978" spans="1:4" ht="15.75">
      <c r="A8978" s="1">
        <v>2007</v>
      </c>
      <c r="B8978">
        <v>12</v>
      </c>
      <c r="C8978">
        <v>13</v>
      </c>
      <c r="D8978">
        <v>11.763999999999999</v>
      </c>
    </row>
    <row r="8979" spans="1:4" ht="15.75">
      <c r="A8979" s="1">
        <v>2007</v>
      </c>
      <c r="B8979">
        <v>12</v>
      </c>
      <c r="C8979">
        <v>14</v>
      </c>
      <c r="D8979">
        <v>11.864000000000001</v>
      </c>
    </row>
    <row r="8980" spans="1:4" ht="15.75">
      <c r="A8980" s="1">
        <v>2007</v>
      </c>
      <c r="B8980">
        <v>12</v>
      </c>
      <c r="C8980">
        <v>15</v>
      </c>
      <c r="D8980">
        <v>11.903</v>
      </c>
    </row>
    <row r="8981" spans="1:4" ht="15.75">
      <c r="A8981" s="1">
        <v>2007</v>
      </c>
      <c r="B8981">
        <v>12</v>
      </c>
      <c r="C8981">
        <v>16</v>
      </c>
      <c r="D8981">
        <v>11.968999999999999</v>
      </c>
    </row>
    <row r="8982" spans="1:4" ht="15.75">
      <c r="A8982" s="1">
        <v>2007</v>
      </c>
      <c r="B8982">
        <v>12</v>
      </c>
      <c r="C8982">
        <v>17</v>
      </c>
      <c r="D8982">
        <v>12.11</v>
      </c>
    </row>
    <row r="8983" spans="1:4" ht="15.75">
      <c r="A8983" s="1">
        <v>2007</v>
      </c>
      <c r="B8983">
        <v>12</v>
      </c>
      <c r="C8983">
        <v>18</v>
      </c>
      <c r="D8983">
        <v>12.215999999999999</v>
      </c>
    </row>
    <row r="8984" spans="1:4" ht="15.75">
      <c r="A8984" s="1">
        <v>2007</v>
      </c>
      <c r="B8984">
        <v>12</v>
      </c>
      <c r="C8984">
        <v>19</v>
      </c>
      <c r="D8984">
        <v>12.275</v>
      </c>
    </row>
    <row r="8985" spans="1:4" ht="15.75">
      <c r="A8985" s="1">
        <v>2007</v>
      </c>
      <c r="B8985">
        <v>12</v>
      </c>
      <c r="C8985">
        <v>20</v>
      </c>
      <c r="D8985">
        <v>12.395</v>
      </c>
    </row>
    <row r="8986" spans="1:4" ht="15.75">
      <c r="A8986" s="1">
        <v>2007</v>
      </c>
      <c r="B8986">
        <v>12</v>
      </c>
      <c r="C8986">
        <v>21</v>
      </c>
      <c r="D8986">
        <v>12.497999999999999</v>
      </c>
    </row>
    <row r="8987" spans="1:4" ht="15.75">
      <c r="A8987" s="1">
        <v>2007</v>
      </c>
      <c r="B8987">
        <v>12</v>
      </c>
      <c r="C8987">
        <v>22</v>
      </c>
      <c r="D8987">
        <v>12.592000000000001</v>
      </c>
    </row>
    <row r="8988" spans="1:4" ht="15.75">
      <c r="A8988" s="1">
        <v>2007</v>
      </c>
      <c r="B8988">
        <v>12</v>
      </c>
      <c r="C8988">
        <v>23</v>
      </c>
      <c r="D8988">
        <v>12.694000000000001</v>
      </c>
    </row>
    <row r="8989" spans="1:4" ht="15.75">
      <c r="A8989" s="1">
        <v>2007</v>
      </c>
      <c r="B8989">
        <v>12</v>
      </c>
      <c r="C8989">
        <v>24</v>
      </c>
      <c r="D8989">
        <v>12.807</v>
      </c>
    </row>
    <row r="8990" spans="1:4" ht="15.75">
      <c r="A8990" s="1">
        <v>2007</v>
      </c>
      <c r="B8990">
        <v>12</v>
      </c>
      <c r="C8990">
        <v>25</v>
      </c>
      <c r="D8990">
        <v>12.742000000000001</v>
      </c>
    </row>
    <row r="8991" spans="1:4" ht="15.75">
      <c r="A8991" s="1">
        <v>2007</v>
      </c>
      <c r="B8991">
        <v>12</v>
      </c>
      <c r="C8991">
        <v>26</v>
      </c>
      <c r="D8991">
        <v>12.766</v>
      </c>
    </row>
    <row r="8992" spans="1:4" ht="15.75">
      <c r="A8992" s="1">
        <v>2007</v>
      </c>
      <c r="B8992">
        <v>12</v>
      </c>
      <c r="C8992">
        <v>27</v>
      </c>
      <c r="D8992">
        <v>12.867000000000001</v>
      </c>
    </row>
    <row r="8993" spans="1:4" ht="15.75">
      <c r="A8993" s="1">
        <v>2007</v>
      </c>
      <c r="B8993">
        <v>12</v>
      </c>
      <c r="C8993">
        <v>28</v>
      </c>
      <c r="D8993">
        <v>12.917999999999999</v>
      </c>
    </row>
    <row r="8994" spans="1:4" ht="15.75">
      <c r="A8994" s="1">
        <v>2007</v>
      </c>
      <c r="B8994">
        <v>12</v>
      </c>
      <c r="C8994">
        <v>29</v>
      </c>
      <c r="D8994">
        <v>12.981</v>
      </c>
    </row>
    <row r="8995" spans="1:4" ht="15.75">
      <c r="A8995" s="1">
        <v>2007</v>
      </c>
      <c r="B8995">
        <v>12</v>
      </c>
      <c r="C8995">
        <v>30</v>
      </c>
      <c r="D8995">
        <v>13.012</v>
      </c>
    </row>
    <row r="8996" spans="1:4" ht="15.75">
      <c r="A8996" s="1">
        <v>2007</v>
      </c>
      <c r="B8996">
        <v>12</v>
      </c>
      <c r="C8996">
        <v>31</v>
      </c>
      <c r="D8996">
        <v>13.054</v>
      </c>
    </row>
    <row r="8997" spans="1:4" ht="15.75">
      <c r="A8997" s="1">
        <v>2008</v>
      </c>
      <c r="B8997">
        <v>1</v>
      </c>
      <c r="C8997">
        <v>1</v>
      </c>
      <c r="D8997">
        <v>13.206</v>
      </c>
    </row>
    <row r="8998" spans="1:4" ht="15.75">
      <c r="A8998" s="1">
        <v>2008</v>
      </c>
      <c r="B8998">
        <v>1</v>
      </c>
      <c r="C8998">
        <v>2</v>
      </c>
      <c r="D8998">
        <v>13.164</v>
      </c>
    </row>
    <row r="8999" spans="1:4" ht="15.75">
      <c r="A8999" s="1">
        <v>2008</v>
      </c>
      <c r="B8999">
        <v>1</v>
      </c>
      <c r="C8999">
        <v>3</v>
      </c>
      <c r="D8999">
        <v>13.19</v>
      </c>
    </row>
    <row r="9000" spans="1:4" ht="15.75">
      <c r="A9000" s="1">
        <v>2008</v>
      </c>
      <c r="B9000">
        <v>1</v>
      </c>
      <c r="C9000">
        <v>4</v>
      </c>
      <c r="D9000">
        <v>13.275</v>
      </c>
    </row>
    <row r="9001" spans="1:4" ht="15.75">
      <c r="A9001" s="1">
        <v>2008</v>
      </c>
      <c r="B9001">
        <v>1</v>
      </c>
      <c r="C9001">
        <v>5</v>
      </c>
      <c r="D9001">
        <v>13.303000000000001</v>
      </c>
    </row>
    <row r="9002" spans="1:4" ht="15.75">
      <c r="A9002" s="1">
        <v>2008</v>
      </c>
      <c r="B9002">
        <v>1</v>
      </c>
      <c r="C9002">
        <v>6</v>
      </c>
      <c r="D9002">
        <v>13.324999999999999</v>
      </c>
    </row>
    <row r="9003" spans="1:4" ht="15.75">
      <c r="A9003" s="1">
        <v>2008</v>
      </c>
      <c r="B9003">
        <v>1</v>
      </c>
      <c r="C9003">
        <v>7</v>
      </c>
      <c r="D9003">
        <v>13.411</v>
      </c>
    </row>
    <row r="9004" spans="1:4" ht="15.75">
      <c r="A9004" s="1">
        <v>2008</v>
      </c>
      <c r="B9004">
        <v>1</v>
      </c>
      <c r="C9004">
        <v>8</v>
      </c>
      <c r="D9004">
        <v>13.433</v>
      </c>
    </row>
    <row r="9005" spans="1:4" ht="15.75">
      <c r="A9005" s="1">
        <v>2008</v>
      </c>
      <c r="B9005">
        <v>1</v>
      </c>
      <c r="C9005">
        <v>9</v>
      </c>
      <c r="D9005">
        <v>13.532</v>
      </c>
    </row>
    <row r="9006" spans="1:4" ht="15.75">
      <c r="A9006" s="1">
        <v>2008</v>
      </c>
      <c r="B9006">
        <v>1</v>
      </c>
      <c r="C9006">
        <v>10</v>
      </c>
      <c r="D9006">
        <v>13.586</v>
      </c>
    </row>
    <row r="9007" spans="1:4" ht="15.75">
      <c r="A9007" s="1">
        <v>2008</v>
      </c>
      <c r="B9007">
        <v>1</v>
      </c>
      <c r="C9007">
        <v>11</v>
      </c>
      <c r="D9007">
        <v>13.744</v>
      </c>
    </row>
    <row r="9008" spans="1:4" ht="15.75">
      <c r="A9008" s="1">
        <v>2008</v>
      </c>
      <c r="B9008">
        <v>1</v>
      </c>
      <c r="C9008">
        <v>12</v>
      </c>
      <c r="D9008">
        <v>13.678000000000001</v>
      </c>
    </row>
    <row r="9009" spans="1:4" ht="15.75">
      <c r="A9009" s="1">
        <v>2008</v>
      </c>
      <c r="B9009">
        <v>1</v>
      </c>
      <c r="C9009">
        <v>13</v>
      </c>
      <c r="D9009">
        <v>13.747</v>
      </c>
    </row>
    <row r="9010" spans="1:4" ht="15.75">
      <c r="A9010" s="1">
        <v>2008</v>
      </c>
      <c r="B9010">
        <v>1</v>
      </c>
      <c r="C9010">
        <v>14</v>
      </c>
      <c r="D9010">
        <v>13.78</v>
      </c>
    </row>
    <row r="9011" spans="1:4" ht="15.75">
      <c r="A9011" s="1">
        <v>2008</v>
      </c>
      <c r="B9011">
        <v>1</v>
      </c>
      <c r="C9011">
        <v>15</v>
      </c>
      <c r="D9011">
        <v>13.821999999999999</v>
      </c>
    </row>
    <row r="9012" spans="1:4" ht="15.75">
      <c r="A9012" s="1">
        <v>2008</v>
      </c>
      <c r="B9012">
        <v>1</v>
      </c>
      <c r="C9012">
        <v>16</v>
      </c>
      <c r="D9012">
        <v>13.849</v>
      </c>
    </row>
    <row r="9013" spans="1:4" ht="15.75">
      <c r="A9013" s="1">
        <v>2008</v>
      </c>
      <c r="B9013">
        <v>1</v>
      </c>
      <c r="C9013">
        <v>17</v>
      </c>
      <c r="D9013">
        <v>13.865</v>
      </c>
    </row>
    <row r="9014" spans="1:4" ht="15.75">
      <c r="A9014" s="1">
        <v>2008</v>
      </c>
      <c r="B9014">
        <v>1</v>
      </c>
      <c r="C9014">
        <v>18</v>
      </c>
      <c r="D9014">
        <v>13.922000000000001</v>
      </c>
    </row>
    <row r="9015" spans="1:4" ht="15.75">
      <c r="A9015" s="1">
        <v>2008</v>
      </c>
      <c r="B9015">
        <v>1</v>
      </c>
      <c r="C9015">
        <v>19</v>
      </c>
      <c r="D9015">
        <v>13.997</v>
      </c>
    </row>
    <row r="9016" spans="1:4" ht="15.75">
      <c r="A9016" s="1">
        <v>2008</v>
      </c>
      <c r="B9016">
        <v>1</v>
      </c>
      <c r="C9016">
        <v>20</v>
      </c>
      <c r="D9016">
        <v>13.964</v>
      </c>
    </row>
    <row r="9017" spans="1:4" ht="15.75">
      <c r="A9017" s="1">
        <v>2008</v>
      </c>
      <c r="B9017">
        <v>1</v>
      </c>
      <c r="C9017">
        <v>21</v>
      </c>
      <c r="D9017">
        <v>14.07</v>
      </c>
    </row>
    <row r="9018" spans="1:4" ht="15.75">
      <c r="A9018" s="1">
        <v>2008</v>
      </c>
      <c r="B9018">
        <v>1</v>
      </c>
      <c r="C9018">
        <v>22</v>
      </c>
      <c r="D9018">
        <v>14.189</v>
      </c>
    </row>
    <row r="9019" spans="1:4" ht="15.75">
      <c r="A9019" s="1">
        <v>2008</v>
      </c>
      <c r="B9019">
        <v>1</v>
      </c>
      <c r="C9019">
        <v>23</v>
      </c>
      <c r="D9019">
        <v>14.286</v>
      </c>
    </row>
    <row r="9020" spans="1:4" ht="15.75">
      <c r="A9020" s="1">
        <v>2008</v>
      </c>
      <c r="B9020">
        <v>1</v>
      </c>
      <c r="C9020">
        <v>24</v>
      </c>
      <c r="D9020">
        <v>14.455</v>
      </c>
    </row>
    <row r="9021" spans="1:4" ht="15.75">
      <c r="A9021" s="1">
        <v>2008</v>
      </c>
      <c r="B9021">
        <v>1</v>
      </c>
      <c r="C9021">
        <v>25</v>
      </c>
      <c r="D9021">
        <v>14.468</v>
      </c>
    </row>
    <row r="9022" spans="1:4" ht="15.75">
      <c r="A9022" s="1">
        <v>2008</v>
      </c>
      <c r="B9022">
        <v>1</v>
      </c>
      <c r="C9022">
        <v>26</v>
      </c>
      <c r="D9022">
        <v>14.525</v>
      </c>
    </row>
    <row r="9023" spans="1:4" ht="15.75">
      <c r="A9023" s="1">
        <v>2008</v>
      </c>
      <c r="B9023">
        <v>1</v>
      </c>
      <c r="C9023">
        <v>27</v>
      </c>
      <c r="D9023">
        <v>14.532999999999999</v>
      </c>
    </row>
    <row r="9024" spans="1:4" ht="15.75">
      <c r="A9024" s="1">
        <v>2008</v>
      </c>
      <c r="B9024">
        <v>1</v>
      </c>
      <c r="C9024">
        <v>28</v>
      </c>
      <c r="D9024">
        <v>14.593</v>
      </c>
    </row>
    <row r="9025" spans="1:4" ht="15.75">
      <c r="A9025" s="1">
        <v>2008</v>
      </c>
      <c r="B9025">
        <v>1</v>
      </c>
      <c r="C9025">
        <v>29</v>
      </c>
      <c r="D9025">
        <v>14.609</v>
      </c>
    </row>
    <row r="9026" spans="1:4" ht="15.75">
      <c r="A9026" s="1">
        <v>2008</v>
      </c>
      <c r="B9026">
        <v>1</v>
      </c>
      <c r="C9026">
        <v>30</v>
      </c>
      <c r="D9026">
        <v>14.519</v>
      </c>
    </row>
    <row r="9027" spans="1:4" ht="15.75">
      <c r="A9027" s="1">
        <v>2008</v>
      </c>
      <c r="B9027">
        <v>1</v>
      </c>
      <c r="C9027">
        <v>31</v>
      </c>
      <c r="D9027">
        <v>14.465</v>
      </c>
    </row>
    <row r="9028" spans="1:4" ht="15.75">
      <c r="A9028" s="1">
        <v>2008</v>
      </c>
      <c r="B9028">
        <v>2</v>
      </c>
      <c r="C9028">
        <v>1</v>
      </c>
      <c r="D9028">
        <v>14.563000000000001</v>
      </c>
    </row>
    <row r="9029" spans="1:4" ht="15.75">
      <c r="A9029" s="1">
        <v>2008</v>
      </c>
      <c r="B9029">
        <v>2</v>
      </c>
      <c r="C9029">
        <v>2</v>
      </c>
      <c r="D9029">
        <v>14.66</v>
      </c>
    </row>
    <row r="9030" spans="1:4" ht="15.75">
      <c r="A9030" s="1">
        <v>2008</v>
      </c>
      <c r="B9030">
        <v>2</v>
      </c>
      <c r="C9030">
        <v>3</v>
      </c>
      <c r="D9030">
        <v>14.664</v>
      </c>
    </row>
    <row r="9031" spans="1:4" ht="15.75">
      <c r="A9031" s="1">
        <v>2008</v>
      </c>
      <c r="B9031">
        <v>2</v>
      </c>
      <c r="C9031">
        <v>4</v>
      </c>
      <c r="D9031">
        <v>14.711</v>
      </c>
    </row>
    <row r="9032" spans="1:4" ht="15.75">
      <c r="A9032" s="1">
        <v>2008</v>
      </c>
      <c r="B9032">
        <v>2</v>
      </c>
      <c r="C9032">
        <v>5</v>
      </c>
      <c r="D9032">
        <v>14.835000000000001</v>
      </c>
    </row>
    <row r="9033" spans="1:4" ht="15.75">
      <c r="A9033" s="1">
        <v>2008</v>
      </c>
      <c r="B9033">
        <v>2</v>
      </c>
      <c r="C9033">
        <v>6</v>
      </c>
      <c r="D9033">
        <v>14.849</v>
      </c>
    </row>
    <row r="9034" spans="1:4" ht="15.75">
      <c r="A9034" s="1">
        <v>2008</v>
      </c>
      <c r="B9034">
        <v>2</v>
      </c>
      <c r="C9034">
        <v>7</v>
      </c>
      <c r="D9034">
        <v>14.840999999999999</v>
      </c>
    </row>
    <row r="9035" spans="1:4" ht="15.75">
      <c r="A9035" s="1">
        <v>2008</v>
      </c>
      <c r="B9035">
        <v>2</v>
      </c>
      <c r="C9035">
        <v>8</v>
      </c>
      <c r="D9035">
        <v>14.855</v>
      </c>
    </row>
    <row r="9036" spans="1:4" ht="15.75">
      <c r="A9036" s="1">
        <v>2008</v>
      </c>
      <c r="B9036">
        <v>2</v>
      </c>
      <c r="C9036">
        <v>9</v>
      </c>
      <c r="D9036">
        <v>14.9</v>
      </c>
    </row>
    <row r="9037" spans="1:4" ht="15.75">
      <c r="A9037" s="1">
        <v>2008</v>
      </c>
      <c r="B9037">
        <v>2</v>
      </c>
      <c r="C9037">
        <v>10</v>
      </c>
      <c r="D9037">
        <v>14.93</v>
      </c>
    </row>
    <row r="9038" spans="1:4" ht="15.75">
      <c r="A9038" s="1">
        <v>2008</v>
      </c>
      <c r="B9038">
        <v>2</v>
      </c>
      <c r="C9038">
        <v>11</v>
      </c>
      <c r="D9038">
        <v>14.967000000000001</v>
      </c>
    </row>
    <row r="9039" spans="1:4" ht="15.75">
      <c r="A9039" s="1">
        <v>2008</v>
      </c>
      <c r="B9039">
        <v>2</v>
      </c>
      <c r="C9039">
        <v>12</v>
      </c>
      <c r="D9039">
        <v>14.976000000000001</v>
      </c>
    </row>
    <row r="9040" spans="1:4" ht="15.75">
      <c r="A9040" s="1">
        <v>2008</v>
      </c>
      <c r="B9040">
        <v>2</v>
      </c>
      <c r="C9040">
        <v>13</v>
      </c>
      <c r="D9040">
        <v>14.920999999999999</v>
      </c>
    </row>
    <row r="9041" spans="1:4" ht="15.75">
      <c r="A9041" s="1">
        <v>2008</v>
      </c>
      <c r="B9041">
        <v>2</v>
      </c>
      <c r="C9041">
        <v>14</v>
      </c>
      <c r="D9041">
        <v>14.829000000000001</v>
      </c>
    </row>
    <row r="9042" spans="1:4" ht="15.75">
      <c r="A9042" s="1">
        <v>2008</v>
      </c>
      <c r="B9042">
        <v>2</v>
      </c>
      <c r="C9042">
        <v>15</v>
      </c>
      <c r="D9042">
        <v>14.734999999999999</v>
      </c>
    </row>
    <row r="9043" spans="1:4" ht="15.75">
      <c r="A9043" s="1">
        <v>2008</v>
      </c>
      <c r="B9043">
        <v>2</v>
      </c>
      <c r="C9043">
        <v>16</v>
      </c>
      <c r="D9043">
        <v>14.773999999999999</v>
      </c>
    </row>
    <row r="9044" spans="1:4" ht="15.75">
      <c r="A9044" s="1">
        <v>2008</v>
      </c>
      <c r="B9044">
        <v>2</v>
      </c>
      <c r="C9044">
        <v>17</v>
      </c>
      <c r="D9044">
        <v>14.888999999999999</v>
      </c>
    </row>
    <row r="9045" spans="1:4" ht="15.75">
      <c r="A9045" s="1">
        <v>2008</v>
      </c>
      <c r="B9045">
        <v>2</v>
      </c>
      <c r="C9045">
        <v>18</v>
      </c>
      <c r="D9045">
        <v>14.881</v>
      </c>
    </row>
    <row r="9046" spans="1:4" ht="15.75">
      <c r="A9046" s="1">
        <v>2008</v>
      </c>
      <c r="B9046">
        <v>2</v>
      </c>
      <c r="C9046">
        <v>19</v>
      </c>
      <c r="D9046">
        <v>14.929</v>
      </c>
    </row>
    <row r="9047" spans="1:4" ht="15.75">
      <c r="A9047" s="1">
        <v>2008</v>
      </c>
      <c r="B9047">
        <v>2</v>
      </c>
      <c r="C9047">
        <v>20</v>
      </c>
      <c r="D9047">
        <v>14.927</v>
      </c>
    </row>
    <row r="9048" spans="1:4" ht="15.75">
      <c r="A9048" s="1">
        <v>2008</v>
      </c>
      <c r="B9048">
        <v>2</v>
      </c>
      <c r="C9048">
        <v>21</v>
      </c>
      <c r="D9048">
        <v>15.06</v>
      </c>
    </row>
    <row r="9049" spans="1:4" ht="15.75">
      <c r="A9049" s="1">
        <v>2008</v>
      </c>
      <c r="B9049">
        <v>2</v>
      </c>
      <c r="C9049">
        <v>22</v>
      </c>
      <c r="D9049">
        <v>15.196999999999999</v>
      </c>
    </row>
    <row r="9050" spans="1:4" ht="15.75">
      <c r="A9050" s="1">
        <v>2008</v>
      </c>
      <c r="B9050">
        <v>2</v>
      </c>
      <c r="C9050">
        <v>23</v>
      </c>
      <c r="D9050">
        <v>15.212999999999999</v>
      </c>
    </row>
    <row r="9051" spans="1:4" ht="15.75">
      <c r="A9051" s="1">
        <v>2008</v>
      </c>
      <c r="B9051">
        <v>2</v>
      </c>
      <c r="C9051">
        <v>24</v>
      </c>
      <c r="D9051">
        <v>15.233000000000001</v>
      </c>
    </row>
    <row r="9052" spans="1:4" ht="15.75">
      <c r="A9052" s="1">
        <v>2008</v>
      </c>
      <c r="B9052">
        <v>2</v>
      </c>
      <c r="C9052">
        <v>25</v>
      </c>
      <c r="D9052">
        <v>15.262</v>
      </c>
    </row>
    <row r="9053" spans="1:4" ht="15.75">
      <c r="A9053" s="1">
        <v>2008</v>
      </c>
      <c r="B9053">
        <v>2</v>
      </c>
      <c r="C9053">
        <v>26</v>
      </c>
      <c r="D9053">
        <v>15.242000000000001</v>
      </c>
    </row>
    <row r="9054" spans="1:4" ht="15.75">
      <c r="A9054" s="1">
        <v>2008</v>
      </c>
      <c r="B9054">
        <v>2</v>
      </c>
      <c r="C9054">
        <v>27</v>
      </c>
      <c r="D9054">
        <v>15.353999999999999</v>
      </c>
    </row>
    <row r="9055" spans="1:4" ht="15.75">
      <c r="A9055" s="1">
        <v>2008</v>
      </c>
      <c r="B9055">
        <v>2</v>
      </c>
      <c r="C9055">
        <v>28</v>
      </c>
      <c r="D9055">
        <v>15.243</v>
      </c>
    </row>
    <row r="9056" spans="1:4" ht="15.75">
      <c r="A9056" s="1">
        <v>2008</v>
      </c>
      <c r="B9056">
        <v>2</v>
      </c>
      <c r="C9056">
        <v>29</v>
      </c>
      <c r="D9056">
        <v>15.21</v>
      </c>
    </row>
    <row r="9057" spans="1:4" ht="15.75">
      <c r="A9057" s="1">
        <v>2008</v>
      </c>
      <c r="B9057">
        <v>3</v>
      </c>
      <c r="C9057">
        <v>1</v>
      </c>
      <c r="D9057">
        <v>15.27</v>
      </c>
    </row>
    <row r="9058" spans="1:4" ht="15.75">
      <c r="A9058" s="1">
        <v>2008</v>
      </c>
      <c r="B9058">
        <v>3</v>
      </c>
      <c r="C9058">
        <v>2</v>
      </c>
      <c r="D9058">
        <v>15.222</v>
      </c>
    </row>
    <row r="9059" spans="1:4" ht="15.75">
      <c r="A9059" s="1">
        <v>2008</v>
      </c>
      <c r="B9059">
        <v>3</v>
      </c>
      <c r="C9059">
        <v>3</v>
      </c>
      <c r="D9059">
        <v>15.196999999999999</v>
      </c>
    </row>
    <row r="9060" spans="1:4" ht="15.75">
      <c r="A9060" s="1">
        <v>2008</v>
      </c>
      <c r="B9060">
        <v>3</v>
      </c>
      <c r="C9060">
        <v>4</v>
      </c>
      <c r="D9060">
        <v>15.195</v>
      </c>
    </row>
    <row r="9061" spans="1:4" ht="15.75">
      <c r="A9061" s="1">
        <v>2008</v>
      </c>
      <c r="B9061">
        <v>3</v>
      </c>
      <c r="C9061">
        <v>5</v>
      </c>
      <c r="D9061">
        <v>15.233000000000001</v>
      </c>
    </row>
    <row r="9062" spans="1:4" ht="15.75">
      <c r="A9062" s="1">
        <v>2008</v>
      </c>
      <c r="B9062">
        <v>3</v>
      </c>
      <c r="C9062">
        <v>6</v>
      </c>
      <c r="D9062">
        <v>15.234999999999999</v>
      </c>
    </row>
    <row r="9063" spans="1:4" ht="15.75">
      <c r="A9063" s="1">
        <v>2008</v>
      </c>
      <c r="B9063">
        <v>3</v>
      </c>
      <c r="C9063">
        <v>7</v>
      </c>
      <c r="D9063">
        <v>15.196999999999999</v>
      </c>
    </row>
    <row r="9064" spans="1:4" ht="15.75">
      <c r="A9064" s="1">
        <v>2008</v>
      </c>
      <c r="B9064">
        <v>3</v>
      </c>
      <c r="C9064">
        <v>8</v>
      </c>
      <c r="D9064">
        <v>15.262</v>
      </c>
    </row>
    <row r="9065" spans="1:4" ht="15.75">
      <c r="A9065" s="1">
        <v>2008</v>
      </c>
      <c r="B9065">
        <v>3</v>
      </c>
      <c r="C9065">
        <v>9</v>
      </c>
      <c r="D9065">
        <v>15.352</v>
      </c>
    </row>
    <row r="9066" spans="1:4" ht="15.75">
      <c r="A9066" s="1">
        <v>2008</v>
      </c>
      <c r="B9066">
        <v>3</v>
      </c>
      <c r="C9066">
        <v>10</v>
      </c>
      <c r="D9066">
        <v>15.250999999999999</v>
      </c>
    </row>
    <row r="9067" spans="1:4" ht="15.75">
      <c r="A9067" s="1">
        <v>2008</v>
      </c>
      <c r="B9067">
        <v>3</v>
      </c>
      <c r="C9067">
        <v>11</v>
      </c>
      <c r="D9067">
        <v>15.268000000000001</v>
      </c>
    </row>
    <row r="9068" spans="1:4" ht="15.75">
      <c r="A9068" s="1">
        <v>2008</v>
      </c>
      <c r="B9068">
        <v>3</v>
      </c>
      <c r="C9068">
        <v>12</v>
      </c>
      <c r="D9068">
        <v>15.305</v>
      </c>
    </row>
    <row r="9069" spans="1:4" ht="15.75">
      <c r="A9069" s="1">
        <v>2008</v>
      </c>
      <c r="B9069">
        <v>3</v>
      </c>
      <c r="C9069">
        <v>13</v>
      </c>
      <c r="D9069">
        <v>15.305</v>
      </c>
    </row>
    <row r="9070" spans="1:4" ht="15.75">
      <c r="A9070" s="1">
        <v>2008</v>
      </c>
      <c r="B9070">
        <v>3</v>
      </c>
      <c r="C9070">
        <v>14</v>
      </c>
      <c r="D9070">
        <v>15.204000000000001</v>
      </c>
    </row>
    <row r="9071" spans="1:4" ht="15.75">
      <c r="A9071" s="1">
        <v>2008</v>
      </c>
      <c r="B9071">
        <v>3</v>
      </c>
      <c r="C9071">
        <v>15</v>
      </c>
      <c r="D9071">
        <v>15.194000000000001</v>
      </c>
    </row>
    <row r="9072" spans="1:4" ht="15.75">
      <c r="A9072" s="1">
        <v>2008</v>
      </c>
      <c r="B9072">
        <v>3</v>
      </c>
      <c r="C9072">
        <v>16</v>
      </c>
      <c r="D9072">
        <v>15.125999999999999</v>
      </c>
    </row>
    <row r="9073" spans="1:4" ht="15.75">
      <c r="A9073" s="1">
        <v>2008</v>
      </c>
      <c r="B9073">
        <v>3</v>
      </c>
      <c r="C9073">
        <v>17</v>
      </c>
      <c r="D9073">
        <v>15.141</v>
      </c>
    </row>
    <row r="9074" spans="1:4" ht="15.75">
      <c r="A9074" s="1">
        <v>2008</v>
      </c>
      <c r="B9074">
        <v>3</v>
      </c>
      <c r="C9074">
        <v>18</v>
      </c>
      <c r="D9074">
        <v>15.135</v>
      </c>
    </row>
    <row r="9075" spans="1:4" ht="15.75">
      <c r="A9075" s="1">
        <v>2008</v>
      </c>
      <c r="B9075">
        <v>3</v>
      </c>
      <c r="C9075">
        <v>19</v>
      </c>
      <c r="D9075">
        <v>15.14</v>
      </c>
    </row>
    <row r="9076" spans="1:4" ht="15.75">
      <c r="A9076" s="1">
        <v>2008</v>
      </c>
      <c r="B9076">
        <v>3</v>
      </c>
      <c r="C9076">
        <v>20</v>
      </c>
      <c r="D9076">
        <v>15.167</v>
      </c>
    </row>
    <row r="9077" spans="1:4" ht="15.75">
      <c r="A9077" s="1">
        <v>2008</v>
      </c>
      <c r="B9077">
        <v>3</v>
      </c>
      <c r="C9077">
        <v>21</v>
      </c>
      <c r="D9077">
        <v>15.175000000000001</v>
      </c>
    </row>
    <row r="9078" spans="1:4" ht="15.75">
      <c r="A9078" s="1">
        <v>2008</v>
      </c>
      <c r="B9078">
        <v>3</v>
      </c>
      <c r="C9078">
        <v>22</v>
      </c>
      <c r="D9078">
        <v>15.183999999999999</v>
      </c>
    </row>
    <row r="9079" spans="1:4" ht="15.75">
      <c r="A9079" s="1">
        <v>2008</v>
      </c>
      <c r="B9079">
        <v>3</v>
      </c>
      <c r="C9079">
        <v>23</v>
      </c>
      <c r="D9079">
        <v>15.164999999999999</v>
      </c>
    </row>
    <row r="9080" spans="1:4" ht="15.75">
      <c r="A9080" s="1">
        <v>2008</v>
      </c>
      <c r="B9080">
        <v>3</v>
      </c>
      <c r="C9080">
        <v>24</v>
      </c>
      <c r="D9080">
        <v>15.113</v>
      </c>
    </row>
    <row r="9081" spans="1:4" ht="15.75">
      <c r="A9081" s="1">
        <v>2008</v>
      </c>
      <c r="B9081">
        <v>3</v>
      </c>
      <c r="C9081">
        <v>25</v>
      </c>
      <c r="D9081">
        <v>15.132999999999999</v>
      </c>
    </row>
    <row r="9082" spans="1:4" ht="15.75">
      <c r="A9082" s="1">
        <v>2008</v>
      </c>
      <c r="B9082">
        <v>3</v>
      </c>
      <c r="C9082">
        <v>26</v>
      </c>
      <c r="D9082">
        <v>15.135</v>
      </c>
    </row>
    <row r="9083" spans="1:4" ht="15.75">
      <c r="A9083" s="1">
        <v>2008</v>
      </c>
      <c r="B9083">
        <v>3</v>
      </c>
      <c r="C9083">
        <v>27</v>
      </c>
      <c r="D9083">
        <v>15.081</v>
      </c>
    </row>
    <row r="9084" spans="1:4" ht="15.75">
      <c r="A9084" s="1">
        <v>2008</v>
      </c>
      <c r="B9084">
        <v>3</v>
      </c>
      <c r="C9084">
        <v>28</v>
      </c>
      <c r="D9084">
        <v>15.051</v>
      </c>
    </row>
    <row r="9085" spans="1:4" ht="15.75">
      <c r="A9085" s="1">
        <v>2008</v>
      </c>
      <c r="B9085">
        <v>3</v>
      </c>
      <c r="C9085">
        <v>29</v>
      </c>
      <c r="D9085">
        <v>14.988</v>
      </c>
    </row>
    <row r="9086" spans="1:4" ht="15.75">
      <c r="A9086" s="1">
        <v>2008</v>
      </c>
      <c r="B9086">
        <v>3</v>
      </c>
      <c r="C9086">
        <v>30</v>
      </c>
      <c r="D9086">
        <v>15.041</v>
      </c>
    </row>
    <row r="9087" spans="1:4" ht="15.75">
      <c r="A9087" s="1">
        <v>2008</v>
      </c>
      <c r="B9087">
        <v>3</v>
      </c>
      <c r="C9087">
        <v>31</v>
      </c>
      <c r="D9087">
        <v>15.081</v>
      </c>
    </row>
    <row r="9088" spans="1:4" ht="15.75">
      <c r="A9088" s="1">
        <v>2008</v>
      </c>
      <c r="B9088">
        <v>4</v>
      </c>
      <c r="C9088">
        <v>1</v>
      </c>
      <c r="D9088">
        <v>14.989000000000001</v>
      </c>
    </row>
    <row r="9089" spans="1:4" ht="15.75">
      <c r="A9089" s="1">
        <v>2008</v>
      </c>
      <c r="B9089">
        <v>4</v>
      </c>
      <c r="C9089">
        <v>2</v>
      </c>
      <c r="D9089">
        <v>14.930999999999999</v>
      </c>
    </row>
    <row r="9090" spans="1:4" ht="15.75">
      <c r="A9090" s="1">
        <v>2008</v>
      </c>
      <c r="B9090">
        <v>4</v>
      </c>
      <c r="C9090">
        <v>3</v>
      </c>
      <c r="D9090">
        <v>14.901</v>
      </c>
    </row>
    <row r="9091" spans="1:4" ht="15.75">
      <c r="A9091" s="1">
        <v>2008</v>
      </c>
      <c r="B9091">
        <v>4</v>
      </c>
      <c r="C9091">
        <v>4</v>
      </c>
      <c r="D9091">
        <v>14.794</v>
      </c>
    </row>
    <row r="9092" spans="1:4" ht="15.75">
      <c r="A9092" s="1">
        <v>2008</v>
      </c>
      <c r="B9092">
        <v>4</v>
      </c>
      <c r="C9092">
        <v>5</v>
      </c>
      <c r="D9092">
        <v>14.747</v>
      </c>
    </row>
    <row r="9093" spans="1:4" ht="15.75">
      <c r="A9093" s="1">
        <v>2008</v>
      </c>
      <c r="B9093">
        <v>4</v>
      </c>
      <c r="C9093">
        <v>6</v>
      </c>
      <c r="D9093">
        <v>14.722</v>
      </c>
    </row>
    <row r="9094" spans="1:4" ht="15.75">
      <c r="A9094" s="1">
        <v>2008</v>
      </c>
      <c r="B9094">
        <v>4</v>
      </c>
      <c r="C9094">
        <v>7</v>
      </c>
      <c r="D9094">
        <v>14.814</v>
      </c>
    </row>
    <row r="9095" spans="1:4" ht="15.75">
      <c r="A9095" s="1">
        <v>2008</v>
      </c>
      <c r="B9095">
        <v>4</v>
      </c>
      <c r="C9095">
        <v>8</v>
      </c>
      <c r="D9095">
        <v>14.842000000000001</v>
      </c>
    </row>
    <row r="9096" spans="1:4" ht="15.75">
      <c r="A9096" s="1">
        <v>2008</v>
      </c>
      <c r="B9096">
        <v>4</v>
      </c>
      <c r="C9096">
        <v>9</v>
      </c>
      <c r="D9096">
        <v>14.755000000000001</v>
      </c>
    </row>
    <row r="9097" spans="1:4" ht="15.75">
      <c r="A9097" s="1">
        <v>2008</v>
      </c>
      <c r="B9097">
        <v>4</v>
      </c>
      <c r="C9097">
        <v>10</v>
      </c>
      <c r="D9097">
        <v>14.773</v>
      </c>
    </row>
    <row r="9098" spans="1:4" ht="15.75">
      <c r="A9098" s="1">
        <v>2008</v>
      </c>
      <c r="B9098">
        <v>4</v>
      </c>
      <c r="C9098">
        <v>11</v>
      </c>
      <c r="D9098">
        <v>14.678000000000001</v>
      </c>
    </row>
    <row r="9099" spans="1:4" ht="15.75">
      <c r="A9099" s="1">
        <v>2008</v>
      </c>
      <c r="B9099">
        <v>4</v>
      </c>
      <c r="C9099">
        <v>12</v>
      </c>
      <c r="D9099">
        <v>14.616</v>
      </c>
    </row>
    <row r="9100" spans="1:4" ht="15.75">
      <c r="A9100" s="1">
        <v>2008</v>
      </c>
      <c r="B9100">
        <v>4</v>
      </c>
      <c r="C9100">
        <v>13</v>
      </c>
      <c r="D9100">
        <v>14.497999999999999</v>
      </c>
    </row>
    <row r="9101" spans="1:4" ht="15.75">
      <c r="A9101" s="1">
        <v>2008</v>
      </c>
      <c r="B9101">
        <v>4</v>
      </c>
      <c r="C9101">
        <v>14</v>
      </c>
      <c r="D9101">
        <v>14.487</v>
      </c>
    </row>
    <row r="9102" spans="1:4" ht="15.75">
      <c r="A9102" s="1">
        <v>2008</v>
      </c>
      <c r="B9102">
        <v>4</v>
      </c>
      <c r="C9102">
        <v>15</v>
      </c>
      <c r="D9102">
        <v>14.411</v>
      </c>
    </row>
    <row r="9103" spans="1:4" ht="15.75">
      <c r="A9103" s="1">
        <v>2008</v>
      </c>
      <c r="B9103">
        <v>4</v>
      </c>
      <c r="C9103">
        <v>16</v>
      </c>
      <c r="D9103">
        <v>14.268000000000001</v>
      </c>
    </row>
    <row r="9104" spans="1:4" ht="15.75">
      <c r="A9104" s="1">
        <v>2008</v>
      </c>
      <c r="B9104">
        <v>4</v>
      </c>
      <c r="C9104">
        <v>17</v>
      </c>
      <c r="D9104">
        <v>14.305</v>
      </c>
    </row>
    <row r="9105" spans="1:4" ht="15.75">
      <c r="A9105" s="1">
        <v>2008</v>
      </c>
      <c r="B9105">
        <v>4</v>
      </c>
      <c r="C9105">
        <v>18</v>
      </c>
      <c r="D9105">
        <v>14.178000000000001</v>
      </c>
    </row>
    <row r="9106" spans="1:4" ht="15.75">
      <c r="A9106" s="1">
        <v>2008</v>
      </c>
      <c r="B9106">
        <v>4</v>
      </c>
      <c r="C9106">
        <v>19</v>
      </c>
      <c r="D9106">
        <v>14.106999999999999</v>
      </c>
    </row>
    <row r="9107" spans="1:4" ht="15.75">
      <c r="A9107" s="1">
        <v>2008</v>
      </c>
      <c r="B9107">
        <v>4</v>
      </c>
      <c r="C9107">
        <v>20</v>
      </c>
      <c r="D9107">
        <v>14.063000000000001</v>
      </c>
    </row>
    <row r="9108" spans="1:4" ht="15.75">
      <c r="A9108" s="1">
        <v>2008</v>
      </c>
      <c r="B9108">
        <v>4</v>
      </c>
      <c r="C9108">
        <v>21</v>
      </c>
      <c r="D9108">
        <v>13.978999999999999</v>
      </c>
    </row>
    <row r="9109" spans="1:4" ht="15.75">
      <c r="A9109" s="1">
        <v>2008</v>
      </c>
      <c r="B9109">
        <v>4</v>
      </c>
      <c r="C9109">
        <v>22</v>
      </c>
      <c r="D9109">
        <v>13.994999999999999</v>
      </c>
    </row>
    <row r="9110" spans="1:4" ht="15.75">
      <c r="A9110" s="1">
        <v>2008</v>
      </c>
      <c r="B9110">
        <v>4</v>
      </c>
      <c r="C9110">
        <v>23</v>
      </c>
      <c r="D9110">
        <v>13.936999999999999</v>
      </c>
    </row>
    <row r="9111" spans="1:4" ht="15.75">
      <c r="A9111" s="1">
        <v>2008</v>
      </c>
      <c r="B9111">
        <v>4</v>
      </c>
      <c r="C9111">
        <v>24</v>
      </c>
      <c r="D9111">
        <v>13.879</v>
      </c>
    </row>
    <row r="9112" spans="1:4" ht="15.75">
      <c r="A9112" s="1">
        <v>2008</v>
      </c>
      <c r="B9112">
        <v>4</v>
      </c>
      <c r="C9112">
        <v>25</v>
      </c>
      <c r="D9112">
        <v>13.807</v>
      </c>
    </row>
    <row r="9113" spans="1:4" ht="15.75">
      <c r="A9113" s="1">
        <v>2008</v>
      </c>
      <c r="B9113">
        <v>4</v>
      </c>
      <c r="C9113">
        <v>26</v>
      </c>
      <c r="D9113">
        <v>13.845000000000001</v>
      </c>
    </row>
    <row r="9114" spans="1:4" ht="15.75">
      <c r="A9114" s="1">
        <v>2008</v>
      </c>
      <c r="B9114">
        <v>4</v>
      </c>
      <c r="C9114">
        <v>27</v>
      </c>
      <c r="D9114">
        <v>13.848000000000001</v>
      </c>
    </row>
    <row r="9115" spans="1:4" ht="15.75">
      <c r="A9115" s="1">
        <v>2008</v>
      </c>
      <c r="B9115">
        <v>4</v>
      </c>
      <c r="C9115">
        <v>28</v>
      </c>
      <c r="D9115">
        <v>13.811</v>
      </c>
    </row>
    <row r="9116" spans="1:4" ht="15.75">
      <c r="A9116" s="1">
        <v>2008</v>
      </c>
      <c r="B9116">
        <v>4</v>
      </c>
      <c r="C9116">
        <v>29</v>
      </c>
      <c r="D9116">
        <v>13.782999999999999</v>
      </c>
    </row>
    <row r="9117" spans="1:4" ht="15.75">
      <c r="A9117" s="1">
        <v>2008</v>
      </c>
      <c r="B9117">
        <v>4</v>
      </c>
      <c r="C9117">
        <v>30</v>
      </c>
      <c r="D9117">
        <v>13.795</v>
      </c>
    </row>
    <row r="9118" spans="1:4" ht="15.75">
      <c r="A9118" s="1">
        <v>2008</v>
      </c>
      <c r="B9118">
        <v>5</v>
      </c>
      <c r="C9118">
        <v>1</v>
      </c>
      <c r="D9118">
        <v>13.648999999999999</v>
      </c>
    </row>
    <row r="9119" spans="1:4" ht="15.75">
      <c r="A9119" s="1">
        <v>2008</v>
      </c>
      <c r="B9119">
        <v>5</v>
      </c>
      <c r="C9119">
        <v>2</v>
      </c>
      <c r="D9119">
        <v>13.651</v>
      </c>
    </row>
    <row r="9120" spans="1:4" ht="15.75">
      <c r="A9120" s="1">
        <v>2008</v>
      </c>
      <c r="B9120">
        <v>5</v>
      </c>
      <c r="C9120">
        <v>3</v>
      </c>
      <c r="D9120">
        <v>13.593</v>
      </c>
    </row>
    <row r="9121" spans="1:4" ht="15.75">
      <c r="A9121" s="1">
        <v>2008</v>
      </c>
      <c r="B9121">
        <v>5</v>
      </c>
      <c r="C9121">
        <v>4</v>
      </c>
      <c r="D9121">
        <v>13.586</v>
      </c>
    </row>
    <row r="9122" spans="1:4" ht="15.75">
      <c r="A9122" s="1">
        <v>2008</v>
      </c>
      <c r="B9122">
        <v>5</v>
      </c>
      <c r="C9122">
        <v>5</v>
      </c>
      <c r="D9122">
        <v>13.576000000000001</v>
      </c>
    </row>
    <row r="9123" spans="1:4" ht="15.75">
      <c r="A9123" s="1">
        <v>2008</v>
      </c>
      <c r="B9123">
        <v>5</v>
      </c>
      <c r="C9123">
        <v>6</v>
      </c>
      <c r="D9123">
        <v>13.494</v>
      </c>
    </row>
    <row r="9124" spans="1:4" ht="15.75">
      <c r="A9124" s="1">
        <v>2008</v>
      </c>
      <c r="B9124">
        <v>5</v>
      </c>
      <c r="C9124">
        <v>7</v>
      </c>
      <c r="D9124">
        <v>13.491</v>
      </c>
    </row>
    <row r="9125" spans="1:4" ht="15.75">
      <c r="A9125" s="1">
        <v>2008</v>
      </c>
      <c r="B9125">
        <v>5</v>
      </c>
      <c r="C9125">
        <v>8</v>
      </c>
      <c r="D9125">
        <v>13.436</v>
      </c>
    </row>
    <row r="9126" spans="1:4" ht="15.75">
      <c r="A9126" s="1">
        <v>2008</v>
      </c>
      <c r="B9126">
        <v>5</v>
      </c>
      <c r="C9126">
        <v>9</v>
      </c>
      <c r="D9126">
        <v>13.353999999999999</v>
      </c>
    </row>
    <row r="9127" spans="1:4" ht="15.75">
      <c r="A9127" s="1">
        <v>2008</v>
      </c>
      <c r="B9127">
        <v>5</v>
      </c>
      <c r="C9127">
        <v>10</v>
      </c>
      <c r="D9127">
        <v>13.319000000000001</v>
      </c>
    </row>
    <row r="9128" spans="1:4" ht="15.75">
      <c r="A9128" s="1">
        <v>2008</v>
      </c>
      <c r="B9128">
        <v>5</v>
      </c>
      <c r="C9128">
        <v>11</v>
      </c>
      <c r="D9128">
        <v>13.224</v>
      </c>
    </row>
    <row r="9129" spans="1:4" ht="15.75">
      <c r="A9129" s="1">
        <v>2008</v>
      </c>
      <c r="B9129">
        <v>5</v>
      </c>
      <c r="C9129">
        <v>12</v>
      </c>
      <c r="D9129">
        <v>13.199</v>
      </c>
    </row>
    <row r="9130" spans="1:4" ht="15.75">
      <c r="A9130" s="1">
        <v>2008</v>
      </c>
      <c r="B9130">
        <v>5</v>
      </c>
      <c r="C9130">
        <v>13</v>
      </c>
      <c r="D9130">
        <v>13.154</v>
      </c>
    </row>
    <row r="9131" spans="1:4" ht="15.75">
      <c r="A9131" s="1">
        <v>2008</v>
      </c>
      <c r="B9131">
        <v>5</v>
      </c>
      <c r="C9131">
        <v>14</v>
      </c>
      <c r="D9131">
        <v>13.086</v>
      </c>
    </row>
    <row r="9132" spans="1:4" ht="15.75">
      <c r="A9132" s="1">
        <v>2008</v>
      </c>
      <c r="B9132">
        <v>5</v>
      </c>
      <c r="C9132">
        <v>15</v>
      </c>
      <c r="D9132">
        <v>13.048999999999999</v>
      </c>
    </row>
    <row r="9133" spans="1:4" ht="15.75">
      <c r="A9133" s="1">
        <v>2008</v>
      </c>
      <c r="B9133">
        <v>5</v>
      </c>
      <c r="C9133">
        <v>16</v>
      </c>
      <c r="D9133">
        <v>13.048</v>
      </c>
    </row>
    <row r="9134" spans="1:4" ht="15.75">
      <c r="A9134" s="1">
        <v>2008</v>
      </c>
      <c r="B9134">
        <v>5</v>
      </c>
      <c r="C9134">
        <v>17</v>
      </c>
      <c r="D9134">
        <v>12.984</v>
      </c>
    </row>
    <row r="9135" spans="1:4" ht="15.75">
      <c r="A9135" s="1">
        <v>2008</v>
      </c>
      <c r="B9135">
        <v>5</v>
      </c>
      <c r="C9135">
        <v>18</v>
      </c>
      <c r="D9135">
        <v>12.875</v>
      </c>
    </row>
    <row r="9136" spans="1:4" ht="15.75">
      <c r="A9136" s="1">
        <v>2008</v>
      </c>
      <c r="B9136">
        <v>5</v>
      </c>
      <c r="C9136">
        <v>19</v>
      </c>
      <c r="D9136">
        <v>12.775</v>
      </c>
    </row>
    <row r="9137" spans="1:4" ht="15.75">
      <c r="A9137" s="1">
        <v>2008</v>
      </c>
      <c r="B9137">
        <v>5</v>
      </c>
      <c r="C9137">
        <v>20</v>
      </c>
      <c r="D9137">
        <v>12.672000000000001</v>
      </c>
    </row>
    <row r="9138" spans="1:4" ht="15.75">
      <c r="A9138" s="1">
        <v>2008</v>
      </c>
      <c r="B9138">
        <v>5</v>
      </c>
      <c r="C9138">
        <v>21</v>
      </c>
      <c r="D9138">
        <v>12.638999999999999</v>
      </c>
    </row>
    <row r="9139" spans="1:4" ht="15.75">
      <c r="A9139" s="1">
        <v>2008</v>
      </c>
      <c r="B9139">
        <v>5</v>
      </c>
      <c r="C9139">
        <v>22</v>
      </c>
      <c r="D9139">
        <v>12.612</v>
      </c>
    </row>
    <row r="9140" spans="1:4" ht="15.75">
      <c r="A9140" s="1">
        <v>2008</v>
      </c>
      <c r="B9140">
        <v>5</v>
      </c>
      <c r="C9140">
        <v>23</v>
      </c>
      <c r="D9140">
        <v>12.602</v>
      </c>
    </row>
    <row r="9141" spans="1:4" ht="15.75">
      <c r="A9141" s="1">
        <v>2008</v>
      </c>
      <c r="B9141">
        <v>5</v>
      </c>
      <c r="C9141">
        <v>24</v>
      </c>
      <c r="D9141">
        <v>12.587</v>
      </c>
    </row>
    <row r="9142" spans="1:4" ht="15.75">
      <c r="A9142" s="1">
        <v>2008</v>
      </c>
      <c r="B9142">
        <v>5</v>
      </c>
      <c r="C9142">
        <v>25</v>
      </c>
      <c r="D9142">
        <v>12.503</v>
      </c>
    </row>
    <row r="9143" spans="1:4" ht="15.75">
      <c r="A9143" s="1">
        <v>2008</v>
      </c>
      <c r="B9143">
        <v>5</v>
      </c>
      <c r="C9143">
        <v>26</v>
      </c>
      <c r="D9143">
        <v>12.481</v>
      </c>
    </row>
    <row r="9144" spans="1:4" ht="15.75">
      <c r="A9144" s="1">
        <v>2008</v>
      </c>
      <c r="B9144">
        <v>5</v>
      </c>
      <c r="C9144">
        <v>27</v>
      </c>
      <c r="D9144">
        <v>12.43</v>
      </c>
    </row>
    <row r="9145" spans="1:4" ht="15.75">
      <c r="A9145" s="1">
        <v>2008</v>
      </c>
      <c r="B9145">
        <v>5</v>
      </c>
      <c r="C9145">
        <v>28</v>
      </c>
      <c r="D9145">
        <v>12.316000000000001</v>
      </c>
    </row>
    <row r="9146" spans="1:4" ht="15.75">
      <c r="A9146" s="1">
        <v>2008</v>
      </c>
      <c r="B9146">
        <v>5</v>
      </c>
      <c r="C9146">
        <v>29</v>
      </c>
      <c r="D9146">
        <v>12.318</v>
      </c>
    </row>
    <row r="9147" spans="1:4" ht="15.75">
      <c r="A9147" s="1">
        <v>2008</v>
      </c>
      <c r="B9147">
        <v>5</v>
      </c>
      <c r="C9147">
        <v>30</v>
      </c>
      <c r="D9147">
        <v>12.266999999999999</v>
      </c>
    </row>
    <row r="9148" spans="1:4" ht="15.75">
      <c r="A9148" s="1">
        <v>2008</v>
      </c>
      <c r="B9148">
        <v>5</v>
      </c>
      <c r="C9148">
        <v>31</v>
      </c>
      <c r="D9148">
        <v>12.224</v>
      </c>
    </row>
    <row r="9149" spans="1:4" ht="15.75">
      <c r="A9149" s="1">
        <v>2008</v>
      </c>
      <c r="B9149">
        <v>6</v>
      </c>
      <c r="C9149">
        <v>1</v>
      </c>
      <c r="D9149">
        <v>12.164</v>
      </c>
    </row>
    <row r="9150" spans="1:4" ht="15.75">
      <c r="A9150" s="1">
        <v>2008</v>
      </c>
      <c r="B9150">
        <v>6</v>
      </c>
      <c r="C9150">
        <v>2</v>
      </c>
      <c r="D9150">
        <v>12.119</v>
      </c>
    </row>
    <row r="9151" spans="1:4" ht="15.75">
      <c r="A9151" s="1">
        <v>2008</v>
      </c>
      <c r="B9151">
        <v>6</v>
      </c>
      <c r="C9151">
        <v>3</v>
      </c>
      <c r="D9151">
        <v>12.111000000000001</v>
      </c>
    </row>
    <row r="9152" spans="1:4" ht="15.75">
      <c r="A9152" s="1">
        <v>2008</v>
      </c>
      <c r="B9152">
        <v>6</v>
      </c>
      <c r="C9152">
        <v>4</v>
      </c>
      <c r="D9152">
        <v>11.984</v>
      </c>
    </row>
    <row r="9153" spans="1:4" ht="15.75">
      <c r="A9153" s="1">
        <v>2008</v>
      </c>
      <c r="B9153">
        <v>6</v>
      </c>
      <c r="C9153">
        <v>5</v>
      </c>
      <c r="D9153">
        <v>11.869</v>
      </c>
    </row>
    <row r="9154" spans="1:4" ht="15.75">
      <c r="A9154" s="1">
        <v>2008</v>
      </c>
      <c r="B9154">
        <v>6</v>
      </c>
      <c r="C9154">
        <v>6</v>
      </c>
      <c r="D9154">
        <v>11.824999999999999</v>
      </c>
    </row>
    <row r="9155" spans="1:4" ht="15.75">
      <c r="A9155" s="1">
        <v>2008</v>
      </c>
      <c r="B9155">
        <v>6</v>
      </c>
      <c r="C9155">
        <v>7</v>
      </c>
      <c r="D9155">
        <v>11.714</v>
      </c>
    </row>
    <row r="9156" spans="1:4" ht="15.75">
      <c r="A9156" s="1">
        <v>2008</v>
      </c>
      <c r="B9156">
        <v>6</v>
      </c>
      <c r="C9156">
        <v>8</v>
      </c>
      <c r="D9156">
        <v>11.632</v>
      </c>
    </row>
    <row r="9157" spans="1:4" ht="15.75">
      <c r="A9157" s="1">
        <v>2008</v>
      </c>
      <c r="B9157">
        <v>6</v>
      </c>
      <c r="C9157">
        <v>9</v>
      </c>
      <c r="D9157">
        <v>11.577999999999999</v>
      </c>
    </row>
    <row r="9158" spans="1:4" ht="15.75">
      <c r="A9158" s="1">
        <v>2008</v>
      </c>
      <c r="B9158">
        <v>6</v>
      </c>
      <c r="C9158">
        <v>10</v>
      </c>
      <c r="D9158">
        <v>11.497999999999999</v>
      </c>
    </row>
    <row r="9159" spans="1:4" ht="15.75">
      <c r="A9159" s="1">
        <v>2008</v>
      </c>
      <c r="B9159">
        <v>6</v>
      </c>
      <c r="C9159">
        <v>11</v>
      </c>
      <c r="D9159">
        <v>11.541</v>
      </c>
    </row>
    <row r="9160" spans="1:4" ht="15.75">
      <c r="A9160" s="1">
        <v>2008</v>
      </c>
      <c r="B9160">
        <v>6</v>
      </c>
      <c r="C9160">
        <v>12</v>
      </c>
      <c r="D9160">
        <v>11.478</v>
      </c>
    </row>
    <row r="9161" spans="1:4" ht="15.75">
      <c r="A9161" s="1">
        <v>2008</v>
      </c>
      <c r="B9161">
        <v>6</v>
      </c>
      <c r="C9161">
        <v>13</v>
      </c>
      <c r="D9161">
        <v>11.414</v>
      </c>
    </row>
    <row r="9162" spans="1:4" ht="15.75">
      <c r="A9162" s="1">
        <v>2008</v>
      </c>
      <c r="B9162">
        <v>6</v>
      </c>
      <c r="C9162">
        <v>14</v>
      </c>
      <c r="D9162">
        <v>11.363</v>
      </c>
    </row>
    <row r="9163" spans="1:4" ht="15.75">
      <c r="A9163" s="1">
        <v>2008</v>
      </c>
      <c r="B9163">
        <v>6</v>
      </c>
      <c r="C9163">
        <v>15</v>
      </c>
      <c r="D9163">
        <v>11.268000000000001</v>
      </c>
    </row>
    <row r="9164" spans="1:4" ht="15.75">
      <c r="A9164" s="1">
        <v>2008</v>
      </c>
      <c r="B9164">
        <v>6</v>
      </c>
      <c r="C9164">
        <v>16</v>
      </c>
      <c r="D9164">
        <v>11.189</v>
      </c>
    </row>
    <row r="9165" spans="1:4" ht="15.75">
      <c r="A9165" s="1">
        <v>2008</v>
      </c>
      <c r="B9165">
        <v>6</v>
      </c>
      <c r="C9165">
        <v>17</v>
      </c>
      <c r="D9165">
        <v>11.137</v>
      </c>
    </row>
    <row r="9166" spans="1:4" ht="15.75">
      <c r="A9166" s="1">
        <v>2008</v>
      </c>
      <c r="B9166">
        <v>6</v>
      </c>
      <c r="C9166">
        <v>18</v>
      </c>
      <c r="D9166">
        <v>11.071999999999999</v>
      </c>
    </row>
    <row r="9167" spans="1:4" ht="15.75">
      <c r="A9167" s="1">
        <v>2008</v>
      </c>
      <c r="B9167">
        <v>6</v>
      </c>
      <c r="C9167">
        <v>19</v>
      </c>
      <c r="D9167">
        <v>11.023999999999999</v>
      </c>
    </row>
    <row r="9168" spans="1:4" ht="15.75">
      <c r="A9168" s="1">
        <v>2008</v>
      </c>
      <c r="B9168">
        <v>6</v>
      </c>
      <c r="C9168">
        <v>20</v>
      </c>
      <c r="D9168">
        <v>10.954000000000001</v>
      </c>
    </row>
    <row r="9169" spans="1:4" ht="15.75">
      <c r="A9169" s="1">
        <v>2008</v>
      </c>
      <c r="B9169">
        <v>6</v>
      </c>
      <c r="C9169">
        <v>21</v>
      </c>
      <c r="D9169">
        <v>10.894</v>
      </c>
    </row>
    <row r="9170" spans="1:4" ht="15.75">
      <c r="A9170" s="1">
        <v>2008</v>
      </c>
      <c r="B9170">
        <v>6</v>
      </c>
      <c r="C9170">
        <v>22</v>
      </c>
      <c r="D9170">
        <v>10.803000000000001</v>
      </c>
    </row>
    <row r="9171" spans="1:4" ht="15.75">
      <c r="A9171" s="1">
        <v>2008</v>
      </c>
      <c r="B9171">
        <v>6</v>
      </c>
      <c r="C9171">
        <v>23</v>
      </c>
      <c r="D9171">
        <v>10.718999999999999</v>
      </c>
    </row>
    <row r="9172" spans="1:4" ht="15.75">
      <c r="A9172" s="1">
        <v>2008</v>
      </c>
      <c r="B9172">
        <v>6</v>
      </c>
      <c r="C9172">
        <v>24</v>
      </c>
      <c r="D9172">
        <v>10.663</v>
      </c>
    </row>
    <row r="9173" spans="1:4" ht="15.75">
      <c r="A9173" s="1">
        <v>2008</v>
      </c>
      <c r="B9173">
        <v>6</v>
      </c>
      <c r="C9173">
        <v>25</v>
      </c>
      <c r="D9173">
        <v>10.552</v>
      </c>
    </row>
    <row r="9174" spans="1:4" ht="15.75">
      <c r="A9174" s="1">
        <v>2008</v>
      </c>
      <c r="B9174">
        <v>6</v>
      </c>
      <c r="C9174">
        <v>26</v>
      </c>
      <c r="D9174">
        <v>10.504</v>
      </c>
    </row>
    <row r="9175" spans="1:4" ht="15.75">
      <c r="A9175" s="1">
        <v>2008</v>
      </c>
      <c r="B9175">
        <v>6</v>
      </c>
      <c r="C9175">
        <v>27</v>
      </c>
      <c r="D9175">
        <v>10.393000000000001</v>
      </c>
    </row>
    <row r="9176" spans="1:4" ht="15.75">
      <c r="A9176" s="1">
        <v>2008</v>
      </c>
      <c r="B9176">
        <v>6</v>
      </c>
      <c r="C9176">
        <v>28</v>
      </c>
      <c r="D9176">
        <v>10.326000000000001</v>
      </c>
    </row>
    <row r="9177" spans="1:4" ht="15.75">
      <c r="A9177" s="1">
        <v>2008</v>
      </c>
      <c r="B9177">
        <v>6</v>
      </c>
      <c r="C9177">
        <v>29</v>
      </c>
      <c r="D9177">
        <v>10.263</v>
      </c>
    </row>
    <row r="9178" spans="1:4" ht="15.75">
      <c r="A9178" s="1">
        <v>2008</v>
      </c>
      <c r="B9178">
        <v>6</v>
      </c>
      <c r="C9178">
        <v>30</v>
      </c>
      <c r="D9178">
        <v>10.199</v>
      </c>
    </row>
    <row r="9179" spans="1:4" ht="15.75">
      <c r="A9179" s="1">
        <v>2008</v>
      </c>
      <c r="B9179">
        <v>7</v>
      </c>
      <c r="C9179">
        <v>1</v>
      </c>
      <c r="D9179">
        <v>9.93</v>
      </c>
    </row>
    <row r="9180" spans="1:4" ht="15.75">
      <c r="A9180" s="1">
        <v>2008</v>
      </c>
      <c r="B9180">
        <v>7</v>
      </c>
      <c r="C9180">
        <v>2</v>
      </c>
      <c r="D9180">
        <v>9.9209999999999994</v>
      </c>
    </row>
    <row r="9181" spans="1:4" ht="15.75">
      <c r="A9181" s="1">
        <v>2008</v>
      </c>
      <c r="B9181">
        <v>7</v>
      </c>
      <c r="C9181">
        <v>3</v>
      </c>
      <c r="D9181">
        <v>9.8209999999999997</v>
      </c>
    </row>
    <row r="9182" spans="1:4" ht="15.75">
      <c r="A9182" s="1">
        <v>2008</v>
      </c>
      <c r="B9182">
        <v>7</v>
      </c>
      <c r="C9182">
        <v>4</v>
      </c>
      <c r="D9182">
        <v>9.7420000000000009</v>
      </c>
    </row>
    <row r="9183" spans="1:4" ht="15.75">
      <c r="A9183" s="1">
        <v>2008</v>
      </c>
      <c r="B9183">
        <v>7</v>
      </c>
      <c r="C9183">
        <v>5</v>
      </c>
      <c r="D9183">
        <v>9.6449999999999996</v>
      </c>
    </row>
    <row r="9184" spans="1:4" ht="15.75">
      <c r="A9184" s="1">
        <v>2008</v>
      </c>
      <c r="B9184">
        <v>7</v>
      </c>
      <c r="C9184">
        <v>6</v>
      </c>
      <c r="D9184">
        <v>9.6489999999999991</v>
      </c>
    </row>
    <row r="9185" spans="1:4" ht="15.75">
      <c r="A9185" s="1">
        <v>2008</v>
      </c>
      <c r="B9185">
        <v>7</v>
      </c>
      <c r="C9185">
        <v>7</v>
      </c>
      <c r="D9185">
        <v>9.4909999999999997</v>
      </c>
    </row>
    <row r="9186" spans="1:4" ht="15.75">
      <c r="A9186" s="1">
        <v>2008</v>
      </c>
      <c r="B9186">
        <v>7</v>
      </c>
      <c r="C9186">
        <v>8</v>
      </c>
      <c r="D9186">
        <v>9.4499999999999993</v>
      </c>
    </row>
    <row r="9187" spans="1:4" ht="15.75">
      <c r="A9187" s="1">
        <v>2008</v>
      </c>
      <c r="B9187">
        <v>7</v>
      </c>
      <c r="C9187">
        <v>9</v>
      </c>
      <c r="D9187">
        <v>9.3960000000000008</v>
      </c>
    </row>
    <row r="9188" spans="1:4" ht="15.75">
      <c r="A9188" s="1">
        <v>2008</v>
      </c>
      <c r="B9188">
        <v>7</v>
      </c>
      <c r="C9188">
        <v>10</v>
      </c>
      <c r="D9188">
        <v>9.3149999999999995</v>
      </c>
    </row>
    <row r="9189" spans="1:4" ht="15.75">
      <c r="A9189" s="1">
        <v>2008</v>
      </c>
      <c r="B9189">
        <v>7</v>
      </c>
      <c r="C9189">
        <v>11</v>
      </c>
      <c r="D9189">
        <v>9.2110000000000003</v>
      </c>
    </row>
    <row r="9190" spans="1:4" ht="15.75">
      <c r="A9190" s="1">
        <v>2008</v>
      </c>
      <c r="B9190">
        <v>7</v>
      </c>
      <c r="C9190">
        <v>12</v>
      </c>
      <c r="D9190">
        <v>9.1219999999999999</v>
      </c>
    </row>
    <row r="9191" spans="1:4" ht="15.75">
      <c r="A9191" s="1">
        <v>2008</v>
      </c>
      <c r="B9191">
        <v>7</v>
      </c>
      <c r="C9191">
        <v>13</v>
      </c>
      <c r="D9191">
        <v>9.0329999999999995</v>
      </c>
    </row>
    <row r="9192" spans="1:4" ht="15.75">
      <c r="A9192" s="1">
        <v>2008</v>
      </c>
      <c r="B9192">
        <v>7</v>
      </c>
      <c r="C9192">
        <v>14</v>
      </c>
      <c r="D9192">
        <v>8.9819999999999993</v>
      </c>
    </row>
    <row r="9193" spans="1:4" ht="15.75">
      <c r="A9193" s="1">
        <v>2008</v>
      </c>
      <c r="B9193">
        <v>7</v>
      </c>
      <c r="C9193">
        <v>15</v>
      </c>
      <c r="D9193">
        <v>8.766</v>
      </c>
    </row>
    <row r="9194" spans="1:4" ht="15.75">
      <c r="A9194" s="1">
        <v>2008</v>
      </c>
      <c r="B9194">
        <v>7</v>
      </c>
      <c r="C9194">
        <v>16</v>
      </c>
      <c r="D9194">
        <v>8.6880000000000006</v>
      </c>
    </row>
    <row r="9195" spans="1:4" ht="15.75">
      <c r="A9195" s="1">
        <v>2008</v>
      </c>
      <c r="B9195">
        <v>7</v>
      </c>
      <c r="C9195">
        <v>17</v>
      </c>
      <c r="D9195">
        <v>8.6170000000000009</v>
      </c>
    </row>
    <row r="9196" spans="1:4" ht="15.75">
      <c r="A9196" s="1">
        <v>2008</v>
      </c>
      <c r="B9196">
        <v>7</v>
      </c>
      <c r="C9196">
        <v>18</v>
      </c>
      <c r="D9196">
        <v>8.5109999999999992</v>
      </c>
    </row>
    <row r="9197" spans="1:4" ht="15.75">
      <c r="A9197" s="1">
        <v>2008</v>
      </c>
      <c r="B9197">
        <v>7</v>
      </c>
      <c r="C9197">
        <v>19</v>
      </c>
      <c r="D9197">
        <v>8.4079999999999995</v>
      </c>
    </row>
    <row r="9198" spans="1:4" ht="15.75">
      <c r="A9198" s="1">
        <v>2008</v>
      </c>
      <c r="B9198">
        <v>7</v>
      </c>
      <c r="C9198">
        <v>20</v>
      </c>
      <c r="D9198">
        <v>8.2799999999999994</v>
      </c>
    </row>
    <row r="9199" spans="1:4" ht="15.75">
      <c r="A9199" s="1">
        <v>2008</v>
      </c>
      <c r="B9199">
        <v>7</v>
      </c>
      <c r="C9199">
        <v>21</v>
      </c>
      <c r="D9199">
        <v>8.1649999999999991</v>
      </c>
    </row>
    <row r="9200" spans="1:4" ht="15.75">
      <c r="A9200" s="1">
        <v>2008</v>
      </c>
      <c r="B9200">
        <v>7</v>
      </c>
      <c r="C9200">
        <v>22</v>
      </c>
      <c r="D9200">
        <v>8.1080000000000005</v>
      </c>
    </row>
    <row r="9201" spans="1:4" ht="15.75">
      <c r="A9201" s="1">
        <v>2008</v>
      </c>
      <c r="B9201">
        <v>7</v>
      </c>
      <c r="C9201">
        <v>23</v>
      </c>
      <c r="D9201">
        <v>7.9889999999999999</v>
      </c>
    </row>
    <row r="9202" spans="1:4" ht="15.75">
      <c r="A9202" s="1">
        <v>2008</v>
      </c>
      <c r="B9202">
        <v>7</v>
      </c>
      <c r="C9202">
        <v>24</v>
      </c>
      <c r="D9202">
        <v>7.8940000000000001</v>
      </c>
    </row>
    <row r="9203" spans="1:4" ht="15.75">
      <c r="A9203" s="1">
        <v>2008</v>
      </c>
      <c r="B9203">
        <v>7</v>
      </c>
      <c r="C9203">
        <v>25</v>
      </c>
      <c r="D9203">
        <v>7.7549999999999999</v>
      </c>
    </row>
    <row r="9204" spans="1:4" ht="15.75">
      <c r="A9204" s="1">
        <v>2008</v>
      </c>
      <c r="B9204">
        <v>7</v>
      </c>
      <c r="C9204">
        <v>26</v>
      </c>
      <c r="D9204">
        <v>7.7460000000000004</v>
      </c>
    </row>
    <row r="9205" spans="1:4" ht="15.75">
      <c r="A9205" s="1">
        <v>2008</v>
      </c>
      <c r="B9205">
        <v>7</v>
      </c>
      <c r="C9205">
        <v>27</v>
      </c>
      <c r="D9205">
        <v>7.6749999999999998</v>
      </c>
    </row>
    <row r="9206" spans="1:4" ht="15.75">
      <c r="A9206" s="1">
        <v>2008</v>
      </c>
      <c r="B9206">
        <v>7</v>
      </c>
      <c r="C9206">
        <v>28</v>
      </c>
      <c r="D9206">
        <v>7.5659999999999998</v>
      </c>
    </row>
    <row r="9207" spans="1:4" ht="15.75">
      <c r="A9207" s="1">
        <v>2008</v>
      </c>
      <c r="B9207">
        <v>7</v>
      </c>
      <c r="C9207">
        <v>29</v>
      </c>
      <c r="D9207">
        <v>7.4660000000000002</v>
      </c>
    </row>
    <row r="9208" spans="1:4" ht="15.75">
      <c r="A9208" s="1">
        <v>2008</v>
      </c>
      <c r="B9208">
        <v>7</v>
      </c>
      <c r="C9208">
        <v>30</v>
      </c>
      <c r="D9208">
        <v>7.3470000000000004</v>
      </c>
    </row>
    <row r="9209" spans="1:4" ht="15.75">
      <c r="A9209" s="1">
        <v>2008</v>
      </c>
      <c r="B9209">
        <v>7</v>
      </c>
      <c r="C9209">
        <v>31</v>
      </c>
      <c r="D9209">
        <v>7.327</v>
      </c>
    </row>
    <row r="9210" spans="1:4" ht="15.75">
      <c r="A9210" s="1">
        <v>2008</v>
      </c>
      <c r="B9210">
        <v>8</v>
      </c>
      <c r="C9210">
        <v>1</v>
      </c>
      <c r="D9210">
        <v>7.2030000000000003</v>
      </c>
    </row>
    <row r="9211" spans="1:4" ht="15.75">
      <c r="A9211" s="1">
        <v>2008</v>
      </c>
      <c r="B9211">
        <v>8</v>
      </c>
      <c r="C9211">
        <v>2</v>
      </c>
      <c r="D9211">
        <v>7.0960000000000001</v>
      </c>
    </row>
    <row r="9212" spans="1:4" ht="15.75">
      <c r="A9212" s="1">
        <v>2008</v>
      </c>
      <c r="B9212">
        <v>8</v>
      </c>
      <c r="C9212">
        <v>3</v>
      </c>
      <c r="D9212">
        <v>7.0890000000000004</v>
      </c>
    </row>
    <row r="9213" spans="1:4" ht="15.75">
      <c r="A9213" s="1">
        <v>2008</v>
      </c>
      <c r="B9213">
        <v>8</v>
      </c>
      <c r="C9213">
        <v>4</v>
      </c>
      <c r="D9213">
        <v>6.9480000000000004</v>
      </c>
    </row>
    <row r="9214" spans="1:4" ht="15.75">
      <c r="A9214" s="1">
        <v>2008</v>
      </c>
      <c r="B9214">
        <v>8</v>
      </c>
      <c r="C9214">
        <v>5</v>
      </c>
      <c r="D9214">
        <v>6.69</v>
      </c>
    </row>
    <row r="9215" spans="1:4" ht="15.75">
      <c r="A9215" s="1">
        <v>2008</v>
      </c>
      <c r="B9215">
        <v>8</v>
      </c>
      <c r="C9215">
        <v>6</v>
      </c>
      <c r="D9215">
        <v>6.5839999999999996</v>
      </c>
    </row>
    <row r="9216" spans="1:4" ht="15.75">
      <c r="A9216" s="1">
        <v>2008</v>
      </c>
      <c r="B9216">
        <v>8</v>
      </c>
      <c r="C9216">
        <v>7</v>
      </c>
      <c r="D9216">
        <v>6.516</v>
      </c>
    </row>
    <row r="9217" spans="1:4" ht="15.75">
      <c r="A9217" s="1">
        <v>2008</v>
      </c>
      <c r="B9217">
        <v>8</v>
      </c>
      <c r="C9217">
        <v>8</v>
      </c>
      <c r="D9217">
        <v>6.5389999999999997</v>
      </c>
    </row>
    <row r="9218" spans="1:4" ht="15.75">
      <c r="A9218" s="1">
        <v>2008</v>
      </c>
      <c r="B9218">
        <v>8</v>
      </c>
      <c r="C9218">
        <v>9</v>
      </c>
      <c r="D9218">
        <v>6.4210000000000003</v>
      </c>
    </row>
    <row r="9219" spans="1:4" ht="15.75">
      <c r="A9219" s="1">
        <v>2008</v>
      </c>
      <c r="B9219">
        <v>8</v>
      </c>
      <c r="C9219">
        <v>10</v>
      </c>
      <c r="D9219">
        <v>6.2850000000000001</v>
      </c>
    </row>
    <row r="9220" spans="1:4" ht="15.75">
      <c r="A9220" s="1">
        <v>2008</v>
      </c>
      <c r="B9220">
        <v>8</v>
      </c>
      <c r="C9220">
        <v>11</v>
      </c>
      <c r="D9220">
        <v>6.2590000000000003</v>
      </c>
    </row>
    <row r="9221" spans="1:4" ht="15.75">
      <c r="A9221" s="1">
        <v>2008</v>
      </c>
      <c r="B9221">
        <v>8</v>
      </c>
      <c r="C9221">
        <v>12</v>
      </c>
      <c r="D9221">
        <v>6.1550000000000002</v>
      </c>
    </row>
    <row r="9222" spans="1:4" ht="15.75">
      <c r="A9222" s="1">
        <v>2008</v>
      </c>
      <c r="B9222">
        <v>8</v>
      </c>
      <c r="C9222">
        <v>13</v>
      </c>
      <c r="D9222">
        <v>6.0949999999999998</v>
      </c>
    </row>
    <row r="9223" spans="1:4" ht="15.75">
      <c r="A9223" s="1">
        <v>2008</v>
      </c>
      <c r="B9223">
        <v>8</v>
      </c>
      <c r="C9223">
        <v>14</v>
      </c>
      <c r="D9223">
        <v>6.0250000000000004</v>
      </c>
    </row>
    <row r="9224" spans="1:4" ht="15.75">
      <c r="A9224" s="1">
        <v>2008</v>
      </c>
      <c r="B9224">
        <v>8</v>
      </c>
      <c r="C9224">
        <v>15</v>
      </c>
      <c r="D9224">
        <v>5.9740000000000002</v>
      </c>
    </row>
    <row r="9225" spans="1:4" ht="15.75">
      <c r="A9225" s="1">
        <v>2008</v>
      </c>
      <c r="B9225">
        <v>8</v>
      </c>
      <c r="C9225">
        <v>16</v>
      </c>
      <c r="D9225">
        <v>5.8929999999999998</v>
      </c>
    </row>
    <row r="9226" spans="1:4" ht="15.75">
      <c r="A9226" s="1">
        <v>2008</v>
      </c>
      <c r="B9226">
        <v>8</v>
      </c>
      <c r="C9226">
        <v>17</v>
      </c>
      <c r="D9226">
        <v>5.851</v>
      </c>
    </row>
    <row r="9227" spans="1:4" ht="15.75">
      <c r="A9227" s="1">
        <v>2008</v>
      </c>
      <c r="B9227">
        <v>8</v>
      </c>
      <c r="C9227">
        <v>18</v>
      </c>
      <c r="D9227">
        <v>5.73</v>
      </c>
    </row>
    <row r="9228" spans="1:4" ht="15.75">
      <c r="A9228" s="1">
        <v>2008</v>
      </c>
      <c r="B9228">
        <v>8</v>
      </c>
      <c r="C9228">
        <v>19</v>
      </c>
      <c r="D9228">
        <v>5.6189999999999998</v>
      </c>
    </row>
    <row r="9229" spans="1:4" ht="15.75">
      <c r="A9229" s="1">
        <v>2008</v>
      </c>
      <c r="B9229">
        <v>8</v>
      </c>
      <c r="C9229">
        <v>20</v>
      </c>
      <c r="D9229">
        <v>5.6239999999999997</v>
      </c>
    </row>
    <row r="9230" spans="1:4" ht="15.75">
      <c r="A9230" s="1">
        <v>2008</v>
      </c>
      <c r="B9230">
        <v>8</v>
      </c>
      <c r="C9230">
        <v>21</v>
      </c>
      <c r="D9230">
        <v>5.5389999999999997</v>
      </c>
    </row>
    <row r="9231" spans="1:4" ht="15.75">
      <c r="A9231" s="1">
        <v>2008</v>
      </c>
      <c r="B9231">
        <v>8</v>
      </c>
      <c r="C9231">
        <v>22</v>
      </c>
      <c r="D9231">
        <v>5.476</v>
      </c>
    </row>
    <row r="9232" spans="1:4" ht="15.75">
      <c r="A9232" s="1">
        <v>2008</v>
      </c>
      <c r="B9232">
        <v>8</v>
      </c>
      <c r="C9232">
        <v>23</v>
      </c>
      <c r="D9232">
        <v>5.4189999999999996</v>
      </c>
    </row>
    <row r="9233" spans="1:4" ht="15.75">
      <c r="A9233" s="1">
        <v>2008</v>
      </c>
      <c r="B9233">
        <v>8</v>
      </c>
      <c r="C9233">
        <v>24</v>
      </c>
      <c r="D9233">
        <v>5.2359999999999998</v>
      </c>
    </row>
    <row r="9234" spans="1:4" ht="15.75">
      <c r="A9234" s="1">
        <v>2008</v>
      </c>
      <c r="B9234">
        <v>8</v>
      </c>
      <c r="C9234">
        <v>25</v>
      </c>
      <c r="D9234">
        <v>5.1059999999999999</v>
      </c>
    </row>
    <row r="9235" spans="1:4" ht="15.75">
      <c r="A9235" s="1">
        <v>2008</v>
      </c>
      <c r="B9235">
        <v>8</v>
      </c>
      <c r="C9235">
        <v>26</v>
      </c>
      <c r="D9235">
        <v>5.0190000000000001</v>
      </c>
    </row>
    <row r="9236" spans="1:4" ht="15.75">
      <c r="A9236" s="1">
        <v>2008</v>
      </c>
      <c r="B9236">
        <v>8</v>
      </c>
      <c r="C9236">
        <v>27</v>
      </c>
      <c r="D9236">
        <v>5.0369999999999999</v>
      </c>
    </row>
    <row r="9237" spans="1:4" ht="15.75">
      <c r="A9237" s="1">
        <v>2008</v>
      </c>
      <c r="B9237">
        <v>8</v>
      </c>
      <c r="C9237">
        <v>28</v>
      </c>
      <c r="D9237">
        <v>5.0229999999999997</v>
      </c>
    </row>
    <row r="9238" spans="1:4" ht="15.75">
      <c r="A9238" s="1">
        <v>2008</v>
      </c>
      <c r="B9238">
        <v>8</v>
      </c>
      <c r="C9238">
        <v>29</v>
      </c>
      <c r="D9238">
        <v>5.0119999999999996</v>
      </c>
    </row>
    <row r="9239" spans="1:4" ht="15.75">
      <c r="A9239" s="1">
        <v>2008</v>
      </c>
      <c r="B9239">
        <v>8</v>
      </c>
      <c r="C9239">
        <v>30</v>
      </c>
      <c r="D9239">
        <v>4.9379999999999997</v>
      </c>
    </row>
    <row r="9240" spans="1:4" ht="15.75">
      <c r="A9240" s="1">
        <v>2008</v>
      </c>
      <c r="B9240">
        <v>8</v>
      </c>
      <c r="C9240">
        <v>31</v>
      </c>
      <c r="D9240">
        <v>4.9039999999999999</v>
      </c>
    </row>
    <row r="9241" spans="1:4" ht="15.75">
      <c r="A9241" s="1">
        <v>2008</v>
      </c>
      <c r="B9241">
        <v>9</v>
      </c>
      <c r="C9241">
        <v>1</v>
      </c>
      <c r="D9241">
        <v>4.8280000000000003</v>
      </c>
    </row>
    <row r="9242" spans="1:4" ht="15.75">
      <c r="A9242" s="1">
        <v>2008</v>
      </c>
      <c r="B9242">
        <v>9</v>
      </c>
      <c r="C9242">
        <v>2</v>
      </c>
      <c r="D9242">
        <v>4.7169999999999996</v>
      </c>
    </row>
    <row r="9243" spans="1:4" ht="15.75">
      <c r="A9243" s="1">
        <v>2008</v>
      </c>
      <c r="B9243">
        <v>9</v>
      </c>
      <c r="C9243">
        <v>3</v>
      </c>
      <c r="D9243">
        <v>4.7409999999999997</v>
      </c>
    </row>
    <row r="9244" spans="1:4" ht="15.75">
      <c r="A9244" s="1">
        <v>2008</v>
      </c>
      <c r="B9244">
        <v>9</v>
      </c>
      <c r="C9244">
        <v>4</v>
      </c>
      <c r="D9244">
        <v>4.6859999999999999</v>
      </c>
    </row>
    <row r="9245" spans="1:4" ht="15.75">
      <c r="A9245" s="1">
        <v>2008</v>
      </c>
      <c r="B9245">
        <v>9</v>
      </c>
      <c r="C9245">
        <v>5</v>
      </c>
      <c r="D9245">
        <v>4.6909999999999998</v>
      </c>
    </row>
    <row r="9246" spans="1:4" ht="15.75">
      <c r="A9246" s="1">
        <v>2008</v>
      </c>
      <c r="B9246">
        <v>9</v>
      </c>
      <c r="C9246">
        <v>6</v>
      </c>
      <c r="D9246">
        <v>4.7</v>
      </c>
    </row>
    <row r="9247" spans="1:4" ht="15.75">
      <c r="A9247" s="1">
        <v>2008</v>
      </c>
      <c r="B9247">
        <v>9</v>
      </c>
      <c r="C9247">
        <v>7</v>
      </c>
      <c r="D9247">
        <v>4.6639999999999997</v>
      </c>
    </row>
    <row r="9248" spans="1:4" ht="15.75">
      <c r="A9248" s="1">
        <v>2008</v>
      </c>
      <c r="B9248">
        <v>9</v>
      </c>
      <c r="C9248">
        <v>8</v>
      </c>
      <c r="D9248">
        <v>4.6269999999999998</v>
      </c>
    </row>
    <row r="9249" spans="1:4" ht="15.75">
      <c r="A9249" s="1">
        <v>2008</v>
      </c>
      <c r="B9249">
        <v>9</v>
      </c>
      <c r="C9249">
        <v>9</v>
      </c>
      <c r="D9249">
        <v>4.6509999999999998</v>
      </c>
    </row>
    <row r="9250" spans="1:4" ht="15.75">
      <c r="A9250" s="1">
        <v>2008</v>
      </c>
      <c r="B9250">
        <v>9</v>
      </c>
      <c r="C9250">
        <v>10</v>
      </c>
      <c r="D9250">
        <v>4.6029999999999998</v>
      </c>
    </row>
    <row r="9251" spans="1:4" ht="15.75">
      <c r="A9251" s="1">
        <v>2008</v>
      </c>
      <c r="B9251">
        <v>9</v>
      </c>
      <c r="C9251">
        <v>11</v>
      </c>
      <c r="D9251">
        <v>4.577</v>
      </c>
    </row>
    <row r="9252" spans="1:4" ht="15.75">
      <c r="A9252" s="1">
        <v>2008</v>
      </c>
      <c r="B9252">
        <v>9</v>
      </c>
      <c r="C9252">
        <v>12</v>
      </c>
      <c r="D9252">
        <v>4.5739999999999998</v>
      </c>
    </row>
    <row r="9253" spans="1:4" ht="15.75">
      <c r="A9253" s="1">
        <v>2008</v>
      </c>
      <c r="B9253">
        <v>9</v>
      </c>
      <c r="C9253">
        <v>13</v>
      </c>
      <c r="D9253">
        <v>4.5979999999999999</v>
      </c>
    </row>
    <row r="9254" spans="1:4" ht="15.75">
      <c r="A9254" s="1">
        <v>2008</v>
      </c>
      <c r="B9254">
        <v>9</v>
      </c>
      <c r="C9254">
        <v>14</v>
      </c>
      <c r="D9254">
        <v>4.5990000000000002</v>
      </c>
    </row>
    <row r="9255" spans="1:4" ht="15.75">
      <c r="A9255" s="1">
        <v>2008</v>
      </c>
      <c r="B9255">
        <v>9</v>
      </c>
      <c r="C9255">
        <v>15</v>
      </c>
      <c r="D9255">
        <v>4.601</v>
      </c>
    </row>
    <row r="9256" spans="1:4" ht="15.75">
      <c r="A9256" s="1">
        <v>2008</v>
      </c>
      <c r="B9256">
        <v>9</v>
      </c>
      <c r="C9256">
        <v>16</v>
      </c>
      <c r="D9256">
        <v>4.6150000000000002</v>
      </c>
    </row>
    <row r="9257" spans="1:4" ht="15.75">
      <c r="A9257" s="1">
        <v>2008</v>
      </c>
      <c r="B9257">
        <v>9</v>
      </c>
      <c r="C9257">
        <v>17</v>
      </c>
      <c r="D9257">
        <v>4.6020000000000003</v>
      </c>
    </row>
    <row r="9258" spans="1:4" ht="15.75">
      <c r="A9258" s="1">
        <v>2008</v>
      </c>
      <c r="B9258">
        <v>9</v>
      </c>
      <c r="C9258">
        <v>18</v>
      </c>
      <c r="D9258">
        <v>4.548</v>
      </c>
    </row>
    <row r="9259" spans="1:4" ht="15.75">
      <c r="A9259" s="1">
        <v>2008</v>
      </c>
      <c r="B9259">
        <v>9</v>
      </c>
      <c r="C9259">
        <v>19</v>
      </c>
      <c r="D9259">
        <v>4.5650000000000004</v>
      </c>
    </row>
    <row r="9260" spans="1:4" ht="15.75">
      <c r="A9260" s="1">
        <v>2008</v>
      </c>
      <c r="B9260">
        <v>9</v>
      </c>
      <c r="C9260">
        <v>20</v>
      </c>
      <c r="D9260">
        <v>4.5979999999999999</v>
      </c>
    </row>
    <row r="9261" spans="1:4" ht="15.75">
      <c r="A9261" s="1">
        <v>2008</v>
      </c>
      <c r="B9261">
        <v>9</v>
      </c>
      <c r="C9261">
        <v>21</v>
      </c>
      <c r="D9261">
        <v>4.6589999999999998</v>
      </c>
    </row>
    <row r="9262" spans="1:4" ht="15.75">
      <c r="A9262" s="1">
        <v>2008</v>
      </c>
      <c r="B9262">
        <v>9</v>
      </c>
      <c r="C9262">
        <v>22</v>
      </c>
      <c r="D9262">
        <v>4.6580000000000004</v>
      </c>
    </row>
    <row r="9263" spans="1:4" ht="15.75">
      <c r="A9263" s="1">
        <v>2008</v>
      </c>
      <c r="B9263">
        <v>9</v>
      </c>
      <c r="C9263">
        <v>23</v>
      </c>
      <c r="D9263">
        <v>4.6790000000000003</v>
      </c>
    </row>
    <row r="9264" spans="1:4" ht="15.75">
      <c r="A9264" s="1">
        <v>2008</v>
      </c>
      <c r="B9264">
        <v>9</v>
      </c>
      <c r="C9264">
        <v>24</v>
      </c>
      <c r="D9264">
        <v>4.6920000000000002</v>
      </c>
    </row>
    <row r="9265" spans="1:4" ht="15.75">
      <c r="A9265" s="1">
        <v>2008</v>
      </c>
      <c r="B9265">
        <v>9</v>
      </c>
      <c r="C9265">
        <v>25</v>
      </c>
      <c r="D9265">
        <v>4.7290000000000001</v>
      </c>
    </row>
    <row r="9266" spans="1:4" ht="15.75">
      <c r="A9266" s="1">
        <v>2008</v>
      </c>
      <c r="B9266">
        <v>9</v>
      </c>
      <c r="C9266">
        <v>26</v>
      </c>
      <c r="D9266">
        <v>4.7629999999999999</v>
      </c>
    </row>
    <row r="9267" spans="1:4" ht="15.75">
      <c r="A9267" s="1">
        <v>2008</v>
      </c>
      <c r="B9267">
        <v>9</v>
      </c>
      <c r="C9267">
        <v>27</v>
      </c>
      <c r="D9267">
        <v>4.8109999999999999</v>
      </c>
    </row>
    <row r="9268" spans="1:4" ht="15.75">
      <c r="A9268" s="1">
        <v>2008</v>
      </c>
      <c r="B9268">
        <v>9</v>
      </c>
      <c r="C9268">
        <v>28</v>
      </c>
      <c r="D9268">
        <v>4.8840000000000003</v>
      </c>
    </row>
    <row r="9269" spans="1:4" ht="15.75">
      <c r="A9269" s="1">
        <v>2008</v>
      </c>
      <c r="B9269">
        <v>9</v>
      </c>
      <c r="C9269">
        <v>29</v>
      </c>
      <c r="D9269">
        <v>4.9249999999999998</v>
      </c>
    </row>
    <row r="9270" spans="1:4" ht="15.75">
      <c r="A9270" s="1">
        <v>2008</v>
      </c>
      <c r="B9270">
        <v>9</v>
      </c>
      <c r="C9270">
        <v>30</v>
      </c>
      <c r="D9270">
        <v>5.0380000000000003</v>
      </c>
    </row>
    <row r="9271" spans="1:4" ht="15.75">
      <c r="A9271" s="1">
        <v>2008</v>
      </c>
      <c r="B9271">
        <v>10</v>
      </c>
      <c r="C9271">
        <v>1</v>
      </c>
      <c r="D9271">
        <v>5.2539999999999996</v>
      </c>
    </row>
    <row r="9272" spans="1:4" ht="15.75">
      <c r="A9272" s="1">
        <v>2008</v>
      </c>
      <c r="B9272">
        <v>10</v>
      </c>
      <c r="C9272">
        <v>2</v>
      </c>
      <c r="D9272">
        <v>5.3360000000000003</v>
      </c>
    </row>
    <row r="9273" spans="1:4" ht="15.75">
      <c r="A9273" s="1">
        <v>2008</v>
      </c>
      <c r="B9273">
        <v>10</v>
      </c>
      <c r="C9273">
        <v>3</v>
      </c>
      <c r="D9273">
        <v>5.431</v>
      </c>
    </row>
    <row r="9274" spans="1:4" ht="15.75">
      <c r="A9274" s="1">
        <v>2008</v>
      </c>
      <c r="B9274">
        <v>10</v>
      </c>
      <c r="C9274">
        <v>4</v>
      </c>
      <c r="D9274">
        <v>5.5049999999999999</v>
      </c>
    </row>
    <row r="9275" spans="1:4" ht="15.75">
      <c r="A9275" s="1">
        <v>2008</v>
      </c>
      <c r="B9275">
        <v>10</v>
      </c>
      <c r="C9275">
        <v>5</v>
      </c>
      <c r="D9275">
        <v>5.63</v>
      </c>
    </row>
    <row r="9276" spans="1:4" ht="15.75">
      <c r="A9276" s="1">
        <v>2008</v>
      </c>
      <c r="B9276">
        <v>10</v>
      </c>
      <c r="C9276">
        <v>6</v>
      </c>
      <c r="D9276">
        <v>5.7859999999999996</v>
      </c>
    </row>
    <row r="9277" spans="1:4" ht="15.75">
      <c r="A9277" s="1">
        <v>2008</v>
      </c>
      <c r="B9277">
        <v>10</v>
      </c>
      <c r="C9277">
        <v>7</v>
      </c>
      <c r="D9277">
        <v>5.9480000000000004</v>
      </c>
    </row>
    <row r="9278" spans="1:4" ht="15.75">
      <c r="A9278" s="1">
        <v>2008</v>
      </c>
      <c r="B9278">
        <v>10</v>
      </c>
      <c r="C9278">
        <v>8</v>
      </c>
      <c r="D9278">
        <v>6.0640000000000001</v>
      </c>
    </row>
    <row r="9279" spans="1:4" ht="15.75">
      <c r="A9279" s="1">
        <v>2008</v>
      </c>
      <c r="B9279">
        <v>10</v>
      </c>
      <c r="C9279">
        <v>9</v>
      </c>
      <c r="D9279">
        <v>6.3129999999999997</v>
      </c>
    </row>
    <row r="9280" spans="1:4" ht="15.75">
      <c r="A9280" s="1">
        <v>2008</v>
      </c>
      <c r="B9280">
        <v>10</v>
      </c>
      <c r="C9280">
        <v>10</v>
      </c>
      <c r="D9280">
        <v>6.4089999999999998</v>
      </c>
    </row>
    <row r="9281" spans="1:4" ht="15.75">
      <c r="A9281" s="1">
        <v>2008</v>
      </c>
      <c r="B9281">
        <v>10</v>
      </c>
      <c r="C9281">
        <v>11</v>
      </c>
      <c r="D9281">
        <v>6.6150000000000002</v>
      </c>
    </row>
    <row r="9282" spans="1:4" ht="15.75">
      <c r="A9282" s="1">
        <v>2008</v>
      </c>
      <c r="B9282">
        <v>10</v>
      </c>
      <c r="C9282">
        <v>12</v>
      </c>
      <c r="D9282">
        <v>6.7720000000000002</v>
      </c>
    </row>
    <row r="9283" spans="1:4" ht="15.75">
      <c r="A9283" s="1">
        <v>2008</v>
      </c>
      <c r="B9283">
        <v>10</v>
      </c>
      <c r="C9283">
        <v>13</v>
      </c>
      <c r="D9283">
        <v>6.91</v>
      </c>
    </row>
    <row r="9284" spans="1:4" ht="15.75">
      <c r="A9284" s="1">
        <v>2008</v>
      </c>
      <c r="B9284">
        <v>10</v>
      </c>
      <c r="C9284">
        <v>14</v>
      </c>
      <c r="D9284">
        <v>7.093</v>
      </c>
    </row>
    <row r="9285" spans="1:4" ht="15.75">
      <c r="A9285" s="1">
        <v>2008</v>
      </c>
      <c r="B9285">
        <v>10</v>
      </c>
      <c r="C9285">
        <v>15</v>
      </c>
      <c r="D9285">
        <v>7.2519999999999998</v>
      </c>
    </row>
    <row r="9286" spans="1:4" ht="15.75">
      <c r="A9286" s="1">
        <v>2008</v>
      </c>
      <c r="B9286">
        <v>10</v>
      </c>
      <c r="C9286">
        <v>16</v>
      </c>
      <c r="D9286">
        <v>7.4589999999999996</v>
      </c>
    </row>
    <row r="9287" spans="1:4" ht="15.75">
      <c r="A9287" s="1">
        <v>2008</v>
      </c>
      <c r="B9287">
        <v>10</v>
      </c>
      <c r="C9287">
        <v>17</v>
      </c>
      <c r="D9287">
        <v>7.601</v>
      </c>
    </row>
    <row r="9288" spans="1:4" ht="15.75">
      <c r="A9288" s="1">
        <v>2008</v>
      </c>
      <c r="B9288">
        <v>10</v>
      </c>
      <c r="C9288">
        <v>18</v>
      </c>
      <c r="D9288">
        <v>7.7370000000000001</v>
      </c>
    </row>
    <row r="9289" spans="1:4" ht="15.75">
      <c r="A9289" s="1">
        <v>2008</v>
      </c>
      <c r="B9289">
        <v>10</v>
      </c>
      <c r="C9289">
        <v>19</v>
      </c>
      <c r="D9289">
        <v>7.9050000000000002</v>
      </c>
    </row>
    <row r="9290" spans="1:4" ht="15.75">
      <c r="A9290" s="1">
        <v>2008</v>
      </c>
      <c r="B9290">
        <v>10</v>
      </c>
      <c r="C9290">
        <v>20</v>
      </c>
      <c r="D9290">
        <v>8.0259999999999998</v>
      </c>
    </row>
    <row r="9291" spans="1:4" ht="15.75">
      <c r="A9291" s="1">
        <v>2008</v>
      </c>
      <c r="B9291">
        <v>10</v>
      </c>
      <c r="C9291">
        <v>21</v>
      </c>
      <c r="D9291">
        <v>8.1259999999999994</v>
      </c>
    </row>
    <row r="9292" spans="1:4" ht="15.75">
      <c r="A9292" s="1">
        <v>2008</v>
      </c>
      <c r="B9292">
        <v>10</v>
      </c>
      <c r="C9292">
        <v>22</v>
      </c>
      <c r="D9292">
        <v>8.3520000000000003</v>
      </c>
    </row>
    <row r="9293" spans="1:4" ht="15.75">
      <c r="A9293" s="1">
        <v>2008</v>
      </c>
      <c r="B9293">
        <v>10</v>
      </c>
      <c r="C9293">
        <v>23</v>
      </c>
      <c r="D9293">
        <v>8.5280000000000005</v>
      </c>
    </row>
    <row r="9294" spans="1:4" ht="15.75">
      <c r="A9294" s="1">
        <v>2008</v>
      </c>
      <c r="B9294">
        <v>10</v>
      </c>
      <c r="C9294">
        <v>24</v>
      </c>
      <c r="D9294">
        <v>8.6669999999999998</v>
      </c>
    </row>
    <row r="9295" spans="1:4" ht="15.75">
      <c r="A9295" s="1">
        <v>2008</v>
      </c>
      <c r="B9295">
        <v>10</v>
      </c>
      <c r="C9295">
        <v>25</v>
      </c>
      <c r="D9295">
        <v>8.7620000000000005</v>
      </c>
    </row>
    <row r="9296" spans="1:4" ht="15.75">
      <c r="A9296" s="1">
        <v>2008</v>
      </c>
      <c r="B9296">
        <v>10</v>
      </c>
      <c r="C9296">
        <v>26</v>
      </c>
      <c r="D9296">
        <v>8.8420000000000005</v>
      </c>
    </row>
    <row r="9297" spans="1:4" ht="15.75">
      <c r="A9297" s="1">
        <v>2008</v>
      </c>
      <c r="B9297">
        <v>10</v>
      </c>
      <c r="C9297">
        <v>27</v>
      </c>
      <c r="D9297">
        <v>8.9139999999999997</v>
      </c>
    </row>
    <row r="9298" spans="1:4" ht="15.75">
      <c r="A9298" s="1">
        <v>2008</v>
      </c>
      <c r="B9298">
        <v>10</v>
      </c>
      <c r="C9298">
        <v>28</v>
      </c>
      <c r="D9298">
        <v>8.9939999999999998</v>
      </c>
    </row>
    <row r="9299" spans="1:4" ht="15.75">
      <c r="A9299" s="1">
        <v>2008</v>
      </c>
      <c r="B9299">
        <v>10</v>
      </c>
      <c r="C9299">
        <v>29</v>
      </c>
      <c r="D9299">
        <v>9.1069999999999993</v>
      </c>
    </row>
    <row r="9300" spans="1:4" ht="15.75">
      <c r="A9300" s="1">
        <v>2008</v>
      </c>
      <c r="B9300">
        <v>10</v>
      </c>
      <c r="C9300">
        <v>30</v>
      </c>
      <c r="D9300">
        <v>9.1929999999999996</v>
      </c>
    </row>
    <row r="9301" spans="1:4" ht="15.75">
      <c r="A9301" s="1">
        <v>2008</v>
      </c>
      <c r="B9301">
        <v>10</v>
      </c>
      <c r="C9301">
        <v>31</v>
      </c>
      <c r="D9301">
        <v>9.3149999999999995</v>
      </c>
    </row>
    <row r="9302" spans="1:4" ht="15.75">
      <c r="A9302" s="1">
        <v>2008</v>
      </c>
      <c r="B9302">
        <v>11</v>
      </c>
      <c r="C9302">
        <v>1</v>
      </c>
      <c r="D9302">
        <v>9.3629999999999995</v>
      </c>
    </row>
    <row r="9303" spans="1:4" ht="15.75">
      <c r="A9303" s="1">
        <v>2008</v>
      </c>
      <c r="B9303">
        <v>11</v>
      </c>
      <c r="C9303">
        <v>2</v>
      </c>
      <c r="D9303">
        <v>9.3309999999999995</v>
      </c>
    </row>
    <row r="9304" spans="1:4" ht="15.75">
      <c r="A9304" s="1">
        <v>2008</v>
      </c>
      <c r="B9304">
        <v>11</v>
      </c>
      <c r="C9304">
        <v>3</v>
      </c>
      <c r="D9304">
        <v>9.3989999999999991</v>
      </c>
    </row>
    <row r="9305" spans="1:4" ht="15.75">
      <c r="A9305" s="1">
        <v>2008</v>
      </c>
      <c r="B9305">
        <v>11</v>
      </c>
      <c r="C9305">
        <v>4</v>
      </c>
      <c r="D9305">
        <v>9.57</v>
      </c>
    </row>
    <row r="9306" spans="1:4" ht="15.75">
      <c r="A9306" s="1">
        <v>2008</v>
      </c>
      <c r="B9306">
        <v>11</v>
      </c>
      <c r="C9306">
        <v>5</v>
      </c>
      <c r="D9306">
        <v>9.7080000000000002</v>
      </c>
    </row>
    <row r="9307" spans="1:4" ht="15.75">
      <c r="A9307" s="1">
        <v>2008</v>
      </c>
      <c r="B9307">
        <v>11</v>
      </c>
      <c r="C9307">
        <v>6</v>
      </c>
      <c r="D9307">
        <v>9.7940000000000005</v>
      </c>
    </row>
    <row r="9308" spans="1:4" ht="15.75">
      <c r="A9308" s="1">
        <v>2008</v>
      </c>
      <c r="B9308">
        <v>11</v>
      </c>
      <c r="C9308">
        <v>7</v>
      </c>
      <c r="D9308">
        <v>9.9629999999999992</v>
      </c>
    </row>
    <row r="9309" spans="1:4" ht="15.75">
      <c r="A9309" s="1">
        <v>2008</v>
      </c>
      <c r="B9309">
        <v>11</v>
      </c>
      <c r="C9309">
        <v>8</v>
      </c>
      <c r="D9309">
        <v>10.061999999999999</v>
      </c>
    </row>
    <row r="9310" spans="1:4" ht="15.75">
      <c r="A9310" s="1">
        <v>2008</v>
      </c>
      <c r="B9310">
        <v>11</v>
      </c>
      <c r="C9310">
        <v>9</v>
      </c>
      <c r="D9310">
        <v>10.089</v>
      </c>
    </row>
    <row r="9311" spans="1:4" ht="15.75">
      <c r="A9311" s="1">
        <v>2008</v>
      </c>
      <c r="B9311">
        <v>11</v>
      </c>
      <c r="C9311">
        <v>10</v>
      </c>
      <c r="D9311">
        <v>10.122</v>
      </c>
    </row>
    <row r="9312" spans="1:4" ht="15.75">
      <c r="A9312" s="1">
        <v>2008</v>
      </c>
      <c r="B9312">
        <v>11</v>
      </c>
      <c r="C9312">
        <v>11</v>
      </c>
      <c r="D9312">
        <v>10.129</v>
      </c>
    </row>
    <row r="9313" spans="1:4" ht="15.75">
      <c r="A9313" s="1">
        <v>2008</v>
      </c>
      <c r="B9313">
        <v>11</v>
      </c>
      <c r="C9313">
        <v>12</v>
      </c>
      <c r="D9313">
        <v>10.09</v>
      </c>
    </row>
    <row r="9314" spans="1:4" ht="15.75">
      <c r="A9314" s="1">
        <v>2008</v>
      </c>
      <c r="B9314">
        <v>11</v>
      </c>
      <c r="C9314">
        <v>13</v>
      </c>
      <c r="D9314">
        <v>10.111000000000001</v>
      </c>
    </row>
    <row r="9315" spans="1:4" ht="15.75">
      <c r="A9315" s="1">
        <v>2008</v>
      </c>
      <c r="B9315">
        <v>11</v>
      </c>
      <c r="C9315">
        <v>14</v>
      </c>
      <c r="D9315">
        <v>10.119</v>
      </c>
    </row>
    <row r="9316" spans="1:4" ht="15.75">
      <c r="A9316" s="1">
        <v>2008</v>
      </c>
      <c r="B9316">
        <v>11</v>
      </c>
      <c r="C9316">
        <v>15</v>
      </c>
      <c r="D9316">
        <v>10.215</v>
      </c>
    </row>
    <row r="9317" spans="1:4" ht="15.75">
      <c r="A9317" s="1">
        <v>2008</v>
      </c>
      <c r="B9317">
        <v>11</v>
      </c>
      <c r="C9317">
        <v>16</v>
      </c>
      <c r="D9317">
        <v>10.339</v>
      </c>
    </row>
    <row r="9318" spans="1:4" ht="15.75">
      <c r="A9318" s="1">
        <v>2008</v>
      </c>
      <c r="B9318">
        <v>11</v>
      </c>
      <c r="C9318">
        <v>17</v>
      </c>
      <c r="D9318">
        <v>10.476000000000001</v>
      </c>
    </row>
    <row r="9319" spans="1:4" ht="15.75">
      <c r="A9319" s="1">
        <v>2008</v>
      </c>
      <c r="B9319">
        <v>11</v>
      </c>
      <c r="C9319">
        <v>18</v>
      </c>
      <c r="D9319">
        <v>10.468</v>
      </c>
    </row>
    <row r="9320" spans="1:4" ht="15.75">
      <c r="A9320" s="1">
        <v>2008</v>
      </c>
      <c r="B9320">
        <v>11</v>
      </c>
      <c r="C9320">
        <v>19</v>
      </c>
      <c r="D9320">
        <v>10.637</v>
      </c>
    </row>
    <row r="9321" spans="1:4" ht="15.75">
      <c r="A9321" s="1">
        <v>2008</v>
      </c>
      <c r="B9321">
        <v>11</v>
      </c>
      <c r="C9321">
        <v>20</v>
      </c>
      <c r="D9321">
        <v>10.715</v>
      </c>
    </row>
    <row r="9322" spans="1:4" ht="15.75">
      <c r="A9322" s="1">
        <v>2008</v>
      </c>
      <c r="B9322">
        <v>11</v>
      </c>
      <c r="C9322">
        <v>21</v>
      </c>
      <c r="D9322">
        <v>10.667</v>
      </c>
    </row>
    <row r="9323" spans="1:4" ht="15.75">
      <c r="A9323" s="1">
        <v>2008</v>
      </c>
      <c r="B9323">
        <v>11</v>
      </c>
      <c r="C9323">
        <v>22</v>
      </c>
      <c r="D9323">
        <v>10.696</v>
      </c>
    </row>
    <row r="9324" spans="1:4" ht="15.75">
      <c r="A9324" s="1">
        <v>2008</v>
      </c>
      <c r="B9324">
        <v>11</v>
      </c>
      <c r="C9324">
        <v>23</v>
      </c>
      <c r="D9324">
        <v>10.785</v>
      </c>
    </row>
    <row r="9325" spans="1:4" ht="15.75">
      <c r="A9325" s="1">
        <v>2008</v>
      </c>
      <c r="B9325">
        <v>11</v>
      </c>
      <c r="C9325">
        <v>24</v>
      </c>
      <c r="D9325">
        <v>10.912000000000001</v>
      </c>
    </row>
    <row r="9326" spans="1:4" ht="15.75">
      <c r="A9326" s="1">
        <v>2008</v>
      </c>
      <c r="B9326">
        <v>11</v>
      </c>
      <c r="C9326">
        <v>25</v>
      </c>
      <c r="D9326">
        <v>10.928000000000001</v>
      </c>
    </row>
    <row r="9327" spans="1:4" ht="15.75">
      <c r="A9327" s="1">
        <v>2008</v>
      </c>
      <c r="B9327">
        <v>11</v>
      </c>
      <c r="C9327">
        <v>26</v>
      </c>
      <c r="D9327">
        <v>11.029</v>
      </c>
    </row>
    <row r="9328" spans="1:4" ht="15.75">
      <c r="A9328" s="1">
        <v>2008</v>
      </c>
      <c r="B9328">
        <v>11</v>
      </c>
      <c r="C9328">
        <v>27</v>
      </c>
      <c r="D9328">
        <v>11.042999999999999</v>
      </c>
    </row>
    <row r="9329" spans="1:4" ht="15.75">
      <c r="A9329" s="1">
        <v>2008</v>
      </c>
      <c r="B9329">
        <v>11</v>
      </c>
      <c r="C9329">
        <v>28</v>
      </c>
      <c r="D9329">
        <v>11.122</v>
      </c>
    </row>
    <row r="9330" spans="1:4" ht="15.75">
      <c r="A9330" s="1">
        <v>2008</v>
      </c>
      <c r="B9330">
        <v>11</v>
      </c>
      <c r="C9330">
        <v>29</v>
      </c>
      <c r="D9330">
        <v>11.151999999999999</v>
      </c>
    </row>
    <row r="9331" spans="1:4" ht="15.75">
      <c r="A9331" s="1">
        <v>2008</v>
      </c>
      <c r="B9331">
        <v>11</v>
      </c>
      <c r="C9331">
        <v>30</v>
      </c>
      <c r="D9331">
        <v>11.252000000000001</v>
      </c>
    </row>
    <row r="9332" spans="1:4" ht="15.75">
      <c r="A9332" s="1">
        <v>2008</v>
      </c>
      <c r="B9332">
        <v>12</v>
      </c>
      <c r="C9332">
        <v>1</v>
      </c>
      <c r="D9332">
        <v>11.492000000000001</v>
      </c>
    </row>
    <row r="9333" spans="1:4" ht="15.75">
      <c r="A9333" s="1">
        <v>2008</v>
      </c>
      <c r="B9333">
        <v>12</v>
      </c>
      <c r="C9333">
        <v>2</v>
      </c>
      <c r="D9333">
        <v>11.521000000000001</v>
      </c>
    </row>
    <row r="9334" spans="1:4" ht="15.75">
      <c r="A9334" s="1">
        <v>2008</v>
      </c>
      <c r="B9334">
        <v>12</v>
      </c>
      <c r="C9334">
        <v>3</v>
      </c>
      <c r="D9334">
        <v>11.586</v>
      </c>
    </row>
    <row r="9335" spans="1:4" ht="15.75">
      <c r="A9335" s="1">
        <v>2008</v>
      </c>
      <c r="B9335">
        <v>12</v>
      </c>
      <c r="C9335">
        <v>4</v>
      </c>
      <c r="D9335">
        <v>11.68</v>
      </c>
    </row>
    <row r="9336" spans="1:4" ht="15.75">
      <c r="A9336" s="1">
        <v>2008</v>
      </c>
      <c r="B9336">
        <v>12</v>
      </c>
      <c r="C9336">
        <v>5</v>
      </c>
      <c r="D9336">
        <v>11.781000000000001</v>
      </c>
    </row>
    <row r="9337" spans="1:4" ht="15.75">
      <c r="A9337" s="1">
        <v>2008</v>
      </c>
      <c r="B9337">
        <v>12</v>
      </c>
      <c r="C9337">
        <v>6</v>
      </c>
      <c r="D9337">
        <v>11.811</v>
      </c>
    </row>
    <row r="9338" spans="1:4" ht="15.75">
      <c r="A9338" s="1">
        <v>2008</v>
      </c>
      <c r="B9338">
        <v>12</v>
      </c>
      <c r="C9338">
        <v>7</v>
      </c>
      <c r="D9338">
        <v>11.936</v>
      </c>
    </row>
    <row r="9339" spans="1:4" ht="15.75">
      <c r="A9339" s="1">
        <v>2008</v>
      </c>
      <c r="B9339">
        <v>12</v>
      </c>
      <c r="C9339">
        <v>8</v>
      </c>
      <c r="D9339">
        <v>12.147</v>
      </c>
    </row>
    <row r="9340" spans="1:4" ht="15.75">
      <c r="A9340" s="1">
        <v>2008</v>
      </c>
      <c r="B9340">
        <v>12</v>
      </c>
      <c r="C9340">
        <v>9</v>
      </c>
      <c r="D9340">
        <v>12.224</v>
      </c>
    </row>
    <row r="9341" spans="1:4" ht="15.75">
      <c r="A9341" s="1">
        <v>2008</v>
      </c>
      <c r="B9341">
        <v>12</v>
      </c>
      <c r="C9341">
        <v>10</v>
      </c>
      <c r="D9341">
        <v>12.343</v>
      </c>
    </row>
    <row r="9342" spans="1:4" ht="15.75">
      <c r="A9342" s="1">
        <v>2008</v>
      </c>
      <c r="B9342">
        <v>12</v>
      </c>
      <c r="C9342">
        <v>11</v>
      </c>
      <c r="D9342">
        <v>12.35</v>
      </c>
    </row>
    <row r="9343" spans="1:4" ht="15.75">
      <c r="A9343" s="1">
        <v>2008</v>
      </c>
      <c r="B9343">
        <v>12</v>
      </c>
      <c r="C9343">
        <v>12</v>
      </c>
      <c r="D9343">
        <v>12.423999999999999</v>
      </c>
    </row>
    <row r="9344" spans="1:4" ht="15.75">
      <c r="A9344" s="1">
        <v>2008</v>
      </c>
      <c r="B9344">
        <v>12</v>
      </c>
      <c r="C9344">
        <v>13</v>
      </c>
      <c r="D9344">
        <v>12.308999999999999</v>
      </c>
    </row>
    <row r="9345" spans="1:4" ht="15.75">
      <c r="A9345" s="1">
        <v>2008</v>
      </c>
      <c r="B9345">
        <v>12</v>
      </c>
      <c r="C9345">
        <v>14</v>
      </c>
      <c r="D9345">
        <v>12.281000000000001</v>
      </c>
    </row>
    <row r="9346" spans="1:4" ht="15.75">
      <c r="A9346" s="1">
        <v>2008</v>
      </c>
      <c r="B9346">
        <v>12</v>
      </c>
      <c r="C9346">
        <v>15</v>
      </c>
      <c r="D9346">
        <v>12.377000000000001</v>
      </c>
    </row>
    <row r="9347" spans="1:4" ht="15.75">
      <c r="A9347" s="1">
        <v>2008</v>
      </c>
      <c r="B9347">
        <v>12</v>
      </c>
      <c r="C9347">
        <v>16</v>
      </c>
      <c r="D9347">
        <v>12.407</v>
      </c>
    </row>
    <row r="9348" spans="1:4" ht="15.75">
      <c r="A9348" s="1">
        <v>2008</v>
      </c>
      <c r="B9348">
        <v>12</v>
      </c>
      <c r="C9348">
        <v>17</v>
      </c>
      <c r="D9348">
        <v>12.367000000000001</v>
      </c>
    </row>
    <row r="9349" spans="1:4" ht="15.75">
      <c r="A9349" s="1">
        <v>2008</v>
      </c>
      <c r="B9349">
        <v>12</v>
      </c>
      <c r="C9349">
        <v>18</v>
      </c>
      <c r="D9349">
        <v>12.356999999999999</v>
      </c>
    </row>
    <row r="9350" spans="1:4" ht="15.75">
      <c r="A9350" s="1">
        <v>2008</v>
      </c>
      <c r="B9350">
        <v>12</v>
      </c>
      <c r="C9350">
        <v>19</v>
      </c>
      <c r="D9350">
        <v>12.446999999999999</v>
      </c>
    </row>
    <row r="9351" spans="1:4" ht="15.75">
      <c r="A9351" s="1">
        <v>2008</v>
      </c>
      <c r="B9351">
        <v>12</v>
      </c>
      <c r="C9351">
        <v>20</v>
      </c>
      <c r="D9351">
        <v>12.461</v>
      </c>
    </row>
    <row r="9352" spans="1:4" ht="15.75">
      <c r="A9352" s="1">
        <v>2008</v>
      </c>
      <c r="B9352">
        <v>12</v>
      </c>
      <c r="C9352">
        <v>21</v>
      </c>
      <c r="D9352">
        <v>12.436</v>
      </c>
    </row>
    <row r="9353" spans="1:4" ht="15.75">
      <c r="A9353" s="1">
        <v>2008</v>
      </c>
      <c r="B9353">
        <v>12</v>
      </c>
      <c r="C9353">
        <v>22</v>
      </c>
      <c r="D9353">
        <v>12.676</v>
      </c>
    </row>
    <row r="9354" spans="1:4" ht="15.75">
      <c r="A9354" s="1">
        <v>2008</v>
      </c>
      <c r="B9354">
        <v>12</v>
      </c>
      <c r="C9354">
        <v>23</v>
      </c>
      <c r="D9354">
        <v>12.635999999999999</v>
      </c>
    </row>
    <row r="9355" spans="1:4" ht="15.75">
      <c r="A9355" s="1">
        <v>2008</v>
      </c>
      <c r="B9355">
        <v>12</v>
      </c>
      <c r="C9355">
        <v>24</v>
      </c>
      <c r="D9355">
        <v>12.698</v>
      </c>
    </row>
    <row r="9356" spans="1:4" ht="15.75">
      <c r="A9356" s="1">
        <v>2008</v>
      </c>
      <c r="B9356">
        <v>12</v>
      </c>
      <c r="C9356">
        <v>25</v>
      </c>
      <c r="D9356">
        <v>12.794</v>
      </c>
    </row>
    <row r="9357" spans="1:4" ht="15.75">
      <c r="A9357" s="1">
        <v>2008</v>
      </c>
      <c r="B9357">
        <v>12</v>
      </c>
      <c r="C9357">
        <v>26</v>
      </c>
      <c r="D9357">
        <v>12.94</v>
      </c>
    </row>
    <row r="9358" spans="1:4" ht="15.75">
      <c r="A9358" s="1">
        <v>2008</v>
      </c>
      <c r="B9358">
        <v>12</v>
      </c>
      <c r="C9358">
        <v>27</v>
      </c>
      <c r="D9358">
        <v>12.847</v>
      </c>
    </row>
    <row r="9359" spans="1:4" ht="15.75">
      <c r="A9359" s="1">
        <v>2008</v>
      </c>
      <c r="B9359">
        <v>12</v>
      </c>
      <c r="C9359">
        <v>28</v>
      </c>
      <c r="D9359">
        <v>12.882</v>
      </c>
    </row>
    <row r="9360" spans="1:4" ht="15.75">
      <c r="A9360" s="1">
        <v>2008</v>
      </c>
      <c r="B9360">
        <v>12</v>
      </c>
      <c r="C9360">
        <v>29</v>
      </c>
      <c r="D9360">
        <v>12.926</v>
      </c>
    </row>
    <row r="9361" spans="1:4" ht="15.75">
      <c r="A9361" s="1">
        <v>2008</v>
      </c>
      <c r="B9361">
        <v>12</v>
      </c>
      <c r="C9361">
        <v>30</v>
      </c>
      <c r="D9361">
        <v>12.929</v>
      </c>
    </row>
    <row r="9362" spans="1:4" ht="15.75">
      <c r="A9362" s="1">
        <v>2008</v>
      </c>
      <c r="B9362">
        <v>12</v>
      </c>
      <c r="C9362">
        <v>31</v>
      </c>
      <c r="D9362">
        <v>13.048</v>
      </c>
    </row>
    <row r="9363" spans="1:4" ht="15.75">
      <c r="A9363" s="1">
        <v>2009</v>
      </c>
      <c r="B9363">
        <v>1</v>
      </c>
      <c r="C9363">
        <v>1</v>
      </c>
      <c r="D9363">
        <v>13.189</v>
      </c>
    </row>
    <row r="9364" spans="1:4" ht="15.75">
      <c r="A9364" s="1">
        <v>2009</v>
      </c>
      <c r="B9364">
        <v>1</v>
      </c>
      <c r="C9364">
        <v>2</v>
      </c>
      <c r="D9364">
        <v>13.18</v>
      </c>
    </row>
    <row r="9365" spans="1:4" ht="15.75">
      <c r="A9365" s="1">
        <v>2009</v>
      </c>
      <c r="B9365">
        <v>1</v>
      </c>
      <c r="C9365">
        <v>3</v>
      </c>
      <c r="D9365">
        <v>13.266999999999999</v>
      </c>
    </row>
    <row r="9366" spans="1:4" ht="15.75">
      <c r="A9366" s="1">
        <v>2009</v>
      </c>
      <c r="B9366">
        <v>1</v>
      </c>
      <c r="C9366">
        <v>4</v>
      </c>
      <c r="D9366">
        <v>13.286</v>
      </c>
    </row>
    <row r="9367" spans="1:4" ht="15.75">
      <c r="A9367" s="1">
        <v>2009</v>
      </c>
      <c r="B9367">
        <v>1</v>
      </c>
      <c r="C9367">
        <v>5</v>
      </c>
      <c r="D9367">
        <v>13.352</v>
      </c>
    </row>
    <row r="9368" spans="1:4" ht="15.75">
      <c r="A9368" s="1">
        <v>2009</v>
      </c>
      <c r="B9368">
        <v>1</v>
      </c>
      <c r="C9368">
        <v>6</v>
      </c>
      <c r="D9368">
        <v>13.446999999999999</v>
      </c>
    </row>
    <row r="9369" spans="1:4" ht="15.75">
      <c r="A9369" s="1">
        <v>2009</v>
      </c>
      <c r="B9369">
        <v>1</v>
      </c>
      <c r="C9369">
        <v>7</v>
      </c>
      <c r="D9369">
        <v>13.478</v>
      </c>
    </row>
    <row r="9370" spans="1:4" ht="15.75">
      <c r="A9370" s="1">
        <v>2009</v>
      </c>
      <c r="B9370">
        <v>1</v>
      </c>
      <c r="C9370">
        <v>8</v>
      </c>
      <c r="D9370">
        <v>13.586</v>
      </c>
    </row>
    <row r="9371" spans="1:4" ht="15.75">
      <c r="A9371" s="1">
        <v>2009</v>
      </c>
      <c r="B9371">
        <v>1</v>
      </c>
      <c r="C9371">
        <v>9</v>
      </c>
      <c r="D9371">
        <v>13.646000000000001</v>
      </c>
    </row>
    <row r="9372" spans="1:4" ht="15.75">
      <c r="A9372" s="1">
        <v>2009</v>
      </c>
      <c r="B9372">
        <v>1</v>
      </c>
      <c r="C9372">
        <v>10</v>
      </c>
      <c r="D9372">
        <v>13.73</v>
      </c>
    </row>
    <row r="9373" spans="1:4" ht="15.75">
      <c r="A9373" s="1">
        <v>2009</v>
      </c>
      <c r="B9373">
        <v>1</v>
      </c>
      <c r="C9373">
        <v>11</v>
      </c>
      <c r="D9373">
        <v>13.776999999999999</v>
      </c>
    </row>
    <row r="9374" spans="1:4" ht="15.75">
      <c r="A9374" s="1">
        <v>2009</v>
      </c>
      <c r="B9374">
        <v>1</v>
      </c>
      <c r="C9374">
        <v>12</v>
      </c>
      <c r="D9374">
        <v>13.79</v>
      </c>
    </row>
    <row r="9375" spans="1:4" ht="15.75">
      <c r="A9375" s="1">
        <v>2009</v>
      </c>
      <c r="B9375">
        <v>1</v>
      </c>
      <c r="C9375">
        <v>13</v>
      </c>
      <c r="D9375">
        <v>13.856999999999999</v>
      </c>
    </row>
    <row r="9376" spans="1:4" ht="15.75">
      <c r="A9376" s="1">
        <v>2009</v>
      </c>
      <c r="B9376">
        <v>1</v>
      </c>
      <c r="C9376">
        <v>14</v>
      </c>
      <c r="D9376">
        <v>14.007999999999999</v>
      </c>
    </row>
    <row r="9377" spans="1:4" ht="15.75">
      <c r="A9377" s="1">
        <v>2009</v>
      </c>
      <c r="B9377">
        <v>1</v>
      </c>
      <c r="C9377">
        <v>15</v>
      </c>
      <c r="D9377">
        <v>14.115</v>
      </c>
    </row>
    <row r="9378" spans="1:4" ht="15.75">
      <c r="A9378" s="1">
        <v>2009</v>
      </c>
      <c r="B9378">
        <v>1</v>
      </c>
      <c r="C9378">
        <v>16</v>
      </c>
      <c r="D9378">
        <v>14.122999999999999</v>
      </c>
    </row>
    <row r="9379" spans="1:4" ht="15.75">
      <c r="A9379" s="1">
        <v>2009</v>
      </c>
      <c r="B9379">
        <v>1</v>
      </c>
      <c r="C9379">
        <v>17</v>
      </c>
      <c r="D9379">
        <v>14.093999999999999</v>
      </c>
    </row>
    <row r="9380" spans="1:4" ht="15.75">
      <c r="A9380" s="1">
        <v>2009</v>
      </c>
      <c r="B9380">
        <v>1</v>
      </c>
      <c r="C9380">
        <v>18</v>
      </c>
      <c r="D9380">
        <v>14.162000000000001</v>
      </c>
    </row>
    <row r="9381" spans="1:4" ht="15.75">
      <c r="A9381" s="1">
        <v>2009</v>
      </c>
      <c r="B9381">
        <v>1</v>
      </c>
      <c r="C9381">
        <v>19</v>
      </c>
      <c r="D9381">
        <v>14.268000000000001</v>
      </c>
    </row>
    <row r="9382" spans="1:4" ht="15.75">
      <c r="A9382" s="1">
        <v>2009</v>
      </c>
      <c r="B9382">
        <v>1</v>
      </c>
      <c r="C9382">
        <v>20</v>
      </c>
      <c r="D9382">
        <v>14.19</v>
      </c>
    </row>
    <row r="9383" spans="1:4" ht="15.75">
      <c r="A9383" s="1">
        <v>2009</v>
      </c>
      <c r="B9383">
        <v>1</v>
      </c>
      <c r="C9383">
        <v>21</v>
      </c>
      <c r="D9383">
        <v>14.167999999999999</v>
      </c>
    </row>
    <row r="9384" spans="1:4" ht="15.75">
      <c r="A9384" s="1">
        <v>2009</v>
      </c>
      <c r="B9384">
        <v>1</v>
      </c>
      <c r="C9384">
        <v>22</v>
      </c>
      <c r="D9384">
        <v>14.250999999999999</v>
      </c>
    </row>
    <row r="9385" spans="1:4" ht="15.75">
      <c r="A9385" s="1">
        <v>2009</v>
      </c>
      <c r="B9385">
        <v>1</v>
      </c>
      <c r="C9385">
        <v>23</v>
      </c>
      <c r="D9385">
        <v>14.231999999999999</v>
      </c>
    </row>
    <row r="9386" spans="1:4" ht="15.75">
      <c r="A9386" s="1">
        <v>2009</v>
      </c>
      <c r="B9386">
        <v>1</v>
      </c>
      <c r="C9386">
        <v>24</v>
      </c>
      <c r="D9386">
        <v>14.183999999999999</v>
      </c>
    </row>
    <row r="9387" spans="1:4" ht="15.75">
      <c r="A9387" s="1">
        <v>2009</v>
      </c>
      <c r="B9387">
        <v>1</v>
      </c>
      <c r="C9387">
        <v>25</v>
      </c>
      <c r="D9387">
        <v>14.166</v>
      </c>
    </row>
    <row r="9388" spans="1:4" ht="15.75">
      <c r="A9388" s="1">
        <v>2009</v>
      </c>
      <c r="B9388">
        <v>1</v>
      </c>
      <c r="C9388">
        <v>26</v>
      </c>
      <c r="D9388">
        <v>14.132999999999999</v>
      </c>
    </row>
    <row r="9389" spans="1:4" ht="15.75">
      <c r="A9389" s="1">
        <v>2009</v>
      </c>
      <c r="B9389">
        <v>1</v>
      </c>
      <c r="C9389">
        <v>27</v>
      </c>
      <c r="D9389">
        <v>14.231</v>
      </c>
    </row>
    <row r="9390" spans="1:4" ht="15.75">
      <c r="A9390" s="1">
        <v>2009</v>
      </c>
      <c r="B9390">
        <v>1</v>
      </c>
      <c r="C9390">
        <v>28</v>
      </c>
      <c r="D9390">
        <v>14.291</v>
      </c>
    </row>
    <row r="9391" spans="1:4" ht="15.75">
      <c r="A9391" s="1">
        <v>2009</v>
      </c>
      <c r="B9391">
        <v>1</v>
      </c>
      <c r="C9391">
        <v>29</v>
      </c>
      <c r="D9391">
        <v>14.336</v>
      </c>
    </row>
    <row r="9392" spans="1:4" ht="15.75">
      <c r="A9392" s="1">
        <v>2009</v>
      </c>
      <c r="B9392">
        <v>1</v>
      </c>
      <c r="C9392">
        <v>30</v>
      </c>
      <c r="D9392">
        <v>14.38</v>
      </c>
    </row>
    <row r="9393" spans="1:4" ht="15.75">
      <c r="A9393" s="1">
        <v>2009</v>
      </c>
      <c r="B9393">
        <v>1</v>
      </c>
      <c r="C9393">
        <v>31</v>
      </c>
      <c r="D9393">
        <v>14.407999999999999</v>
      </c>
    </row>
    <row r="9394" spans="1:4" ht="15.75">
      <c r="A9394" s="1">
        <v>2009</v>
      </c>
      <c r="B9394">
        <v>2</v>
      </c>
      <c r="C9394">
        <v>1</v>
      </c>
      <c r="D9394">
        <v>14.502000000000001</v>
      </c>
    </row>
    <row r="9395" spans="1:4" ht="15.75">
      <c r="A9395" s="1">
        <v>2009</v>
      </c>
      <c r="B9395">
        <v>2</v>
      </c>
      <c r="C9395">
        <v>2</v>
      </c>
      <c r="D9395">
        <v>14.603999999999999</v>
      </c>
    </row>
    <row r="9396" spans="1:4" ht="15.75">
      <c r="A9396" s="1">
        <v>2009</v>
      </c>
      <c r="B9396">
        <v>2</v>
      </c>
      <c r="C9396">
        <v>3</v>
      </c>
      <c r="D9396">
        <v>14.531000000000001</v>
      </c>
    </row>
    <row r="9397" spans="1:4" ht="15.75">
      <c r="A9397" s="1">
        <v>2009</v>
      </c>
      <c r="B9397">
        <v>2</v>
      </c>
      <c r="C9397">
        <v>4</v>
      </c>
      <c r="D9397">
        <v>14.507</v>
      </c>
    </row>
    <row r="9398" spans="1:4" ht="15.75">
      <c r="A9398" s="1">
        <v>2009</v>
      </c>
      <c r="B9398">
        <v>2</v>
      </c>
      <c r="C9398">
        <v>5</v>
      </c>
      <c r="D9398">
        <v>14.58</v>
      </c>
    </row>
    <row r="9399" spans="1:4" ht="15.75">
      <c r="A9399" s="1">
        <v>2009</v>
      </c>
      <c r="B9399">
        <v>2</v>
      </c>
      <c r="C9399">
        <v>6</v>
      </c>
      <c r="D9399">
        <v>14.662000000000001</v>
      </c>
    </row>
    <row r="9400" spans="1:4" ht="15.75">
      <c r="A9400" s="1">
        <v>2009</v>
      </c>
      <c r="B9400">
        <v>2</v>
      </c>
      <c r="C9400">
        <v>7</v>
      </c>
      <c r="D9400">
        <v>14.773999999999999</v>
      </c>
    </row>
    <row r="9401" spans="1:4" ht="15.75">
      <c r="A9401" s="1">
        <v>2009</v>
      </c>
      <c r="B9401">
        <v>2</v>
      </c>
      <c r="C9401">
        <v>8</v>
      </c>
      <c r="D9401">
        <v>14.856</v>
      </c>
    </row>
    <row r="9402" spans="1:4" ht="15.75">
      <c r="A9402" s="1">
        <v>2009</v>
      </c>
      <c r="B9402">
        <v>2</v>
      </c>
      <c r="C9402">
        <v>9</v>
      </c>
      <c r="D9402">
        <v>14.879</v>
      </c>
    </row>
    <row r="9403" spans="1:4" ht="15.75">
      <c r="A9403" s="1">
        <v>2009</v>
      </c>
      <c r="B9403">
        <v>2</v>
      </c>
      <c r="C9403">
        <v>10</v>
      </c>
      <c r="D9403">
        <v>14.853</v>
      </c>
    </row>
    <row r="9404" spans="1:4" ht="15.75">
      <c r="A9404" s="1">
        <v>2009</v>
      </c>
      <c r="B9404">
        <v>2</v>
      </c>
      <c r="C9404">
        <v>11</v>
      </c>
      <c r="D9404">
        <v>14.772</v>
      </c>
    </row>
    <row r="9405" spans="1:4" ht="15.75">
      <c r="A9405" s="1">
        <v>2009</v>
      </c>
      <c r="B9405">
        <v>2</v>
      </c>
      <c r="C9405">
        <v>12</v>
      </c>
      <c r="D9405">
        <v>14.762</v>
      </c>
    </row>
    <row r="9406" spans="1:4" ht="15.75">
      <c r="A9406" s="1">
        <v>2009</v>
      </c>
      <c r="B9406">
        <v>2</v>
      </c>
      <c r="C9406">
        <v>13</v>
      </c>
      <c r="D9406">
        <v>14.845000000000001</v>
      </c>
    </row>
    <row r="9407" spans="1:4" ht="15.75">
      <c r="A9407" s="1">
        <v>2009</v>
      </c>
      <c r="B9407">
        <v>2</v>
      </c>
      <c r="C9407">
        <v>14</v>
      </c>
      <c r="D9407">
        <v>14.848000000000001</v>
      </c>
    </row>
    <row r="9408" spans="1:4" ht="15.75">
      <c r="A9408" s="1">
        <v>2009</v>
      </c>
      <c r="B9408">
        <v>2</v>
      </c>
      <c r="C9408">
        <v>15</v>
      </c>
      <c r="D9408">
        <v>14.882</v>
      </c>
    </row>
    <row r="9409" spans="1:4" ht="15.75">
      <c r="A9409" s="1">
        <v>2009</v>
      </c>
      <c r="B9409">
        <v>2</v>
      </c>
      <c r="C9409">
        <v>16</v>
      </c>
      <c r="D9409">
        <v>14.901</v>
      </c>
    </row>
    <row r="9410" spans="1:4" ht="15.75">
      <c r="A9410" s="1">
        <v>2009</v>
      </c>
      <c r="B9410">
        <v>2</v>
      </c>
      <c r="C9410">
        <v>17</v>
      </c>
      <c r="D9410">
        <v>14.981999999999999</v>
      </c>
    </row>
    <row r="9411" spans="1:4" ht="15.75">
      <c r="A9411" s="1">
        <v>2009</v>
      </c>
      <c r="B9411">
        <v>2</v>
      </c>
      <c r="C9411">
        <v>18</v>
      </c>
      <c r="D9411">
        <v>14.968999999999999</v>
      </c>
    </row>
    <row r="9412" spans="1:4" ht="15.75">
      <c r="A9412" s="1">
        <v>2009</v>
      </c>
      <c r="B9412">
        <v>2</v>
      </c>
      <c r="C9412">
        <v>19</v>
      </c>
      <c r="D9412">
        <v>14.851000000000001</v>
      </c>
    </row>
    <row r="9413" spans="1:4" ht="15.75">
      <c r="A9413" s="1">
        <v>2009</v>
      </c>
      <c r="B9413">
        <v>2</v>
      </c>
      <c r="C9413">
        <v>20</v>
      </c>
      <c r="D9413">
        <v>14.872</v>
      </c>
    </row>
    <row r="9414" spans="1:4" ht="15.75">
      <c r="A9414" s="1">
        <v>2009</v>
      </c>
      <c r="B9414">
        <v>2</v>
      </c>
      <c r="C9414">
        <v>21</v>
      </c>
      <c r="D9414">
        <v>14.882</v>
      </c>
    </row>
    <row r="9415" spans="1:4" ht="15.75">
      <c r="A9415" s="1">
        <v>2009</v>
      </c>
      <c r="B9415">
        <v>2</v>
      </c>
      <c r="C9415">
        <v>22</v>
      </c>
      <c r="D9415">
        <v>14.8</v>
      </c>
    </row>
    <row r="9416" spans="1:4" ht="15.75">
      <c r="A9416" s="1">
        <v>2009</v>
      </c>
      <c r="B9416">
        <v>2</v>
      </c>
      <c r="C9416">
        <v>23</v>
      </c>
      <c r="D9416">
        <v>14.811</v>
      </c>
    </row>
    <row r="9417" spans="1:4" ht="15.75">
      <c r="A9417" s="1">
        <v>2009</v>
      </c>
      <c r="B9417">
        <v>2</v>
      </c>
      <c r="C9417">
        <v>24</v>
      </c>
      <c r="D9417">
        <v>14.808999999999999</v>
      </c>
    </row>
    <row r="9418" spans="1:4" ht="15.75">
      <c r="A9418" s="1">
        <v>2009</v>
      </c>
      <c r="B9418">
        <v>2</v>
      </c>
      <c r="C9418">
        <v>25</v>
      </c>
      <c r="D9418">
        <v>14.847</v>
      </c>
    </row>
    <row r="9419" spans="1:4" ht="15.75">
      <c r="A9419" s="1">
        <v>2009</v>
      </c>
      <c r="B9419">
        <v>2</v>
      </c>
      <c r="C9419">
        <v>26</v>
      </c>
      <c r="D9419">
        <v>14.991</v>
      </c>
    </row>
    <row r="9420" spans="1:4" ht="15.75">
      <c r="A9420" s="1">
        <v>2009</v>
      </c>
      <c r="B9420">
        <v>2</v>
      </c>
      <c r="C9420">
        <v>27</v>
      </c>
      <c r="D9420">
        <v>15.039</v>
      </c>
    </row>
    <row r="9421" spans="1:4" ht="15.75">
      <c r="A9421" s="1">
        <v>2009</v>
      </c>
      <c r="B9421">
        <v>2</v>
      </c>
      <c r="C9421">
        <v>28</v>
      </c>
      <c r="D9421">
        <v>15.112</v>
      </c>
    </row>
    <row r="9422" spans="1:4" ht="15.75">
      <c r="A9422" s="1">
        <v>2009</v>
      </c>
      <c r="B9422">
        <v>3</v>
      </c>
      <c r="C9422">
        <v>1</v>
      </c>
      <c r="D9422">
        <v>15.167999999999999</v>
      </c>
    </row>
    <row r="9423" spans="1:4" ht="15.75">
      <c r="A9423" s="1">
        <v>2009</v>
      </c>
      <c r="B9423">
        <v>3</v>
      </c>
      <c r="C9423">
        <v>2</v>
      </c>
      <c r="D9423">
        <v>15.195</v>
      </c>
    </row>
    <row r="9424" spans="1:4" ht="15.75">
      <c r="A9424" s="1">
        <v>2009</v>
      </c>
      <c r="B9424">
        <v>3</v>
      </c>
      <c r="C9424">
        <v>3</v>
      </c>
      <c r="D9424">
        <v>15.125999999999999</v>
      </c>
    </row>
    <row r="9425" spans="1:4" ht="15.75">
      <c r="A9425" s="1">
        <v>2009</v>
      </c>
      <c r="B9425">
        <v>3</v>
      </c>
      <c r="C9425">
        <v>4</v>
      </c>
      <c r="D9425">
        <v>15.067</v>
      </c>
    </row>
    <row r="9426" spans="1:4" ht="15.75">
      <c r="A9426" s="1">
        <v>2009</v>
      </c>
      <c r="B9426">
        <v>3</v>
      </c>
      <c r="C9426">
        <v>5</v>
      </c>
      <c r="D9426">
        <v>15.122999999999999</v>
      </c>
    </row>
    <row r="9427" spans="1:4" ht="15.75">
      <c r="A9427" s="1">
        <v>2009</v>
      </c>
      <c r="B9427">
        <v>3</v>
      </c>
      <c r="C9427">
        <v>6</v>
      </c>
      <c r="D9427">
        <v>15.162000000000001</v>
      </c>
    </row>
    <row r="9428" spans="1:4" ht="15.75">
      <c r="A9428" s="1">
        <v>2009</v>
      </c>
      <c r="B9428">
        <v>3</v>
      </c>
      <c r="C9428">
        <v>7</v>
      </c>
      <c r="D9428">
        <v>15.076000000000001</v>
      </c>
    </row>
    <row r="9429" spans="1:4" ht="15.75">
      <c r="A9429" s="1">
        <v>2009</v>
      </c>
      <c r="B9429">
        <v>3</v>
      </c>
      <c r="C9429">
        <v>8</v>
      </c>
      <c r="D9429">
        <v>14.955</v>
      </c>
    </row>
    <row r="9430" spans="1:4" ht="15.75">
      <c r="A9430" s="1">
        <v>2009</v>
      </c>
      <c r="B9430">
        <v>3</v>
      </c>
      <c r="C9430">
        <v>9</v>
      </c>
      <c r="D9430">
        <v>14.878</v>
      </c>
    </row>
    <row r="9431" spans="1:4" ht="15.75">
      <c r="A9431" s="1">
        <v>2009</v>
      </c>
      <c r="B9431">
        <v>3</v>
      </c>
      <c r="C9431">
        <v>10</v>
      </c>
      <c r="D9431">
        <v>14.833</v>
      </c>
    </row>
    <row r="9432" spans="1:4" ht="15.75">
      <c r="A9432" s="1">
        <v>2009</v>
      </c>
      <c r="B9432">
        <v>3</v>
      </c>
      <c r="C9432">
        <v>11</v>
      </c>
      <c r="D9432">
        <v>14.894</v>
      </c>
    </row>
    <row r="9433" spans="1:4" ht="15.75">
      <c r="A9433" s="1">
        <v>2009</v>
      </c>
      <c r="B9433">
        <v>3</v>
      </c>
      <c r="C9433">
        <v>12</v>
      </c>
      <c r="D9433">
        <v>14.861000000000001</v>
      </c>
    </row>
    <row r="9434" spans="1:4" ht="15.75">
      <c r="A9434" s="1">
        <v>2009</v>
      </c>
      <c r="B9434">
        <v>3</v>
      </c>
      <c r="C9434">
        <v>13</v>
      </c>
      <c r="D9434">
        <v>14.884</v>
      </c>
    </row>
    <row r="9435" spans="1:4" ht="15.75">
      <c r="A9435" s="1">
        <v>2009</v>
      </c>
      <c r="B9435">
        <v>3</v>
      </c>
      <c r="C9435">
        <v>14</v>
      </c>
      <c r="D9435">
        <v>14.959</v>
      </c>
    </row>
    <row r="9436" spans="1:4" ht="15.75">
      <c r="A9436" s="1">
        <v>2009</v>
      </c>
      <c r="B9436">
        <v>3</v>
      </c>
      <c r="C9436">
        <v>15</v>
      </c>
      <c r="D9436">
        <v>14.939</v>
      </c>
    </row>
    <row r="9437" spans="1:4" ht="15.75">
      <c r="A9437" s="1">
        <v>2009</v>
      </c>
      <c r="B9437">
        <v>3</v>
      </c>
      <c r="C9437">
        <v>16</v>
      </c>
      <c r="D9437">
        <v>14.942</v>
      </c>
    </row>
    <row r="9438" spans="1:4" ht="15.75">
      <c r="A9438" s="1">
        <v>2009</v>
      </c>
      <c r="B9438">
        <v>3</v>
      </c>
      <c r="C9438">
        <v>17</v>
      </c>
      <c r="D9438">
        <v>15.015000000000001</v>
      </c>
    </row>
    <row r="9439" spans="1:4" ht="15.75">
      <c r="A9439" s="1">
        <v>2009</v>
      </c>
      <c r="B9439">
        <v>3</v>
      </c>
      <c r="C9439">
        <v>18</v>
      </c>
      <c r="D9439">
        <v>14.968</v>
      </c>
    </row>
    <row r="9440" spans="1:4" ht="15.75">
      <c r="A9440" s="1">
        <v>2009</v>
      </c>
      <c r="B9440">
        <v>3</v>
      </c>
      <c r="C9440">
        <v>19</v>
      </c>
      <c r="D9440">
        <v>14.959</v>
      </c>
    </row>
    <row r="9441" spans="1:4" ht="15.75">
      <c r="A9441" s="1">
        <v>2009</v>
      </c>
      <c r="B9441">
        <v>3</v>
      </c>
      <c r="C9441">
        <v>20</v>
      </c>
      <c r="D9441">
        <v>14.962</v>
      </c>
    </row>
    <row r="9442" spans="1:4" ht="15.75">
      <c r="A9442" s="1">
        <v>2009</v>
      </c>
      <c r="B9442">
        <v>3</v>
      </c>
      <c r="C9442">
        <v>21</v>
      </c>
      <c r="D9442">
        <v>15.004</v>
      </c>
    </row>
    <row r="9443" spans="1:4" ht="15.75">
      <c r="A9443" s="1">
        <v>2009</v>
      </c>
      <c r="B9443">
        <v>3</v>
      </c>
      <c r="C9443">
        <v>22</v>
      </c>
      <c r="D9443">
        <v>15.052</v>
      </c>
    </row>
    <row r="9444" spans="1:4" ht="15.75">
      <c r="A9444" s="1">
        <v>2009</v>
      </c>
      <c r="B9444">
        <v>3</v>
      </c>
      <c r="C9444">
        <v>23</v>
      </c>
      <c r="D9444">
        <v>15.073</v>
      </c>
    </row>
    <row r="9445" spans="1:4" ht="15.75">
      <c r="A9445" s="1">
        <v>2009</v>
      </c>
      <c r="B9445">
        <v>3</v>
      </c>
      <c r="C9445">
        <v>24</v>
      </c>
      <c r="D9445">
        <v>15.026999999999999</v>
      </c>
    </row>
    <row r="9446" spans="1:4" ht="15.75">
      <c r="A9446" s="1">
        <v>2009</v>
      </c>
      <c r="B9446">
        <v>3</v>
      </c>
      <c r="C9446">
        <v>25</v>
      </c>
      <c r="D9446">
        <v>15.022</v>
      </c>
    </row>
    <row r="9447" spans="1:4" ht="15.75">
      <c r="A9447" s="1">
        <v>2009</v>
      </c>
      <c r="B9447">
        <v>3</v>
      </c>
      <c r="C9447">
        <v>26</v>
      </c>
      <c r="D9447">
        <v>14.981</v>
      </c>
    </row>
    <row r="9448" spans="1:4" ht="15.75">
      <c r="A9448" s="1">
        <v>2009</v>
      </c>
      <c r="B9448">
        <v>3</v>
      </c>
      <c r="C9448">
        <v>27</v>
      </c>
      <c r="D9448">
        <v>14.954000000000001</v>
      </c>
    </row>
    <row r="9449" spans="1:4" ht="15.75">
      <c r="A9449" s="1">
        <v>2009</v>
      </c>
      <c r="B9449">
        <v>3</v>
      </c>
      <c r="C9449">
        <v>28</v>
      </c>
      <c r="D9449">
        <v>14.906000000000001</v>
      </c>
    </row>
    <row r="9450" spans="1:4" ht="15.75">
      <c r="A9450" s="1">
        <v>2009</v>
      </c>
      <c r="B9450">
        <v>3</v>
      </c>
      <c r="C9450">
        <v>29</v>
      </c>
      <c r="D9450">
        <v>14.881</v>
      </c>
    </row>
    <row r="9451" spans="1:4" ht="15.75">
      <c r="A9451" s="1">
        <v>2009</v>
      </c>
      <c r="B9451">
        <v>3</v>
      </c>
      <c r="C9451">
        <v>30</v>
      </c>
      <c r="D9451">
        <v>14.864000000000001</v>
      </c>
    </row>
    <row r="9452" spans="1:4" ht="15.75">
      <c r="A9452" s="1">
        <v>2009</v>
      </c>
      <c r="B9452">
        <v>3</v>
      </c>
      <c r="C9452">
        <v>31</v>
      </c>
      <c r="D9452">
        <v>14.762</v>
      </c>
    </row>
    <row r="9453" spans="1:4" ht="15.75">
      <c r="A9453" s="1">
        <v>2009</v>
      </c>
      <c r="B9453">
        <v>4</v>
      </c>
      <c r="C9453">
        <v>1</v>
      </c>
      <c r="D9453">
        <v>14.73</v>
      </c>
    </row>
    <row r="9454" spans="1:4" ht="15.75">
      <c r="A9454" s="1">
        <v>2009</v>
      </c>
      <c r="B9454">
        <v>4</v>
      </c>
      <c r="C9454">
        <v>2</v>
      </c>
      <c r="D9454">
        <v>14.728</v>
      </c>
    </row>
    <row r="9455" spans="1:4" ht="15.75">
      <c r="A9455" s="1">
        <v>2009</v>
      </c>
      <c r="B9455">
        <v>4</v>
      </c>
      <c r="C9455">
        <v>3</v>
      </c>
      <c r="D9455">
        <v>14.779</v>
      </c>
    </row>
    <row r="9456" spans="1:4" ht="15.75">
      <c r="A9456" s="1">
        <v>2009</v>
      </c>
      <c r="B9456">
        <v>4</v>
      </c>
      <c r="C9456">
        <v>4</v>
      </c>
      <c r="D9456">
        <v>14.818</v>
      </c>
    </row>
    <row r="9457" spans="1:4" ht="15.75">
      <c r="A9457" s="1">
        <v>2009</v>
      </c>
      <c r="B9457">
        <v>4</v>
      </c>
      <c r="C9457">
        <v>5</v>
      </c>
      <c r="D9457">
        <v>14.753</v>
      </c>
    </row>
    <row r="9458" spans="1:4" ht="15.75">
      <c r="A9458" s="1">
        <v>2009</v>
      </c>
      <c r="B9458">
        <v>4</v>
      </c>
      <c r="C9458">
        <v>6</v>
      </c>
      <c r="D9458">
        <v>14.683999999999999</v>
      </c>
    </row>
    <row r="9459" spans="1:4" ht="15.75">
      <c r="A9459" s="1">
        <v>2009</v>
      </c>
      <c r="B9459">
        <v>4</v>
      </c>
      <c r="C9459">
        <v>7</v>
      </c>
      <c r="D9459">
        <v>14.731999999999999</v>
      </c>
    </row>
    <row r="9460" spans="1:4" ht="15.75">
      <c r="A9460" s="1">
        <v>2009</v>
      </c>
      <c r="B9460">
        <v>4</v>
      </c>
      <c r="C9460">
        <v>8</v>
      </c>
      <c r="D9460">
        <v>14.667999999999999</v>
      </c>
    </row>
    <row r="9461" spans="1:4" ht="15.75">
      <c r="A9461" s="1">
        <v>2009</v>
      </c>
      <c r="B9461">
        <v>4</v>
      </c>
      <c r="C9461">
        <v>9</v>
      </c>
      <c r="D9461">
        <v>14.667</v>
      </c>
    </row>
    <row r="9462" spans="1:4" ht="15.75">
      <c r="A9462" s="1">
        <v>2009</v>
      </c>
      <c r="B9462">
        <v>4</v>
      </c>
      <c r="C9462">
        <v>10</v>
      </c>
      <c r="D9462">
        <v>14.638</v>
      </c>
    </row>
    <row r="9463" spans="1:4" ht="15.75">
      <c r="A9463" s="1">
        <v>2009</v>
      </c>
      <c r="B9463">
        <v>4</v>
      </c>
      <c r="C9463">
        <v>11</v>
      </c>
      <c r="D9463">
        <v>14.61</v>
      </c>
    </row>
    <row r="9464" spans="1:4" ht="15.75">
      <c r="A9464" s="1">
        <v>2009</v>
      </c>
      <c r="B9464">
        <v>4</v>
      </c>
      <c r="C9464">
        <v>12</v>
      </c>
      <c r="D9464">
        <v>14.653</v>
      </c>
    </row>
    <row r="9465" spans="1:4" ht="15.75">
      <c r="A9465" s="1">
        <v>2009</v>
      </c>
      <c r="B9465">
        <v>4</v>
      </c>
      <c r="C9465">
        <v>13</v>
      </c>
      <c r="D9465">
        <v>14.561</v>
      </c>
    </row>
    <row r="9466" spans="1:4" ht="15.75">
      <c r="A9466" s="1">
        <v>2009</v>
      </c>
      <c r="B9466">
        <v>4</v>
      </c>
      <c r="C9466">
        <v>14</v>
      </c>
      <c r="D9466">
        <v>14.521000000000001</v>
      </c>
    </row>
    <row r="9467" spans="1:4" ht="15.75">
      <c r="A9467" s="1">
        <v>2009</v>
      </c>
      <c r="B9467">
        <v>4</v>
      </c>
      <c r="C9467">
        <v>15</v>
      </c>
      <c r="D9467">
        <v>14.561</v>
      </c>
    </row>
    <row r="9468" spans="1:4" ht="15.75">
      <c r="A9468" s="1">
        <v>2009</v>
      </c>
      <c r="B9468">
        <v>4</v>
      </c>
      <c r="C9468">
        <v>16</v>
      </c>
      <c r="D9468">
        <v>14.516999999999999</v>
      </c>
    </row>
    <row r="9469" spans="1:4" ht="15.75">
      <c r="A9469" s="1">
        <v>2009</v>
      </c>
      <c r="B9469">
        <v>4</v>
      </c>
      <c r="C9469">
        <v>17</v>
      </c>
      <c r="D9469">
        <v>14.433999999999999</v>
      </c>
    </row>
    <row r="9470" spans="1:4" ht="15.75">
      <c r="A9470" s="1">
        <v>2009</v>
      </c>
      <c r="B9470">
        <v>4</v>
      </c>
      <c r="C9470">
        <v>18</v>
      </c>
      <c r="D9470">
        <v>14.41</v>
      </c>
    </row>
    <row r="9471" spans="1:4" ht="15.75">
      <c r="A9471" s="1">
        <v>2009</v>
      </c>
      <c r="B9471">
        <v>4</v>
      </c>
      <c r="C9471">
        <v>19</v>
      </c>
      <c r="D9471">
        <v>14.401999999999999</v>
      </c>
    </row>
    <row r="9472" spans="1:4" ht="15.75">
      <c r="A9472" s="1">
        <v>2009</v>
      </c>
      <c r="B9472">
        <v>4</v>
      </c>
      <c r="C9472">
        <v>20</v>
      </c>
      <c r="D9472">
        <v>14.478999999999999</v>
      </c>
    </row>
    <row r="9473" spans="1:4" ht="15.75">
      <c r="A9473" s="1">
        <v>2009</v>
      </c>
      <c r="B9473">
        <v>4</v>
      </c>
      <c r="C9473">
        <v>21</v>
      </c>
      <c r="D9473">
        <v>14.438000000000001</v>
      </c>
    </row>
    <row r="9474" spans="1:4" ht="15.75">
      <c r="A9474" s="1">
        <v>2009</v>
      </c>
      <c r="B9474">
        <v>4</v>
      </c>
      <c r="C9474">
        <v>22</v>
      </c>
      <c r="D9474">
        <v>14.435</v>
      </c>
    </row>
    <row r="9475" spans="1:4" ht="15.75">
      <c r="A9475" s="1">
        <v>2009</v>
      </c>
      <c r="B9475">
        <v>4</v>
      </c>
      <c r="C9475">
        <v>23</v>
      </c>
      <c r="D9475">
        <v>14.308999999999999</v>
      </c>
    </row>
    <row r="9476" spans="1:4" ht="15.75">
      <c r="A9476" s="1">
        <v>2009</v>
      </c>
      <c r="B9476">
        <v>4</v>
      </c>
      <c r="C9476">
        <v>24</v>
      </c>
      <c r="D9476">
        <v>14.268000000000001</v>
      </c>
    </row>
    <row r="9477" spans="1:4" ht="15.75">
      <c r="A9477" s="1">
        <v>2009</v>
      </c>
      <c r="B9477">
        <v>4</v>
      </c>
      <c r="C9477">
        <v>25</v>
      </c>
      <c r="D9477">
        <v>14.279</v>
      </c>
    </row>
    <row r="9478" spans="1:4" ht="15.75">
      <c r="A9478" s="1">
        <v>2009</v>
      </c>
      <c r="B9478">
        <v>4</v>
      </c>
      <c r="C9478">
        <v>26</v>
      </c>
      <c r="D9478">
        <v>14.278</v>
      </c>
    </row>
    <row r="9479" spans="1:4" ht="15.75">
      <c r="A9479" s="1">
        <v>2009</v>
      </c>
      <c r="B9479">
        <v>4</v>
      </c>
      <c r="C9479">
        <v>27</v>
      </c>
      <c r="D9479">
        <v>14.185</v>
      </c>
    </row>
    <row r="9480" spans="1:4" ht="15.75">
      <c r="A9480" s="1">
        <v>2009</v>
      </c>
      <c r="B9480">
        <v>4</v>
      </c>
      <c r="C9480">
        <v>28</v>
      </c>
      <c r="D9480">
        <v>14.122999999999999</v>
      </c>
    </row>
    <row r="9481" spans="1:4" ht="15.75">
      <c r="A9481" s="1">
        <v>2009</v>
      </c>
      <c r="B9481">
        <v>4</v>
      </c>
      <c r="C9481">
        <v>29</v>
      </c>
      <c r="D9481">
        <v>14.128</v>
      </c>
    </row>
    <row r="9482" spans="1:4" ht="15.75">
      <c r="A9482" s="1">
        <v>2009</v>
      </c>
      <c r="B9482">
        <v>4</v>
      </c>
      <c r="C9482">
        <v>30</v>
      </c>
      <c r="D9482">
        <v>14.081</v>
      </c>
    </row>
    <row r="9483" spans="1:4" ht="15.75">
      <c r="A9483" s="1">
        <v>2009</v>
      </c>
      <c r="B9483">
        <v>5</v>
      </c>
      <c r="C9483">
        <v>1</v>
      </c>
      <c r="D9483">
        <v>13.956</v>
      </c>
    </row>
    <row r="9484" spans="1:4" ht="15.75">
      <c r="A9484" s="1">
        <v>2009</v>
      </c>
      <c r="B9484">
        <v>5</v>
      </c>
      <c r="C9484">
        <v>2</v>
      </c>
      <c r="D9484">
        <v>13.901</v>
      </c>
    </row>
    <row r="9485" spans="1:4" ht="15.75">
      <c r="A9485" s="1">
        <v>2009</v>
      </c>
      <c r="B9485">
        <v>5</v>
      </c>
      <c r="C9485">
        <v>3</v>
      </c>
      <c r="D9485">
        <v>13.856999999999999</v>
      </c>
    </row>
    <row r="9486" spans="1:4" ht="15.75">
      <c r="A9486" s="1">
        <v>2009</v>
      </c>
      <c r="B9486">
        <v>5</v>
      </c>
      <c r="C9486">
        <v>4</v>
      </c>
      <c r="D9486">
        <v>13.863</v>
      </c>
    </row>
    <row r="9487" spans="1:4" ht="15.75">
      <c r="A9487" s="1">
        <v>2009</v>
      </c>
      <c r="B9487">
        <v>5</v>
      </c>
      <c r="C9487">
        <v>5</v>
      </c>
      <c r="D9487">
        <v>13.78</v>
      </c>
    </row>
    <row r="9488" spans="1:4" ht="15.75">
      <c r="A9488" s="1">
        <v>2009</v>
      </c>
      <c r="B9488">
        <v>5</v>
      </c>
      <c r="C9488">
        <v>6</v>
      </c>
      <c r="D9488">
        <v>13.763</v>
      </c>
    </row>
    <row r="9489" spans="1:4" ht="15.75">
      <c r="A9489" s="1">
        <v>2009</v>
      </c>
      <c r="B9489">
        <v>5</v>
      </c>
      <c r="C9489">
        <v>7</v>
      </c>
      <c r="D9489">
        <v>13.693</v>
      </c>
    </row>
    <row r="9490" spans="1:4" ht="15.75">
      <c r="A9490" s="1">
        <v>2009</v>
      </c>
      <c r="B9490">
        <v>5</v>
      </c>
      <c r="C9490">
        <v>8</v>
      </c>
      <c r="D9490">
        <v>13.683</v>
      </c>
    </row>
    <row r="9491" spans="1:4" ht="15.75">
      <c r="A9491" s="1">
        <v>2009</v>
      </c>
      <c r="B9491">
        <v>5</v>
      </c>
      <c r="C9491">
        <v>9</v>
      </c>
      <c r="D9491">
        <v>13.616</v>
      </c>
    </row>
    <row r="9492" spans="1:4" ht="15.75">
      <c r="A9492" s="1">
        <v>2009</v>
      </c>
      <c r="B9492">
        <v>5</v>
      </c>
      <c r="C9492">
        <v>10</v>
      </c>
      <c r="D9492">
        <v>13.576000000000001</v>
      </c>
    </row>
    <row r="9493" spans="1:4" ht="15.75">
      <c r="A9493" s="1">
        <v>2009</v>
      </c>
      <c r="B9493">
        <v>5</v>
      </c>
      <c r="C9493">
        <v>11</v>
      </c>
      <c r="D9493">
        <v>13.457000000000001</v>
      </c>
    </row>
    <row r="9494" spans="1:4" ht="15.75">
      <c r="A9494" s="1">
        <v>2009</v>
      </c>
      <c r="B9494">
        <v>5</v>
      </c>
      <c r="C9494">
        <v>12</v>
      </c>
      <c r="D9494">
        <v>13.406000000000001</v>
      </c>
    </row>
    <row r="9495" spans="1:4" ht="15.75">
      <c r="A9495" s="1">
        <v>2009</v>
      </c>
      <c r="B9495">
        <v>5</v>
      </c>
      <c r="C9495">
        <v>13</v>
      </c>
      <c r="D9495">
        <v>13.379</v>
      </c>
    </row>
    <row r="9496" spans="1:4" ht="15.75">
      <c r="A9496" s="1">
        <v>2009</v>
      </c>
      <c r="B9496">
        <v>5</v>
      </c>
      <c r="C9496">
        <v>14</v>
      </c>
      <c r="D9496">
        <v>13.334</v>
      </c>
    </row>
    <row r="9497" spans="1:4" ht="15.75">
      <c r="A9497" s="1">
        <v>2009</v>
      </c>
      <c r="B9497">
        <v>5</v>
      </c>
      <c r="C9497">
        <v>15</v>
      </c>
      <c r="D9497">
        <v>13.288</v>
      </c>
    </row>
    <row r="9498" spans="1:4" ht="15.75">
      <c r="A9498" s="1">
        <v>2009</v>
      </c>
      <c r="B9498">
        <v>5</v>
      </c>
      <c r="C9498">
        <v>16</v>
      </c>
      <c r="D9498">
        <v>13.17</v>
      </c>
    </row>
    <row r="9499" spans="1:4" ht="15.75">
      <c r="A9499" s="1">
        <v>2009</v>
      </c>
      <c r="B9499">
        <v>5</v>
      </c>
      <c r="C9499">
        <v>17</v>
      </c>
      <c r="D9499">
        <v>13.154999999999999</v>
      </c>
    </row>
    <row r="9500" spans="1:4" ht="15.75">
      <c r="A9500" s="1">
        <v>2009</v>
      </c>
      <c r="B9500">
        <v>5</v>
      </c>
      <c r="C9500">
        <v>18</v>
      </c>
      <c r="D9500">
        <v>13.061</v>
      </c>
    </row>
    <row r="9501" spans="1:4" ht="15.75">
      <c r="A9501" s="1">
        <v>2009</v>
      </c>
      <c r="B9501">
        <v>5</v>
      </c>
      <c r="C9501">
        <v>19</v>
      </c>
      <c r="D9501">
        <v>12.992000000000001</v>
      </c>
    </row>
    <row r="9502" spans="1:4" ht="15.75">
      <c r="A9502" s="1">
        <v>2009</v>
      </c>
      <c r="B9502">
        <v>5</v>
      </c>
      <c r="C9502">
        <v>20</v>
      </c>
      <c r="D9502">
        <v>13</v>
      </c>
    </row>
    <row r="9503" spans="1:4" ht="15.75">
      <c r="A9503" s="1">
        <v>2009</v>
      </c>
      <c r="B9503">
        <v>5</v>
      </c>
      <c r="C9503">
        <v>21</v>
      </c>
      <c r="D9503">
        <v>12.942</v>
      </c>
    </row>
    <row r="9504" spans="1:4" ht="15.75">
      <c r="A9504" s="1">
        <v>2009</v>
      </c>
      <c r="B9504">
        <v>5</v>
      </c>
      <c r="C9504">
        <v>22</v>
      </c>
      <c r="D9504">
        <v>12.906000000000001</v>
      </c>
    </row>
    <row r="9505" spans="1:4" ht="15.75">
      <c r="A9505" s="1">
        <v>2009</v>
      </c>
      <c r="B9505">
        <v>5</v>
      </c>
      <c r="C9505">
        <v>23</v>
      </c>
      <c r="D9505">
        <v>12.821999999999999</v>
      </c>
    </row>
    <row r="9506" spans="1:4" ht="15.75">
      <c r="A9506" s="1">
        <v>2009</v>
      </c>
      <c r="B9506">
        <v>5</v>
      </c>
      <c r="C9506">
        <v>24</v>
      </c>
      <c r="D9506">
        <v>12.731999999999999</v>
      </c>
    </row>
    <row r="9507" spans="1:4" ht="15.75">
      <c r="A9507" s="1">
        <v>2009</v>
      </c>
      <c r="B9507">
        <v>5</v>
      </c>
      <c r="C9507">
        <v>25</v>
      </c>
      <c r="D9507">
        <v>12.637</v>
      </c>
    </row>
    <row r="9508" spans="1:4" ht="15.75">
      <c r="A9508" s="1">
        <v>2009</v>
      </c>
      <c r="B9508">
        <v>5</v>
      </c>
      <c r="C9508">
        <v>26</v>
      </c>
      <c r="D9508">
        <v>12.582000000000001</v>
      </c>
    </row>
    <row r="9509" spans="1:4" ht="15.75">
      <c r="A9509" s="1">
        <v>2009</v>
      </c>
      <c r="B9509">
        <v>5</v>
      </c>
      <c r="C9509">
        <v>27</v>
      </c>
      <c r="D9509">
        <v>12.574999999999999</v>
      </c>
    </row>
    <row r="9510" spans="1:4" ht="15.75">
      <c r="A9510" s="1">
        <v>2009</v>
      </c>
      <c r="B9510">
        <v>5</v>
      </c>
      <c r="C9510">
        <v>28</v>
      </c>
      <c r="D9510">
        <v>12.541</v>
      </c>
    </row>
    <row r="9511" spans="1:4" ht="15.75">
      <c r="A9511" s="1">
        <v>2009</v>
      </c>
      <c r="B9511">
        <v>5</v>
      </c>
      <c r="C9511">
        <v>29</v>
      </c>
      <c r="D9511">
        <v>12.465</v>
      </c>
    </row>
    <row r="9512" spans="1:4" ht="15.75">
      <c r="A9512" s="1">
        <v>2009</v>
      </c>
      <c r="B9512">
        <v>5</v>
      </c>
      <c r="C9512">
        <v>30</v>
      </c>
      <c r="D9512">
        <v>12.375999999999999</v>
      </c>
    </row>
    <row r="9513" spans="1:4" ht="15.75">
      <c r="A9513" s="1">
        <v>2009</v>
      </c>
      <c r="B9513">
        <v>5</v>
      </c>
      <c r="C9513">
        <v>31</v>
      </c>
      <c r="D9513">
        <v>12.28</v>
      </c>
    </row>
    <row r="9514" spans="1:4" ht="15.75">
      <c r="A9514" s="1">
        <v>2009</v>
      </c>
      <c r="B9514">
        <v>6</v>
      </c>
      <c r="C9514">
        <v>1</v>
      </c>
      <c r="D9514">
        <v>12.138999999999999</v>
      </c>
    </row>
    <row r="9515" spans="1:4" ht="15.75">
      <c r="A9515" s="1">
        <v>2009</v>
      </c>
      <c r="B9515">
        <v>6</v>
      </c>
      <c r="C9515">
        <v>2</v>
      </c>
      <c r="D9515">
        <v>12.02</v>
      </c>
    </row>
    <row r="9516" spans="1:4" ht="15.75">
      <c r="A9516" s="1">
        <v>2009</v>
      </c>
      <c r="B9516">
        <v>6</v>
      </c>
      <c r="C9516">
        <v>3</v>
      </c>
      <c r="D9516">
        <v>11.922000000000001</v>
      </c>
    </row>
    <row r="9517" spans="1:4" ht="15.75">
      <c r="A9517" s="1">
        <v>2009</v>
      </c>
      <c r="B9517">
        <v>6</v>
      </c>
      <c r="C9517">
        <v>4</v>
      </c>
      <c r="D9517">
        <v>11.909000000000001</v>
      </c>
    </row>
    <row r="9518" spans="1:4" ht="15.75">
      <c r="A9518" s="1">
        <v>2009</v>
      </c>
      <c r="B9518">
        <v>6</v>
      </c>
      <c r="C9518">
        <v>5</v>
      </c>
      <c r="D9518">
        <v>11.884</v>
      </c>
    </row>
    <row r="9519" spans="1:4" ht="15.75">
      <c r="A9519" s="1">
        <v>2009</v>
      </c>
      <c r="B9519">
        <v>6</v>
      </c>
      <c r="C9519">
        <v>6</v>
      </c>
      <c r="D9519">
        <v>11.782999999999999</v>
      </c>
    </row>
    <row r="9520" spans="1:4" ht="15.75">
      <c r="A9520" s="1">
        <v>2009</v>
      </c>
      <c r="B9520">
        <v>6</v>
      </c>
      <c r="C9520">
        <v>7</v>
      </c>
      <c r="D9520">
        <v>11.74</v>
      </c>
    </row>
    <row r="9521" spans="1:4" ht="15.75">
      <c r="A9521" s="1">
        <v>2009</v>
      </c>
      <c r="B9521">
        <v>6</v>
      </c>
      <c r="C9521">
        <v>8</v>
      </c>
      <c r="D9521">
        <v>11.676</v>
      </c>
    </row>
    <row r="9522" spans="1:4" ht="15.75">
      <c r="A9522" s="1">
        <v>2009</v>
      </c>
      <c r="B9522">
        <v>6</v>
      </c>
      <c r="C9522">
        <v>9</v>
      </c>
      <c r="D9522">
        <v>11.632</v>
      </c>
    </row>
    <row r="9523" spans="1:4" ht="15.75">
      <c r="A9523" s="1">
        <v>2009</v>
      </c>
      <c r="B9523">
        <v>6</v>
      </c>
      <c r="C9523">
        <v>10</v>
      </c>
      <c r="D9523">
        <v>11.629</v>
      </c>
    </row>
    <row r="9524" spans="1:4" ht="15.75">
      <c r="A9524" s="1">
        <v>2009</v>
      </c>
      <c r="B9524">
        <v>6</v>
      </c>
      <c r="C9524">
        <v>11</v>
      </c>
      <c r="D9524">
        <v>11.657</v>
      </c>
    </row>
    <row r="9525" spans="1:4" ht="15.75">
      <c r="A9525" s="1">
        <v>2009</v>
      </c>
      <c r="B9525">
        <v>6</v>
      </c>
      <c r="C9525">
        <v>12</v>
      </c>
      <c r="D9525">
        <v>11.670999999999999</v>
      </c>
    </row>
    <row r="9526" spans="1:4" ht="15.75">
      <c r="A9526" s="1">
        <v>2009</v>
      </c>
      <c r="B9526">
        <v>6</v>
      </c>
      <c r="C9526">
        <v>13</v>
      </c>
      <c r="D9526">
        <v>11.624000000000001</v>
      </c>
    </row>
    <row r="9527" spans="1:4" ht="15.75">
      <c r="A9527" s="1">
        <v>2009</v>
      </c>
      <c r="B9527">
        <v>6</v>
      </c>
      <c r="C9527">
        <v>14</v>
      </c>
      <c r="D9527">
        <v>11.554</v>
      </c>
    </row>
    <row r="9528" spans="1:4" ht="15.75">
      <c r="A9528" s="1">
        <v>2009</v>
      </c>
      <c r="B9528">
        <v>6</v>
      </c>
      <c r="C9528">
        <v>15</v>
      </c>
      <c r="D9528">
        <v>11.497</v>
      </c>
    </row>
    <row r="9529" spans="1:4" ht="15.75">
      <c r="A9529" s="1">
        <v>2009</v>
      </c>
      <c r="B9529">
        <v>6</v>
      </c>
      <c r="C9529">
        <v>16</v>
      </c>
      <c r="D9529">
        <v>11.385</v>
      </c>
    </row>
    <row r="9530" spans="1:4" ht="15.75">
      <c r="A9530" s="1">
        <v>2009</v>
      </c>
      <c r="B9530">
        <v>6</v>
      </c>
      <c r="C9530">
        <v>17</v>
      </c>
      <c r="D9530">
        <v>11.292999999999999</v>
      </c>
    </row>
    <row r="9531" spans="1:4" ht="15.75">
      <c r="A9531" s="1">
        <v>2009</v>
      </c>
      <c r="B9531">
        <v>6</v>
      </c>
      <c r="C9531">
        <v>18</v>
      </c>
      <c r="D9531">
        <v>11.285</v>
      </c>
    </row>
    <row r="9532" spans="1:4" ht="15.75">
      <c r="A9532" s="1">
        <v>2009</v>
      </c>
      <c r="B9532">
        <v>6</v>
      </c>
      <c r="C9532">
        <v>19</v>
      </c>
      <c r="D9532">
        <v>11.188000000000001</v>
      </c>
    </row>
    <row r="9533" spans="1:4" ht="15.75">
      <c r="A9533" s="1">
        <v>2009</v>
      </c>
      <c r="B9533">
        <v>6</v>
      </c>
      <c r="C9533">
        <v>20</v>
      </c>
      <c r="D9533">
        <v>11.169</v>
      </c>
    </row>
    <row r="9534" spans="1:4" ht="15.75">
      <c r="A9534" s="1">
        <v>2009</v>
      </c>
      <c r="B9534">
        <v>6</v>
      </c>
      <c r="C9534">
        <v>21</v>
      </c>
      <c r="D9534">
        <v>11.096</v>
      </c>
    </row>
    <row r="9535" spans="1:4" ht="15.75">
      <c r="A9535" s="1">
        <v>2009</v>
      </c>
      <c r="B9535">
        <v>6</v>
      </c>
      <c r="C9535">
        <v>22</v>
      </c>
      <c r="D9535">
        <v>11.064</v>
      </c>
    </row>
    <row r="9536" spans="1:4" ht="15.75">
      <c r="A9536" s="1">
        <v>2009</v>
      </c>
      <c r="B9536">
        <v>6</v>
      </c>
      <c r="C9536">
        <v>23</v>
      </c>
      <c r="D9536">
        <v>10.882</v>
      </c>
    </row>
    <row r="9537" spans="1:4" ht="15.75">
      <c r="A9537" s="1">
        <v>2009</v>
      </c>
      <c r="B9537">
        <v>6</v>
      </c>
      <c r="C9537">
        <v>24</v>
      </c>
      <c r="D9537">
        <v>10.769</v>
      </c>
    </row>
    <row r="9538" spans="1:4" ht="15.75">
      <c r="A9538" s="1">
        <v>2009</v>
      </c>
      <c r="B9538">
        <v>6</v>
      </c>
      <c r="C9538">
        <v>25</v>
      </c>
      <c r="D9538">
        <v>10.717000000000001</v>
      </c>
    </row>
    <row r="9539" spans="1:4" ht="15.75">
      <c r="A9539" s="1">
        <v>2009</v>
      </c>
      <c r="B9539">
        <v>6</v>
      </c>
      <c r="C9539">
        <v>26</v>
      </c>
      <c r="D9539">
        <v>10.632999999999999</v>
      </c>
    </row>
    <row r="9540" spans="1:4" ht="15.75">
      <c r="A9540" s="1">
        <v>2009</v>
      </c>
      <c r="B9540">
        <v>6</v>
      </c>
      <c r="C9540">
        <v>27</v>
      </c>
      <c r="D9540">
        <v>10.625999999999999</v>
      </c>
    </row>
    <row r="9541" spans="1:4" ht="15.75">
      <c r="A9541" s="1">
        <v>2009</v>
      </c>
      <c r="B9541">
        <v>6</v>
      </c>
      <c r="C9541">
        <v>28</v>
      </c>
      <c r="D9541">
        <v>10.436999999999999</v>
      </c>
    </row>
    <row r="9542" spans="1:4" ht="15.75">
      <c r="A9542" s="1">
        <v>2009</v>
      </c>
      <c r="B9542">
        <v>6</v>
      </c>
      <c r="C9542">
        <v>29</v>
      </c>
      <c r="D9542">
        <v>10.334</v>
      </c>
    </row>
    <row r="9543" spans="1:4" ht="15.75">
      <c r="A9543" s="1">
        <v>2009</v>
      </c>
      <c r="B9543">
        <v>6</v>
      </c>
      <c r="C9543">
        <v>30</v>
      </c>
      <c r="D9543">
        <v>10.393000000000001</v>
      </c>
    </row>
    <row r="9544" spans="1:4" ht="15.75">
      <c r="A9544" s="1">
        <v>2009</v>
      </c>
      <c r="B9544">
        <v>7</v>
      </c>
      <c r="C9544">
        <v>1</v>
      </c>
      <c r="D9544">
        <v>10.054</v>
      </c>
    </row>
    <row r="9545" spans="1:4" ht="15.75">
      <c r="A9545" s="1">
        <v>2009</v>
      </c>
      <c r="B9545">
        <v>7</v>
      </c>
      <c r="C9545">
        <v>2</v>
      </c>
      <c r="D9545">
        <v>9.9290000000000003</v>
      </c>
    </row>
    <row r="9546" spans="1:4" ht="15.75">
      <c r="A9546" s="1">
        <v>2009</v>
      </c>
      <c r="B9546">
        <v>7</v>
      </c>
      <c r="C9546">
        <v>3</v>
      </c>
      <c r="D9546">
        <v>9.8580000000000005</v>
      </c>
    </row>
    <row r="9547" spans="1:4" ht="15.75">
      <c r="A9547" s="1">
        <v>2009</v>
      </c>
      <c r="B9547">
        <v>7</v>
      </c>
      <c r="C9547">
        <v>4</v>
      </c>
      <c r="D9547">
        <v>9.6950000000000003</v>
      </c>
    </row>
    <row r="9548" spans="1:4" ht="15.75">
      <c r="A9548" s="1">
        <v>2009</v>
      </c>
      <c r="B9548">
        <v>7</v>
      </c>
      <c r="C9548">
        <v>5</v>
      </c>
      <c r="D9548">
        <v>9.6430000000000007</v>
      </c>
    </row>
    <row r="9549" spans="1:4" ht="15.75">
      <c r="A9549" s="1">
        <v>2009</v>
      </c>
      <c r="B9549">
        <v>7</v>
      </c>
      <c r="C9549">
        <v>6</v>
      </c>
      <c r="D9549">
        <v>9.5039999999999996</v>
      </c>
    </row>
    <row r="9550" spans="1:4" ht="15.75">
      <c r="A9550" s="1">
        <v>2009</v>
      </c>
      <c r="B9550">
        <v>7</v>
      </c>
      <c r="C9550">
        <v>7</v>
      </c>
      <c r="D9550">
        <v>9.3859999999999992</v>
      </c>
    </row>
    <row r="9551" spans="1:4" ht="15.75">
      <c r="A9551" s="1">
        <v>2009</v>
      </c>
      <c r="B9551">
        <v>7</v>
      </c>
      <c r="C9551">
        <v>8</v>
      </c>
      <c r="D9551">
        <v>9.2919999999999998</v>
      </c>
    </row>
    <row r="9552" spans="1:4" ht="15.75">
      <c r="A9552" s="1">
        <v>2009</v>
      </c>
      <c r="B9552">
        <v>7</v>
      </c>
      <c r="C9552">
        <v>9</v>
      </c>
      <c r="D9552">
        <v>9.18</v>
      </c>
    </row>
    <row r="9553" spans="1:4" ht="15.75">
      <c r="A9553" s="1">
        <v>2009</v>
      </c>
      <c r="B9553">
        <v>7</v>
      </c>
      <c r="C9553">
        <v>10</v>
      </c>
      <c r="D9553">
        <v>9.0299999999999994</v>
      </c>
    </row>
    <row r="9554" spans="1:4" ht="15.75">
      <c r="A9554" s="1">
        <v>2009</v>
      </c>
      <c r="B9554">
        <v>7</v>
      </c>
      <c r="C9554">
        <v>11</v>
      </c>
      <c r="D9554">
        <v>9.0009999999999994</v>
      </c>
    </row>
    <row r="9555" spans="1:4" ht="15.75">
      <c r="A9555" s="1">
        <v>2009</v>
      </c>
      <c r="B9555">
        <v>7</v>
      </c>
      <c r="C9555">
        <v>12</v>
      </c>
      <c r="D9555">
        <v>8.9890000000000008</v>
      </c>
    </row>
    <row r="9556" spans="1:4" ht="15.75">
      <c r="A9556" s="1">
        <v>2009</v>
      </c>
      <c r="B9556">
        <v>7</v>
      </c>
      <c r="C9556">
        <v>13</v>
      </c>
      <c r="D9556">
        <v>8.8010000000000002</v>
      </c>
    </row>
    <row r="9557" spans="1:4" ht="15.75">
      <c r="A9557" s="1">
        <v>2009</v>
      </c>
      <c r="B9557">
        <v>7</v>
      </c>
      <c r="C9557">
        <v>14</v>
      </c>
      <c r="D9557">
        <v>8.7010000000000005</v>
      </c>
    </row>
    <row r="9558" spans="1:4" ht="15.75">
      <c r="A9558" s="1">
        <v>2009</v>
      </c>
      <c r="B9558">
        <v>7</v>
      </c>
      <c r="C9558">
        <v>15</v>
      </c>
      <c r="D9558">
        <v>8.5730000000000004</v>
      </c>
    </row>
    <row r="9559" spans="1:4" ht="15.75">
      <c r="A9559" s="1">
        <v>2009</v>
      </c>
      <c r="B9559">
        <v>7</v>
      </c>
      <c r="C9559">
        <v>16</v>
      </c>
      <c r="D9559">
        <v>8.5120000000000005</v>
      </c>
    </row>
    <row r="9560" spans="1:4" ht="15.75">
      <c r="A9560" s="1">
        <v>2009</v>
      </c>
      <c r="B9560">
        <v>7</v>
      </c>
      <c r="C9560">
        <v>17</v>
      </c>
      <c r="D9560">
        <v>8.4160000000000004</v>
      </c>
    </row>
    <row r="9561" spans="1:4" ht="15.75">
      <c r="A9561" s="1">
        <v>2009</v>
      </c>
      <c r="B9561">
        <v>7</v>
      </c>
      <c r="C9561">
        <v>18</v>
      </c>
      <c r="D9561">
        <v>8.3740000000000006</v>
      </c>
    </row>
    <row r="9562" spans="1:4" ht="15.75">
      <c r="A9562" s="1">
        <v>2009</v>
      </c>
      <c r="B9562">
        <v>7</v>
      </c>
      <c r="C9562">
        <v>19</v>
      </c>
      <c r="D9562">
        <v>8.2349999999999994</v>
      </c>
    </row>
    <row r="9563" spans="1:4" ht="15.75">
      <c r="A9563" s="1">
        <v>2009</v>
      </c>
      <c r="B9563">
        <v>7</v>
      </c>
      <c r="C9563">
        <v>20</v>
      </c>
      <c r="D9563">
        <v>8.1229999999999993</v>
      </c>
    </row>
    <row r="9564" spans="1:4" ht="15.75">
      <c r="A9564" s="1">
        <v>2009</v>
      </c>
      <c r="B9564">
        <v>7</v>
      </c>
      <c r="C9564">
        <v>21</v>
      </c>
      <c r="D9564">
        <v>7.952</v>
      </c>
    </row>
    <row r="9565" spans="1:4" ht="15.75">
      <c r="A9565" s="1">
        <v>2009</v>
      </c>
      <c r="B9565">
        <v>7</v>
      </c>
      <c r="C9565">
        <v>22</v>
      </c>
      <c r="D9565">
        <v>7.76</v>
      </c>
    </row>
    <row r="9566" spans="1:4" ht="15.75">
      <c r="A9566" s="1">
        <v>2009</v>
      </c>
      <c r="B9566">
        <v>7</v>
      </c>
      <c r="C9566">
        <v>23</v>
      </c>
      <c r="D9566">
        <v>7.694</v>
      </c>
    </row>
    <row r="9567" spans="1:4" ht="15.75">
      <c r="A9567" s="1">
        <v>2009</v>
      </c>
      <c r="B9567">
        <v>7</v>
      </c>
      <c r="C9567">
        <v>24</v>
      </c>
      <c r="D9567">
        <v>7.548</v>
      </c>
    </row>
    <row r="9568" spans="1:4" ht="15.75">
      <c r="A9568" s="1">
        <v>2009</v>
      </c>
      <c r="B9568">
        <v>7</v>
      </c>
      <c r="C9568">
        <v>25</v>
      </c>
      <c r="D9568">
        <v>7.4219999999999997</v>
      </c>
    </row>
    <row r="9569" spans="1:4" ht="15.75">
      <c r="A9569" s="1">
        <v>2009</v>
      </c>
      <c r="B9569">
        <v>7</v>
      </c>
      <c r="C9569">
        <v>26</v>
      </c>
      <c r="D9569">
        <v>7.3369999999999997</v>
      </c>
    </row>
    <row r="9570" spans="1:4" ht="15.75">
      <c r="A9570" s="1">
        <v>2009</v>
      </c>
      <c r="B9570">
        <v>7</v>
      </c>
      <c r="C9570">
        <v>27</v>
      </c>
      <c r="D9570">
        <v>7.2270000000000003</v>
      </c>
    </row>
    <row r="9571" spans="1:4" ht="15.75">
      <c r="A9571" s="1">
        <v>2009</v>
      </c>
      <c r="B9571">
        <v>7</v>
      </c>
      <c r="C9571">
        <v>28</v>
      </c>
      <c r="D9571">
        <v>7.1070000000000002</v>
      </c>
    </row>
    <row r="9572" spans="1:4" ht="15.75">
      <c r="A9572" s="1">
        <v>2009</v>
      </c>
      <c r="B9572">
        <v>7</v>
      </c>
      <c r="C9572">
        <v>29</v>
      </c>
      <c r="D9572">
        <v>7.0670000000000002</v>
      </c>
    </row>
    <row r="9573" spans="1:4" ht="15.75">
      <c r="A9573" s="1">
        <v>2009</v>
      </c>
      <c r="B9573">
        <v>7</v>
      </c>
      <c r="C9573">
        <v>30</v>
      </c>
      <c r="D9573">
        <v>7.0010000000000003</v>
      </c>
    </row>
    <row r="9574" spans="1:4" ht="15.75">
      <c r="A9574" s="1">
        <v>2009</v>
      </c>
      <c r="B9574">
        <v>7</v>
      </c>
      <c r="C9574">
        <v>31</v>
      </c>
      <c r="D9574">
        <v>7.0179999999999998</v>
      </c>
    </row>
    <row r="9575" spans="1:4" ht="15.75">
      <c r="A9575" s="1">
        <v>2009</v>
      </c>
      <c r="B9575">
        <v>8</v>
      </c>
      <c r="C9575">
        <v>1</v>
      </c>
      <c r="D9575">
        <v>6.9939999999999998</v>
      </c>
    </row>
    <row r="9576" spans="1:4" ht="15.75">
      <c r="A9576" s="1">
        <v>2009</v>
      </c>
      <c r="B9576">
        <v>8</v>
      </c>
      <c r="C9576">
        <v>2</v>
      </c>
      <c r="D9576">
        <v>6.9359999999999999</v>
      </c>
    </row>
    <row r="9577" spans="1:4" ht="15.75">
      <c r="A9577" s="1">
        <v>2009</v>
      </c>
      <c r="B9577">
        <v>8</v>
      </c>
      <c r="C9577">
        <v>3</v>
      </c>
      <c r="D9577">
        <v>6.9050000000000002</v>
      </c>
    </row>
    <row r="9578" spans="1:4" ht="15.75">
      <c r="A9578" s="1">
        <v>2009</v>
      </c>
      <c r="B9578">
        <v>8</v>
      </c>
      <c r="C9578">
        <v>4</v>
      </c>
      <c r="D9578">
        <v>6.8390000000000004</v>
      </c>
    </row>
    <row r="9579" spans="1:4" ht="15.75">
      <c r="A9579" s="1">
        <v>2009</v>
      </c>
      <c r="B9579">
        <v>8</v>
      </c>
      <c r="C9579">
        <v>5</v>
      </c>
      <c r="D9579">
        <v>6.8049999999999997</v>
      </c>
    </row>
    <row r="9580" spans="1:4" ht="15.75">
      <c r="A9580" s="1">
        <v>2009</v>
      </c>
      <c r="B9580">
        <v>8</v>
      </c>
      <c r="C9580">
        <v>6</v>
      </c>
      <c r="D9580">
        <v>6.7759999999999998</v>
      </c>
    </row>
    <row r="9581" spans="1:4" ht="15.75">
      <c r="A9581" s="1">
        <v>2009</v>
      </c>
      <c r="B9581">
        <v>8</v>
      </c>
      <c r="C9581">
        <v>7</v>
      </c>
      <c r="D9581">
        <v>6.7190000000000003</v>
      </c>
    </row>
    <row r="9582" spans="1:4" ht="15.75">
      <c r="A9582" s="1">
        <v>2009</v>
      </c>
      <c r="B9582">
        <v>8</v>
      </c>
      <c r="C9582">
        <v>8</v>
      </c>
      <c r="D9582">
        <v>6.7030000000000003</v>
      </c>
    </row>
    <row r="9583" spans="1:4" ht="15.75">
      <c r="A9583" s="1">
        <v>2009</v>
      </c>
      <c r="B9583">
        <v>8</v>
      </c>
      <c r="C9583">
        <v>9</v>
      </c>
      <c r="D9583">
        <v>6.5739999999999998</v>
      </c>
    </row>
    <row r="9584" spans="1:4" ht="15.75">
      <c r="A9584" s="1">
        <v>2009</v>
      </c>
      <c r="B9584">
        <v>8</v>
      </c>
      <c r="C9584">
        <v>10</v>
      </c>
      <c r="D9584">
        <v>6.51</v>
      </c>
    </row>
    <row r="9585" spans="1:4" ht="15.75">
      <c r="A9585" s="1">
        <v>2009</v>
      </c>
      <c r="B9585">
        <v>8</v>
      </c>
      <c r="C9585">
        <v>11</v>
      </c>
      <c r="D9585">
        <v>6.4930000000000003</v>
      </c>
    </row>
    <row r="9586" spans="1:4" ht="15.75">
      <c r="A9586" s="1">
        <v>2009</v>
      </c>
      <c r="B9586">
        <v>8</v>
      </c>
      <c r="C9586">
        <v>12</v>
      </c>
      <c r="D9586">
        <v>6.4420000000000002</v>
      </c>
    </row>
    <row r="9587" spans="1:4" ht="15.75">
      <c r="A9587" s="1">
        <v>2009</v>
      </c>
      <c r="B9587">
        <v>8</v>
      </c>
      <c r="C9587">
        <v>13</v>
      </c>
      <c r="D9587">
        <v>6.3769999999999998</v>
      </c>
    </row>
    <row r="9588" spans="1:4" ht="15.75">
      <c r="A9588" s="1">
        <v>2009</v>
      </c>
      <c r="B9588">
        <v>8</v>
      </c>
      <c r="C9588">
        <v>14</v>
      </c>
      <c r="D9588">
        <v>6.234</v>
      </c>
    </row>
    <row r="9589" spans="1:4" ht="15.75">
      <c r="A9589" s="1">
        <v>2009</v>
      </c>
      <c r="B9589">
        <v>8</v>
      </c>
      <c r="C9589">
        <v>15</v>
      </c>
      <c r="D9589">
        <v>6.1920000000000002</v>
      </c>
    </row>
    <row r="9590" spans="1:4" ht="15.75">
      <c r="A9590" s="1">
        <v>2009</v>
      </c>
      <c r="B9590">
        <v>8</v>
      </c>
      <c r="C9590">
        <v>16</v>
      </c>
      <c r="D9590">
        <v>6.1429999999999998</v>
      </c>
    </row>
    <row r="9591" spans="1:4" ht="15.75">
      <c r="A9591" s="1">
        <v>2009</v>
      </c>
      <c r="B9591">
        <v>8</v>
      </c>
      <c r="C9591">
        <v>17</v>
      </c>
      <c r="D9591">
        <v>6.077</v>
      </c>
    </row>
    <row r="9592" spans="1:4" ht="15.75">
      <c r="A9592" s="1">
        <v>2009</v>
      </c>
      <c r="B9592">
        <v>8</v>
      </c>
      <c r="C9592">
        <v>18</v>
      </c>
      <c r="D9592">
        <v>6.0019999999999998</v>
      </c>
    </row>
    <row r="9593" spans="1:4" ht="15.75">
      <c r="A9593" s="1">
        <v>2009</v>
      </c>
      <c r="B9593">
        <v>8</v>
      </c>
      <c r="C9593">
        <v>19</v>
      </c>
      <c r="D9593">
        <v>5.8689999999999998</v>
      </c>
    </row>
    <row r="9594" spans="1:4" ht="15.75">
      <c r="A9594" s="1">
        <v>2009</v>
      </c>
      <c r="B9594">
        <v>8</v>
      </c>
      <c r="C9594">
        <v>20</v>
      </c>
      <c r="D9594">
        <v>5.8150000000000004</v>
      </c>
    </row>
    <row r="9595" spans="1:4" ht="15.75">
      <c r="A9595" s="1">
        <v>2009</v>
      </c>
      <c r="B9595">
        <v>8</v>
      </c>
      <c r="C9595">
        <v>21</v>
      </c>
      <c r="D9595">
        <v>5.7830000000000004</v>
      </c>
    </row>
    <row r="9596" spans="1:4" ht="15.75">
      <c r="A9596" s="1">
        <v>2009</v>
      </c>
      <c r="B9596">
        <v>8</v>
      </c>
      <c r="C9596">
        <v>22</v>
      </c>
      <c r="D9596">
        <v>5.7140000000000004</v>
      </c>
    </row>
    <row r="9597" spans="1:4" ht="15.75">
      <c r="A9597" s="1">
        <v>2009</v>
      </c>
      <c r="B9597">
        <v>8</v>
      </c>
      <c r="C9597">
        <v>23</v>
      </c>
      <c r="D9597">
        <v>5.6219999999999999</v>
      </c>
    </row>
    <row r="9598" spans="1:4" ht="15.75">
      <c r="A9598" s="1">
        <v>2009</v>
      </c>
      <c r="B9598">
        <v>8</v>
      </c>
      <c r="C9598">
        <v>24</v>
      </c>
      <c r="D9598">
        <v>5.5679999999999996</v>
      </c>
    </row>
    <row r="9599" spans="1:4" ht="15.75">
      <c r="A9599" s="1">
        <v>2009</v>
      </c>
      <c r="B9599">
        <v>8</v>
      </c>
      <c r="C9599">
        <v>25</v>
      </c>
      <c r="D9599">
        <v>5.5839999999999996</v>
      </c>
    </row>
    <row r="9600" spans="1:4" ht="15.75">
      <c r="A9600" s="1">
        <v>2009</v>
      </c>
      <c r="B9600">
        <v>8</v>
      </c>
      <c r="C9600">
        <v>26</v>
      </c>
      <c r="D9600">
        <v>5.5179999999999998</v>
      </c>
    </row>
    <row r="9601" spans="1:4" ht="15.75">
      <c r="A9601" s="1">
        <v>2009</v>
      </c>
      <c r="B9601">
        <v>8</v>
      </c>
      <c r="C9601">
        <v>27</v>
      </c>
      <c r="D9601">
        <v>5.46</v>
      </c>
    </row>
    <row r="9602" spans="1:4" ht="15.75">
      <c r="A9602" s="1">
        <v>2009</v>
      </c>
      <c r="B9602">
        <v>8</v>
      </c>
      <c r="C9602">
        <v>28</v>
      </c>
      <c r="D9602">
        <v>5.47</v>
      </c>
    </row>
    <row r="9603" spans="1:4" ht="15.75">
      <c r="A9603" s="1">
        <v>2009</v>
      </c>
      <c r="B9603">
        <v>8</v>
      </c>
      <c r="C9603">
        <v>29</v>
      </c>
      <c r="D9603">
        <v>5.4189999999999996</v>
      </c>
    </row>
    <row r="9604" spans="1:4" ht="15.75">
      <c r="A9604" s="1">
        <v>2009</v>
      </c>
      <c r="B9604">
        <v>8</v>
      </c>
      <c r="C9604">
        <v>30</v>
      </c>
      <c r="D9604">
        <v>5.3179999999999996</v>
      </c>
    </row>
    <row r="9605" spans="1:4" ht="15.75">
      <c r="A9605" s="1">
        <v>2009</v>
      </c>
      <c r="B9605">
        <v>8</v>
      </c>
      <c r="C9605">
        <v>31</v>
      </c>
      <c r="D9605">
        <v>5.3470000000000004</v>
      </c>
    </row>
    <row r="9606" spans="1:4" ht="15.75">
      <c r="A9606" s="1">
        <v>2009</v>
      </c>
      <c r="B9606">
        <v>9</v>
      </c>
      <c r="C9606">
        <v>1</v>
      </c>
      <c r="D9606">
        <v>5.3550000000000004</v>
      </c>
    </row>
    <row r="9607" spans="1:4" ht="15.75">
      <c r="A9607" s="1">
        <v>2009</v>
      </c>
      <c r="B9607">
        <v>9</v>
      </c>
      <c r="C9607">
        <v>2</v>
      </c>
      <c r="D9607">
        <v>5.2569999999999997</v>
      </c>
    </row>
    <row r="9608" spans="1:4" ht="15.75">
      <c r="A9608" s="1">
        <v>2009</v>
      </c>
      <c r="B9608">
        <v>9</v>
      </c>
      <c r="C9608">
        <v>3</v>
      </c>
      <c r="D9608">
        <v>5.26</v>
      </c>
    </row>
    <row r="9609" spans="1:4" ht="15.75">
      <c r="A9609" s="1">
        <v>2009</v>
      </c>
      <c r="B9609">
        <v>9</v>
      </c>
      <c r="C9609">
        <v>4</v>
      </c>
      <c r="D9609">
        <v>5.1929999999999996</v>
      </c>
    </row>
    <row r="9610" spans="1:4" ht="15.75">
      <c r="A9610" s="1">
        <v>2009</v>
      </c>
      <c r="B9610">
        <v>9</v>
      </c>
      <c r="C9610">
        <v>5</v>
      </c>
      <c r="D9610">
        <v>5.2690000000000001</v>
      </c>
    </row>
    <row r="9611" spans="1:4" ht="15.75">
      <c r="A9611" s="1">
        <v>2009</v>
      </c>
      <c r="B9611">
        <v>9</v>
      </c>
      <c r="C9611">
        <v>6</v>
      </c>
      <c r="D9611">
        <v>5.1749999999999998</v>
      </c>
    </row>
    <row r="9612" spans="1:4" ht="15.75">
      <c r="A9612" s="1">
        <v>2009</v>
      </c>
      <c r="B9612">
        <v>9</v>
      </c>
      <c r="C9612">
        <v>7</v>
      </c>
      <c r="D9612">
        <v>5.2140000000000004</v>
      </c>
    </row>
    <row r="9613" spans="1:4" ht="15.75">
      <c r="A9613" s="1">
        <v>2009</v>
      </c>
      <c r="B9613">
        <v>9</v>
      </c>
      <c r="C9613">
        <v>8</v>
      </c>
      <c r="D9613">
        <v>5.1319999999999997</v>
      </c>
    </row>
    <row r="9614" spans="1:4" ht="15.75">
      <c r="A9614" s="1">
        <v>2009</v>
      </c>
      <c r="B9614">
        <v>9</v>
      </c>
      <c r="C9614">
        <v>9</v>
      </c>
      <c r="D9614">
        <v>5.165</v>
      </c>
    </row>
    <row r="9615" spans="1:4" ht="15.75">
      <c r="A9615" s="1">
        <v>2009</v>
      </c>
      <c r="B9615">
        <v>9</v>
      </c>
      <c r="C9615">
        <v>10</v>
      </c>
      <c r="D9615">
        <v>5.17</v>
      </c>
    </row>
    <row r="9616" spans="1:4" ht="15.75">
      <c r="A9616" s="1">
        <v>2009</v>
      </c>
      <c r="B9616">
        <v>9</v>
      </c>
      <c r="C9616">
        <v>11</v>
      </c>
      <c r="D9616">
        <v>5.1130000000000004</v>
      </c>
    </row>
    <row r="9617" spans="1:4" ht="15.75">
      <c r="A9617" s="1">
        <v>2009</v>
      </c>
      <c r="B9617">
        <v>9</v>
      </c>
      <c r="C9617">
        <v>12</v>
      </c>
      <c r="D9617">
        <v>5.0469999999999997</v>
      </c>
    </row>
    <row r="9618" spans="1:4" ht="15.75">
      <c r="A9618" s="1">
        <v>2009</v>
      </c>
      <c r="B9618">
        <v>9</v>
      </c>
      <c r="C9618">
        <v>13</v>
      </c>
      <c r="D9618">
        <v>5.1029999999999998</v>
      </c>
    </row>
    <row r="9619" spans="1:4" ht="15.75">
      <c r="A9619" s="1">
        <v>2009</v>
      </c>
      <c r="B9619">
        <v>9</v>
      </c>
      <c r="C9619">
        <v>14</v>
      </c>
      <c r="D9619">
        <v>5.1980000000000004</v>
      </c>
    </row>
    <row r="9620" spans="1:4" ht="15.75">
      <c r="A9620" s="1">
        <v>2009</v>
      </c>
      <c r="B9620">
        <v>9</v>
      </c>
      <c r="C9620">
        <v>15</v>
      </c>
      <c r="D9620">
        <v>5.2130000000000001</v>
      </c>
    </row>
    <row r="9621" spans="1:4" ht="15.75">
      <c r="A9621" s="1">
        <v>2009</v>
      </c>
      <c r="B9621">
        <v>9</v>
      </c>
      <c r="C9621">
        <v>16</v>
      </c>
      <c r="D9621">
        <v>5.1749999999999998</v>
      </c>
    </row>
    <row r="9622" spans="1:4" ht="15.75">
      <c r="A9622" s="1">
        <v>2009</v>
      </c>
      <c r="B9622">
        <v>9</v>
      </c>
      <c r="C9622">
        <v>17</v>
      </c>
      <c r="D9622">
        <v>5.1959999999999997</v>
      </c>
    </row>
    <row r="9623" spans="1:4" ht="15.75">
      <c r="A9623" s="1">
        <v>2009</v>
      </c>
      <c r="B9623">
        <v>9</v>
      </c>
      <c r="C9623">
        <v>18</v>
      </c>
      <c r="D9623">
        <v>5.2110000000000003</v>
      </c>
    </row>
    <row r="9624" spans="1:4" ht="15.75">
      <c r="A9624" s="1">
        <v>2009</v>
      </c>
      <c r="B9624">
        <v>9</v>
      </c>
      <c r="C9624">
        <v>19</v>
      </c>
      <c r="D9624">
        <v>5.1950000000000003</v>
      </c>
    </row>
    <row r="9625" spans="1:4" ht="15.75">
      <c r="A9625" s="1">
        <v>2009</v>
      </c>
      <c r="B9625">
        <v>9</v>
      </c>
      <c r="C9625">
        <v>20</v>
      </c>
      <c r="D9625">
        <v>5.24</v>
      </c>
    </row>
    <row r="9626" spans="1:4" ht="15.75">
      <c r="A9626" s="1">
        <v>2009</v>
      </c>
      <c r="B9626">
        <v>9</v>
      </c>
      <c r="C9626">
        <v>21</v>
      </c>
      <c r="D9626">
        <v>5.2759999999999998</v>
      </c>
    </row>
    <row r="9627" spans="1:4" ht="15.75">
      <c r="A9627" s="1">
        <v>2009</v>
      </c>
      <c r="B9627">
        <v>9</v>
      </c>
      <c r="C9627">
        <v>22</v>
      </c>
      <c r="D9627">
        <v>5.3410000000000002</v>
      </c>
    </row>
    <row r="9628" spans="1:4" ht="15.75">
      <c r="A9628" s="1">
        <v>2009</v>
      </c>
      <c r="B9628">
        <v>9</v>
      </c>
      <c r="C9628">
        <v>23</v>
      </c>
      <c r="D9628">
        <v>5.3490000000000002</v>
      </c>
    </row>
    <row r="9629" spans="1:4" ht="15.75">
      <c r="A9629" s="1">
        <v>2009</v>
      </c>
      <c r="B9629">
        <v>9</v>
      </c>
      <c r="C9629">
        <v>24</v>
      </c>
      <c r="D9629">
        <v>5.32</v>
      </c>
    </row>
    <row r="9630" spans="1:4" ht="15.75">
      <c r="A9630" s="1">
        <v>2009</v>
      </c>
      <c r="B9630">
        <v>9</v>
      </c>
      <c r="C9630">
        <v>25</v>
      </c>
      <c r="D9630">
        <v>5.3769999999999998</v>
      </c>
    </row>
    <row r="9631" spans="1:4" ht="15.75">
      <c r="A9631" s="1">
        <v>2009</v>
      </c>
      <c r="B9631">
        <v>9</v>
      </c>
      <c r="C9631">
        <v>26</v>
      </c>
      <c r="D9631">
        <v>5.383</v>
      </c>
    </row>
    <row r="9632" spans="1:4" ht="15.75">
      <c r="A9632" s="1">
        <v>2009</v>
      </c>
      <c r="B9632">
        <v>9</v>
      </c>
      <c r="C9632">
        <v>27</v>
      </c>
      <c r="D9632">
        <v>5.444</v>
      </c>
    </row>
    <row r="9633" spans="1:4" ht="15.75">
      <c r="A9633" s="1">
        <v>2009</v>
      </c>
      <c r="B9633">
        <v>9</v>
      </c>
      <c r="C9633">
        <v>28</v>
      </c>
      <c r="D9633">
        <v>5.4560000000000004</v>
      </c>
    </row>
    <row r="9634" spans="1:4" ht="15.75">
      <c r="A9634" s="1">
        <v>2009</v>
      </c>
      <c r="B9634">
        <v>9</v>
      </c>
      <c r="C9634">
        <v>29</v>
      </c>
      <c r="D9634">
        <v>5.4729999999999999</v>
      </c>
    </row>
    <row r="9635" spans="1:4" ht="15.75">
      <c r="A9635" s="1">
        <v>2009</v>
      </c>
      <c r="B9635">
        <v>9</v>
      </c>
      <c r="C9635">
        <v>30</v>
      </c>
      <c r="D9635">
        <v>5.5490000000000004</v>
      </c>
    </row>
    <row r="9636" spans="1:4" ht="15.75">
      <c r="A9636" s="1">
        <v>2009</v>
      </c>
      <c r="B9636">
        <v>10</v>
      </c>
      <c r="C9636">
        <v>1</v>
      </c>
      <c r="D9636">
        <v>5.6820000000000004</v>
      </c>
    </row>
    <row r="9637" spans="1:4" ht="15.75">
      <c r="A9637" s="1">
        <v>2009</v>
      </c>
      <c r="B9637">
        <v>10</v>
      </c>
      <c r="C9637">
        <v>2</v>
      </c>
      <c r="D9637">
        <v>5.774</v>
      </c>
    </row>
    <row r="9638" spans="1:4" ht="15.75">
      <c r="A9638" s="1">
        <v>2009</v>
      </c>
      <c r="B9638">
        <v>10</v>
      </c>
      <c r="C9638">
        <v>3</v>
      </c>
      <c r="D9638">
        <v>5.7690000000000001</v>
      </c>
    </row>
    <row r="9639" spans="1:4" ht="15.75">
      <c r="A9639" s="1">
        <v>2009</v>
      </c>
      <c r="B9639">
        <v>10</v>
      </c>
      <c r="C9639">
        <v>4</v>
      </c>
      <c r="D9639">
        <v>5.798</v>
      </c>
    </row>
    <row r="9640" spans="1:4" ht="15.75">
      <c r="A9640" s="1">
        <v>2009</v>
      </c>
      <c r="B9640">
        <v>10</v>
      </c>
      <c r="C9640">
        <v>5</v>
      </c>
      <c r="D9640">
        <v>5.8520000000000003</v>
      </c>
    </row>
    <row r="9641" spans="1:4" ht="15.75">
      <c r="A9641" s="1">
        <v>2009</v>
      </c>
      <c r="B9641">
        <v>10</v>
      </c>
      <c r="C9641">
        <v>6</v>
      </c>
      <c r="D9641">
        <v>5.8460000000000001</v>
      </c>
    </row>
    <row r="9642" spans="1:4" ht="15.75">
      <c r="A9642" s="1">
        <v>2009</v>
      </c>
      <c r="B9642">
        <v>10</v>
      </c>
      <c r="C9642">
        <v>7</v>
      </c>
      <c r="D9642">
        <v>5.8780000000000001</v>
      </c>
    </row>
    <row r="9643" spans="1:4" ht="15.75">
      <c r="A9643" s="1">
        <v>2009</v>
      </c>
      <c r="B9643">
        <v>10</v>
      </c>
      <c r="C9643">
        <v>8</v>
      </c>
      <c r="D9643">
        <v>5.915</v>
      </c>
    </row>
    <row r="9644" spans="1:4" ht="15.75">
      <c r="A9644" s="1">
        <v>2009</v>
      </c>
      <c r="B9644">
        <v>10</v>
      </c>
      <c r="C9644">
        <v>9</v>
      </c>
      <c r="D9644">
        <v>5.9619999999999997</v>
      </c>
    </row>
    <row r="9645" spans="1:4" ht="15.75">
      <c r="A9645" s="1">
        <v>2009</v>
      </c>
      <c r="B9645">
        <v>10</v>
      </c>
      <c r="C9645">
        <v>10</v>
      </c>
      <c r="D9645">
        <v>6.2190000000000003</v>
      </c>
    </row>
    <row r="9646" spans="1:4" ht="15.75">
      <c r="A9646" s="1">
        <v>2009</v>
      </c>
      <c r="B9646">
        <v>10</v>
      </c>
      <c r="C9646">
        <v>11</v>
      </c>
      <c r="D9646">
        <v>6.4320000000000004</v>
      </c>
    </row>
    <row r="9647" spans="1:4" ht="15.75">
      <c r="A9647" s="1">
        <v>2009</v>
      </c>
      <c r="B9647">
        <v>10</v>
      </c>
      <c r="C9647">
        <v>12</v>
      </c>
      <c r="D9647">
        <v>6.5259999999999998</v>
      </c>
    </row>
    <row r="9648" spans="1:4" ht="15.75">
      <c r="A9648" s="1">
        <v>2009</v>
      </c>
      <c r="B9648">
        <v>10</v>
      </c>
      <c r="C9648">
        <v>13</v>
      </c>
      <c r="D9648">
        <v>6.5220000000000002</v>
      </c>
    </row>
    <row r="9649" spans="1:4" ht="15.75">
      <c r="A9649" s="1">
        <v>2009</v>
      </c>
      <c r="B9649">
        <v>10</v>
      </c>
      <c r="C9649">
        <v>14</v>
      </c>
      <c r="D9649">
        <v>6.665</v>
      </c>
    </row>
    <row r="9650" spans="1:4" ht="15.75">
      <c r="A9650" s="1">
        <v>2009</v>
      </c>
      <c r="B9650">
        <v>10</v>
      </c>
      <c r="C9650">
        <v>15</v>
      </c>
      <c r="D9650">
        <v>6.8380000000000001</v>
      </c>
    </row>
    <row r="9651" spans="1:4" ht="15.75">
      <c r="A9651" s="1">
        <v>2009</v>
      </c>
      <c r="B9651">
        <v>10</v>
      </c>
      <c r="C9651">
        <v>16</v>
      </c>
      <c r="D9651">
        <v>6.8559999999999999</v>
      </c>
    </row>
    <row r="9652" spans="1:4" ht="15.75">
      <c r="A9652" s="1">
        <v>2009</v>
      </c>
      <c r="B9652">
        <v>10</v>
      </c>
      <c r="C9652">
        <v>17</v>
      </c>
      <c r="D9652">
        <v>6.9420000000000002</v>
      </c>
    </row>
    <row r="9653" spans="1:4" ht="15.75">
      <c r="A9653" s="1">
        <v>2009</v>
      </c>
      <c r="B9653">
        <v>10</v>
      </c>
      <c r="C9653">
        <v>18</v>
      </c>
      <c r="D9653">
        <v>7.0730000000000004</v>
      </c>
    </row>
    <row r="9654" spans="1:4" ht="15.75">
      <c r="A9654" s="1">
        <v>2009</v>
      </c>
      <c r="B9654">
        <v>10</v>
      </c>
      <c r="C9654">
        <v>19</v>
      </c>
      <c r="D9654">
        <v>7.1959999999999997</v>
      </c>
    </row>
    <row r="9655" spans="1:4" ht="15.75">
      <c r="A9655" s="1">
        <v>2009</v>
      </c>
      <c r="B9655">
        <v>10</v>
      </c>
      <c r="C9655">
        <v>20</v>
      </c>
      <c r="D9655">
        <v>7.3070000000000004</v>
      </c>
    </row>
    <row r="9656" spans="1:4" ht="15.75">
      <c r="A9656" s="1">
        <v>2009</v>
      </c>
      <c r="B9656">
        <v>10</v>
      </c>
      <c r="C9656">
        <v>21</v>
      </c>
      <c r="D9656">
        <v>7.3849999999999998</v>
      </c>
    </row>
    <row r="9657" spans="1:4" ht="15.75">
      <c r="A9657" s="1">
        <v>2009</v>
      </c>
      <c r="B9657">
        <v>10</v>
      </c>
      <c r="C9657">
        <v>22</v>
      </c>
      <c r="D9657">
        <v>7.5289999999999999</v>
      </c>
    </row>
    <row r="9658" spans="1:4" ht="15.75">
      <c r="A9658" s="1">
        <v>2009</v>
      </c>
      <c r="B9658">
        <v>10</v>
      </c>
      <c r="C9658">
        <v>23</v>
      </c>
      <c r="D9658">
        <v>7.6079999999999997</v>
      </c>
    </row>
    <row r="9659" spans="1:4" ht="15.75">
      <c r="A9659" s="1">
        <v>2009</v>
      </c>
      <c r="B9659">
        <v>10</v>
      </c>
      <c r="C9659">
        <v>24</v>
      </c>
      <c r="D9659">
        <v>7.665</v>
      </c>
    </row>
    <row r="9660" spans="1:4" ht="15.75">
      <c r="A9660" s="1">
        <v>2009</v>
      </c>
      <c r="B9660">
        <v>10</v>
      </c>
      <c r="C9660">
        <v>25</v>
      </c>
      <c r="D9660">
        <v>7.6459999999999999</v>
      </c>
    </row>
    <row r="9661" spans="1:4" ht="15.75">
      <c r="A9661" s="1">
        <v>2009</v>
      </c>
      <c r="B9661">
        <v>10</v>
      </c>
      <c r="C9661">
        <v>26</v>
      </c>
      <c r="D9661">
        <v>7.8220000000000001</v>
      </c>
    </row>
    <row r="9662" spans="1:4" ht="15.75">
      <c r="A9662" s="1">
        <v>2009</v>
      </c>
      <c r="B9662">
        <v>10</v>
      </c>
      <c r="C9662">
        <v>27</v>
      </c>
      <c r="D9662">
        <v>8.02</v>
      </c>
    </row>
    <row r="9663" spans="1:4" ht="15.75">
      <c r="A9663" s="1">
        <v>2009</v>
      </c>
      <c r="B9663">
        <v>10</v>
      </c>
      <c r="C9663">
        <v>28</v>
      </c>
      <c r="D9663">
        <v>8.1890000000000001</v>
      </c>
    </row>
    <row r="9664" spans="1:4" ht="15.75">
      <c r="A9664" s="1">
        <v>2009</v>
      </c>
      <c r="B9664">
        <v>10</v>
      </c>
      <c r="C9664">
        <v>29</v>
      </c>
      <c r="D9664">
        <v>8.3859999999999992</v>
      </c>
    </row>
    <row r="9665" spans="1:4" ht="15.75">
      <c r="A9665" s="1">
        <v>2009</v>
      </c>
      <c r="B9665">
        <v>10</v>
      </c>
      <c r="C9665">
        <v>30</v>
      </c>
      <c r="D9665">
        <v>8.5429999999999993</v>
      </c>
    </row>
    <row r="9666" spans="1:4" ht="15.75">
      <c r="A9666" s="1">
        <v>2009</v>
      </c>
      <c r="B9666">
        <v>10</v>
      </c>
      <c r="C9666">
        <v>31</v>
      </c>
      <c r="D9666">
        <v>8.6850000000000005</v>
      </c>
    </row>
    <row r="9667" spans="1:4" ht="15.75">
      <c r="A9667" s="1">
        <v>2009</v>
      </c>
      <c r="B9667">
        <v>11</v>
      </c>
      <c r="C9667">
        <v>1</v>
      </c>
      <c r="D9667">
        <v>8.7230000000000008</v>
      </c>
    </row>
    <row r="9668" spans="1:4" ht="15.75">
      <c r="A9668" s="1">
        <v>2009</v>
      </c>
      <c r="B9668">
        <v>11</v>
      </c>
      <c r="C9668">
        <v>2</v>
      </c>
      <c r="D9668">
        <v>8.7579999999999991</v>
      </c>
    </row>
    <row r="9669" spans="1:4" ht="15.75">
      <c r="A9669" s="1">
        <v>2009</v>
      </c>
      <c r="B9669">
        <v>11</v>
      </c>
      <c r="C9669">
        <v>3</v>
      </c>
      <c r="D9669">
        <v>8.8070000000000004</v>
      </c>
    </row>
    <row r="9670" spans="1:4" ht="15.75">
      <c r="A9670" s="1">
        <v>2009</v>
      </c>
      <c r="B9670">
        <v>11</v>
      </c>
      <c r="C9670">
        <v>4</v>
      </c>
      <c r="D9670">
        <v>8.8239999999999998</v>
      </c>
    </row>
    <row r="9671" spans="1:4" ht="15.75">
      <c r="A9671" s="1">
        <v>2009</v>
      </c>
      <c r="B9671">
        <v>11</v>
      </c>
      <c r="C9671">
        <v>5</v>
      </c>
      <c r="D9671">
        <v>8.8819999999999997</v>
      </c>
    </row>
    <row r="9672" spans="1:4" ht="15.75">
      <c r="A9672" s="1">
        <v>2009</v>
      </c>
      <c r="B9672">
        <v>11</v>
      </c>
      <c r="C9672">
        <v>6</v>
      </c>
      <c r="D9672">
        <v>9.0120000000000005</v>
      </c>
    </row>
    <row r="9673" spans="1:4" ht="15.75">
      <c r="A9673" s="1">
        <v>2009</v>
      </c>
      <c r="B9673">
        <v>11</v>
      </c>
      <c r="C9673">
        <v>7</v>
      </c>
      <c r="D9673">
        <v>9.0860000000000003</v>
      </c>
    </row>
    <row r="9674" spans="1:4" ht="15.75">
      <c r="A9674" s="1">
        <v>2009</v>
      </c>
      <c r="B9674">
        <v>11</v>
      </c>
      <c r="C9674">
        <v>8</v>
      </c>
      <c r="D9674">
        <v>9.07</v>
      </c>
    </row>
    <row r="9675" spans="1:4" ht="15.75">
      <c r="A9675" s="1">
        <v>2009</v>
      </c>
      <c r="B9675">
        <v>11</v>
      </c>
      <c r="C9675">
        <v>9</v>
      </c>
      <c r="D9675">
        <v>9.1869999999999994</v>
      </c>
    </row>
    <row r="9676" spans="1:4" ht="15.75">
      <c r="A9676" s="1">
        <v>2009</v>
      </c>
      <c r="B9676">
        <v>11</v>
      </c>
      <c r="C9676">
        <v>10</v>
      </c>
      <c r="D9676">
        <v>9.2490000000000006</v>
      </c>
    </row>
    <row r="9677" spans="1:4" ht="15.75">
      <c r="A9677" s="1">
        <v>2009</v>
      </c>
      <c r="B9677">
        <v>11</v>
      </c>
      <c r="C9677">
        <v>11</v>
      </c>
      <c r="D9677">
        <v>9.3179999999999996</v>
      </c>
    </row>
    <row r="9678" spans="1:4" ht="15.75">
      <c r="A9678" s="1">
        <v>2009</v>
      </c>
      <c r="B9678">
        <v>11</v>
      </c>
      <c r="C9678">
        <v>12</v>
      </c>
      <c r="D9678">
        <v>9.2829999999999995</v>
      </c>
    </row>
    <row r="9679" spans="1:4" ht="15.75">
      <c r="A9679" s="1">
        <v>2009</v>
      </c>
      <c r="B9679">
        <v>11</v>
      </c>
      <c r="C9679">
        <v>13</v>
      </c>
      <c r="D9679">
        <v>9.3239999999999998</v>
      </c>
    </row>
    <row r="9680" spans="1:4" ht="15.75">
      <c r="A9680" s="1">
        <v>2009</v>
      </c>
      <c r="B9680">
        <v>11</v>
      </c>
      <c r="C9680">
        <v>14</v>
      </c>
      <c r="D9680">
        <v>9.4649999999999999</v>
      </c>
    </row>
    <row r="9681" spans="1:4" ht="15.75">
      <c r="A9681" s="1">
        <v>2009</v>
      </c>
      <c r="B9681">
        <v>11</v>
      </c>
      <c r="C9681">
        <v>15</v>
      </c>
      <c r="D9681">
        <v>9.7140000000000004</v>
      </c>
    </row>
    <row r="9682" spans="1:4" ht="15.75">
      <c r="A9682" s="1">
        <v>2009</v>
      </c>
      <c r="B9682">
        <v>11</v>
      </c>
      <c r="C9682">
        <v>16</v>
      </c>
      <c r="D9682">
        <v>9.8350000000000009</v>
      </c>
    </row>
    <row r="9683" spans="1:4" ht="15.75">
      <c r="A9683" s="1">
        <v>2009</v>
      </c>
      <c r="B9683">
        <v>11</v>
      </c>
      <c r="C9683">
        <v>17</v>
      </c>
      <c r="D9683">
        <v>9.9190000000000005</v>
      </c>
    </row>
    <row r="9684" spans="1:4" ht="15.75">
      <c r="A9684" s="1">
        <v>2009</v>
      </c>
      <c r="B9684">
        <v>11</v>
      </c>
      <c r="C9684">
        <v>18</v>
      </c>
      <c r="D9684">
        <v>10.000999999999999</v>
      </c>
    </row>
    <row r="9685" spans="1:4" ht="15.75">
      <c r="A9685" s="1">
        <v>2009</v>
      </c>
      <c r="B9685">
        <v>11</v>
      </c>
      <c r="C9685">
        <v>19</v>
      </c>
      <c r="D9685">
        <v>10.09</v>
      </c>
    </row>
    <row r="9686" spans="1:4" ht="15.75">
      <c r="A9686" s="1">
        <v>2009</v>
      </c>
      <c r="B9686">
        <v>11</v>
      </c>
      <c r="C9686">
        <v>20</v>
      </c>
      <c r="D9686">
        <v>10.141</v>
      </c>
    </row>
    <row r="9687" spans="1:4" ht="15.75">
      <c r="A9687" s="1">
        <v>2009</v>
      </c>
      <c r="B9687">
        <v>11</v>
      </c>
      <c r="C9687">
        <v>21</v>
      </c>
      <c r="D9687">
        <v>10.207000000000001</v>
      </c>
    </row>
    <row r="9688" spans="1:4" ht="15.75">
      <c r="A9688" s="1">
        <v>2009</v>
      </c>
      <c r="B9688">
        <v>11</v>
      </c>
      <c r="C9688">
        <v>22</v>
      </c>
      <c r="D9688">
        <v>10.332000000000001</v>
      </c>
    </row>
    <row r="9689" spans="1:4" ht="15.75">
      <c r="A9689" s="1">
        <v>2009</v>
      </c>
      <c r="B9689">
        <v>11</v>
      </c>
      <c r="C9689">
        <v>23</v>
      </c>
      <c r="D9689">
        <v>10.465</v>
      </c>
    </row>
    <row r="9690" spans="1:4" ht="15.75">
      <c r="A9690" s="1">
        <v>2009</v>
      </c>
      <c r="B9690">
        <v>11</v>
      </c>
      <c r="C9690">
        <v>24</v>
      </c>
      <c r="D9690">
        <v>10.574999999999999</v>
      </c>
    </row>
    <row r="9691" spans="1:4" ht="15.75">
      <c r="A9691" s="1">
        <v>2009</v>
      </c>
      <c r="B9691">
        <v>11</v>
      </c>
      <c r="C9691">
        <v>25</v>
      </c>
      <c r="D9691">
        <v>10.66</v>
      </c>
    </row>
    <row r="9692" spans="1:4" ht="15.75">
      <c r="A9692" s="1">
        <v>2009</v>
      </c>
      <c r="B9692">
        <v>11</v>
      </c>
      <c r="C9692">
        <v>26</v>
      </c>
      <c r="D9692">
        <v>10.773999999999999</v>
      </c>
    </row>
    <row r="9693" spans="1:4" ht="15.75">
      <c r="A9693" s="1">
        <v>2009</v>
      </c>
      <c r="B9693">
        <v>11</v>
      </c>
      <c r="C9693">
        <v>27</v>
      </c>
      <c r="D9693">
        <v>10.804</v>
      </c>
    </row>
    <row r="9694" spans="1:4" ht="15.75">
      <c r="A9694" s="1">
        <v>2009</v>
      </c>
      <c r="B9694">
        <v>11</v>
      </c>
      <c r="C9694">
        <v>28</v>
      </c>
      <c r="D9694">
        <v>10.858000000000001</v>
      </c>
    </row>
    <row r="9695" spans="1:4" ht="15.75">
      <c r="A9695" s="1">
        <v>2009</v>
      </c>
      <c r="B9695">
        <v>11</v>
      </c>
      <c r="C9695">
        <v>29</v>
      </c>
      <c r="D9695">
        <v>10.86</v>
      </c>
    </row>
    <row r="9696" spans="1:4" ht="15.75">
      <c r="A9696" s="1">
        <v>2009</v>
      </c>
      <c r="B9696">
        <v>11</v>
      </c>
      <c r="C9696">
        <v>30</v>
      </c>
      <c r="D9696">
        <v>10.929</v>
      </c>
    </row>
    <row r="9697" spans="1:4" ht="15.75">
      <c r="A9697" s="1">
        <v>2009</v>
      </c>
      <c r="B9697">
        <v>12</v>
      </c>
      <c r="C9697">
        <v>1</v>
      </c>
      <c r="D9697">
        <v>11.13</v>
      </c>
    </row>
    <row r="9698" spans="1:4" ht="15.75">
      <c r="A9698" s="1">
        <v>2009</v>
      </c>
      <c r="B9698">
        <v>12</v>
      </c>
      <c r="C9698">
        <v>2</v>
      </c>
      <c r="D9698">
        <v>11.256</v>
      </c>
    </row>
    <row r="9699" spans="1:4" ht="15.75">
      <c r="A9699" s="1">
        <v>2009</v>
      </c>
      <c r="B9699">
        <v>12</v>
      </c>
      <c r="C9699">
        <v>3</v>
      </c>
      <c r="D9699">
        <v>11.318</v>
      </c>
    </row>
    <row r="9700" spans="1:4" ht="15.75">
      <c r="A9700" s="1">
        <v>2009</v>
      </c>
      <c r="B9700">
        <v>12</v>
      </c>
      <c r="C9700">
        <v>4</v>
      </c>
      <c r="D9700">
        <v>11.416</v>
      </c>
    </row>
    <row r="9701" spans="1:4" ht="15.75">
      <c r="A9701" s="1">
        <v>2009</v>
      </c>
      <c r="B9701">
        <v>12</v>
      </c>
      <c r="C9701">
        <v>5</v>
      </c>
      <c r="D9701">
        <v>11.631</v>
      </c>
    </row>
    <row r="9702" spans="1:4" ht="15.75">
      <c r="A9702" s="1">
        <v>2009</v>
      </c>
      <c r="B9702">
        <v>12</v>
      </c>
      <c r="C9702">
        <v>6</v>
      </c>
      <c r="D9702">
        <v>11.529</v>
      </c>
    </row>
    <row r="9703" spans="1:4" ht="15.75">
      <c r="A9703" s="1">
        <v>2009</v>
      </c>
      <c r="B9703">
        <v>12</v>
      </c>
      <c r="C9703">
        <v>7</v>
      </c>
      <c r="D9703">
        <v>11.585000000000001</v>
      </c>
    </row>
    <row r="9704" spans="1:4" ht="15.75">
      <c r="A9704" s="1">
        <v>2009</v>
      </c>
      <c r="B9704">
        <v>12</v>
      </c>
      <c r="C9704">
        <v>8</v>
      </c>
      <c r="D9704">
        <v>11.56</v>
      </c>
    </row>
    <row r="9705" spans="1:4" ht="15.75">
      <c r="A9705" s="1">
        <v>2009</v>
      </c>
      <c r="B9705">
        <v>12</v>
      </c>
      <c r="C9705">
        <v>9</v>
      </c>
      <c r="D9705">
        <v>11.592000000000001</v>
      </c>
    </row>
    <row r="9706" spans="1:4" ht="15.75">
      <c r="A9706" s="1">
        <v>2009</v>
      </c>
      <c r="B9706">
        <v>12</v>
      </c>
      <c r="C9706">
        <v>10</v>
      </c>
      <c r="D9706">
        <v>11.680999999999999</v>
      </c>
    </row>
    <row r="9707" spans="1:4" ht="15.75">
      <c r="A9707" s="1">
        <v>2009</v>
      </c>
      <c r="B9707">
        <v>12</v>
      </c>
      <c r="C9707">
        <v>11</v>
      </c>
      <c r="D9707">
        <v>11.695</v>
      </c>
    </row>
    <row r="9708" spans="1:4" ht="15.75">
      <c r="A9708" s="1">
        <v>2009</v>
      </c>
      <c r="B9708">
        <v>12</v>
      </c>
      <c r="C9708">
        <v>12</v>
      </c>
      <c r="D9708">
        <v>11.842000000000001</v>
      </c>
    </row>
    <row r="9709" spans="1:4" ht="15.75">
      <c r="A9709" s="1">
        <v>2009</v>
      </c>
      <c r="B9709">
        <v>12</v>
      </c>
      <c r="C9709">
        <v>13</v>
      </c>
      <c r="D9709">
        <v>11.957000000000001</v>
      </c>
    </row>
    <row r="9710" spans="1:4" ht="15.75">
      <c r="A9710" s="1">
        <v>2009</v>
      </c>
      <c r="B9710">
        <v>12</v>
      </c>
      <c r="C9710">
        <v>14</v>
      </c>
      <c r="D9710">
        <v>12.121</v>
      </c>
    </row>
    <row r="9711" spans="1:4" ht="15.75">
      <c r="A9711" s="1">
        <v>2009</v>
      </c>
      <c r="B9711">
        <v>12</v>
      </c>
      <c r="C9711">
        <v>15</v>
      </c>
      <c r="D9711">
        <v>12.215</v>
      </c>
    </row>
    <row r="9712" spans="1:4" ht="15.75">
      <c r="A9712" s="1">
        <v>2009</v>
      </c>
      <c r="B9712">
        <v>12</v>
      </c>
      <c r="C9712">
        <v>16</v>
      </c>
      <c r="D9712">
        <v>12.343999999999999</v>
      </c>
    </row>
    <row r="9713" spans="1:4" ht="15.75">
      <c r="A9713" s="1">
        <v>2009</v>
      </c>
      <c r="B9713">
        <v>12</v>
      </c>
      <c r="C9713">
        <v>17</v>
      </c>
      <c r="D9713">
        <v>12.433</v>
      </c>
    </row>
    <row r="9714" spans="1:4" ht="15.75">
      <c r="A9714" s="1">
        <v>2009</v>
      </c>
      <c r="B9714">
        <v>12</v>
      </c>
      <c r="C9714">
        <v>18</v>
      </c>
      <c r="D9714">
        <v>12.504</v>
      </c>
    </row>
    <row r="9715" spans="1:4" ht="15.75">
      <c r="A9715" s="1">
        <v>2009</v>
      </c>
      <c r="B9715">
        <v>12</v>
      </c>
      <c r="C9715">
        <v>19</v>
      </c>
      <c r="D9715">
        <v>12.488</v>
      </c>
    </row>
    <row r="9716" spans="1:4" ht="15.75">
      <c r="A9716" s="1">
        <v>2009</v>
      </c>
      <c r="B9716">
        <v>12</v>
      </c>
      <c r="C9716">
        <v>20</v>
      </c>
      <c r="D9716">
        <v>12.526999999999999</v>
      </c>
    </row>
    <row r="9717" spans="1:4" ht="15.75">
      <c r="A9717" s="1">
        <v>2009</v>
      </c>
      <c r="B9717">
        <v>12</v>
      </c>
      <c r="C9717">
        <v>21</v>
      </c>
      <c r="D9717">
        <v>12.617000000000001</v>
      </c>
    </row>
    <row r="9718" spans="1:4" ht="15.75">
      <c r="A9718" s="1">
        <v>2009</v>
      </c>
      <c r="B9718">
        <v>12</v>
      </c>
      <c r="C9718">
        <v>22</v>
      </c>
      <c r="D9718">
        <v>12.64</v>
      </c>
    </row>
    <row r="9719" spans="1:4" ht="15.75">
      <c r="A9719" s="1">
        <v>2009</v>
      </c>
      <c r="B9719">
        <v>12</v>
      </c>
      <c r="C9719">
        <v>23</v>
      </c>
      <c r="D9719">
        <v>12.638999999999999</v>
      </c>
    </row>
    <row r="9720" spans="1:4" ht="15.75">
      <c r="A9720" s="1">
        <v>2009</v>
      </c>
      <c r="B9720">
        <v>12</v>
      </c>
      <c r="C9720">
        <v>24</v>
      </c>
      <c r="D9720">
        <v>12.688000000000001</v>
      </c>
    </row>
    <row r="9721" spans="1:4" ht="15.75">
      <c r="A9721" s="1">
        <v>2009</v>
      </c>
      <c r="B9721">
        <v>12</v>
      </c>
      <c r="C9721">
        <v>25</v>
      </c>
      <c r="D9721">
        <v>12.744</v>
      </c>
    </row>
    <row r="9722" spans="1:4" ht="15.75">
      <c r="A9722" s="1">
        <v>2009</v>
      </c>
      <c r="B9722">
        <v>12</v>
      </c>
      <c r="C9722">
        <v>26</v>
      </c>
      <c r="D9722">
        <v>12.87</v>
      </c>
    </row>
    <row r="9723" spans="1:4" ht="15.75">
      <c r="A9723" s="1">
        <v>2009</v>
      </c>
      <c r="B9723">
        <v>12</v>
      </c>
      <c r="C9723">
        <v>27</v>
      </c>
      <c r="D9723">
        <v>12.868</v>
      </c>
    </row>
    <row r="9724" spans="1:4" ht="15.75">
      <c r="A9724" s="1">
        <v>2009</v>
      </c>
      <c r="B9724">
        <v>12</v>
      </c>
      <c r="C9724">
        <v>28</v>
      </c>
      <c r="D9724">
        <v>13.023999999999999</v>
      </c>
    </row>
    <row r="9725" spans="1:4" ht="15.75">
      <c r="A9725" s="1">
        <v>2009</v>
      </c>
      <c r="B9725">
        <v>12</v>
      </c>
      <c r="C9725">
        <v>29</v>
      </c>
      <c r="D9725">
        <v>13.103</v>
      </c>
    </row>
    <row r="9726" spans="1:4" ht="15.75">
      <c r="A9726" s="1">
        <v>2009</v>
      </c>
      <c r="B9726">
        <v>12</v>
      </c>
      <c r="C9726">
        <v>30</v>
      </c>
      <c r="D9726">
        <v>13.118</v>
      </c>
    </row>
    <row r="9727" spans="1:4" ht="15.75">
      <c r="A9727" s="1">
        <v>2009</v>
      </c>
      <c r="B9727">
        <v>12</v>
      </c>
      <c r="C9727">
        <v>31</v>
      </c>
      <c r="D9727">
        <v>13.061</v>
      </c>
    </row>
    <row r="9728" spans="1:4" ht="15.75">
      <c r="A9728" s="1">
        <v>2010</v>
      </c>
      <c r="B9728">
        <v>1</v>
      </c>
      <c r="C9728">
        <v>1</v>
      </c>
      <c r="D9728">
        <v>13.205</v>
      </c>
    </row>
    <row r="9729" spans="1:4" ht="15.75">
      <c r="A9729" s="1">
        <v>2010</v>
      </c>
      <c r="B9729">
        <v>1</v>
      </c>
      <c r="C9729">
        <v>2</v>
      </c>
      <c r="D9729">
        <v>13.231999999999999</v>
      </c>
    </row>
    <row r="9730" spans="1:4" ht="15.75">
      <c r="A9730" s="1">
        <v>2010</v>
      </c>
      <c r="B9730">
        <v>1</v>
      </c>
      <c r="C9730">
        <v>3</v>
      </c>
      <c r="D9730">
        <v>13.254</v>
      </c>
    </row>
    <row r="9731" spans="1:4" ht="15.75">
      <c r="A9731" s="1">
        <v>2010</v>
      </c>
      <c r="B9731">
        <v>1</v>
      </c>
      <c r="C9731">
        <v>4</v>
      </c>
      <c r="D9731">
        <v>13.236000000000001</v>
      </c>
    </row>
    <row r="9732" spans="1:4" ht="15.75">
      <c r="A9732" s="1">
        <v>2010</v>
      </c>
      <c r="B9732">
        <v>1</v>
      </c>
      <c r="C9732">
        <v>5</v>
      </c>
      <c r="D9732">
        <v>13.337</v>
      </c>
    </row>
    <row r="9733" spans="1:4" ht="15.75">
      <c r="A9733" s="1">
        <v>2010</v>
      </c>
      <c r="B9733">
        <v>1</v>
      </c>
      <c r="C9733">
        <v>6</v>
      </c>
      <c r="D9733">
        <v>13.458</v>
      </c>
    </row>
    <row r="9734" spans="1:4" ht="15.75">
      <c r="A9734" s="1">
        <v>2010</v>
      </c>
      <c r="B9734">
        <v>1</v>
      </c>
      <c r="C9734">
        <v>7</v>
      </c>
      <c r="D9734">
        <v>13.499000000000001</v>
      </c>
    </row>
    <row r="9735" spans="1:4" ht="15.75">
      <c r="A9735" s="1">
        <v>2010</v>
      </c>
      <c r="B9735">
        <v>1</v>
      </c>
      <c r="C9735">
        <v>8</v>
      </c>
      <c r="D9735">
        <v>13.536</v>
      </c>
    </row>
    <row r="9736" spans="1:4" ht="15.75">
      <c r="A9736" s="1">
        <v>2010</v>
      </c>
      <c r="B9736">
        <v>1</v>
      </c>
      <c r="C9736">
        <v>9</v>
      </c>
      <c r="D9736">
        <v>13.584</v>
      </c>
    </row>
    <row r="9737" spans="1:4" ht="15.75">
      <c r="A9737" s="1">
        <v>2010</v>
      </c>
      <c r="B9737">
        <v>1</v>
      </c>
      <c r="C9737">
        <v>10</v>
      </c>
      <c r="D9737">
        <v>13.603</v>
      </c>
    </row>
    <row r="9738" spans="1:4" ht="15.75">
      <c r="A9738" s="1">
        <v>2010</v>
      </c>
      <c r="B9738">
        <v>1</v>
      </c>
      <c r="C9738">
        <v>11</v>
      </c>
      <c r="D9738">
        <v>13.695</v>
      </c>
    </row>
    <row r="9739" spans="1:4" ht="15.75">
      <c r="A9739" s="1">
        <v>2010</v>
      </c>
      <c r="B9739">
        <v>1</v>
      </c>
      <c r="C9739">
        <v>12</v>
      </c>
      <c r="D9739">
        <v>13.672000000000001</v>
      </c>
    </row>
    <row r="9740" spans="1:4" ht="15.75">
      <c r="A9740" s="1">
        <v>2010</v>
      </c>
      <c r="B9740">
        <v>1</v>
      </c>
      <c r="C9740">
        <v>13</v>
      </c>
      <c r="D9740">
        <v>13.728</v>
      </c>
    </row>
    <row r="9741" spans="1:4" ht="15.75">
      <c r="A9741" s="1">
        <v>2010</v>
      </c>
      <c r="B9741">
        <v>1</v>
      </c>
      <c r="C9741">
        <v>14</v>
      </c>
      <c r="D9741">
        <v>13.76</v>
      </c>
    </row>
    <row r="9742" spans="1:4" ht="15.75">
      <c r="A9742" s="1">
        <v>2010</v>
      </c>
      <c r="B9742">
        <v>1</v>
      </c>
      <c r="C9742">
        <v>15</v>
      </c>
      <c r="D9742">
        <v>13.846</v>
      </c>
    </row>
    <row r="9743" spans="1:4" ht="15.75">
      <c r="A9743" s="1">
        <v>2010</v>
      </c>
      <c r="B9743">
        <v>1</v>
      </c>
      <c r="C9743">
        <v>16</v>
      </c>
      <c r="D9743">
        <v>13.82</v>
      </c>
    </row>
    <row r="9744" spans="1:4" ht="15.75">
      <c r="A9744" s="1">
        <v>2010</v>
      </c>
      <c r="B9744">
        <v>1</v>
      </c>
      <c r="C9744">
        <v>17</v>
      </c>
      <c r="D9744">
        <v>13.811999999999999</v>
      </c>
    </row>
    <row r="9745" spans="1:4" ht="15.75">
      <c r="A9745" s="1">
        <v>2010</v>
      </c>
      <c r="B9745">
        <v>1</v>
      </c>
      <c r="C9745">
        <v>18</v>
      </c>
      <c r="D9745">
        <v>13.826000000000001</v>
      </c>
    </row>
    <row r="9746" spans="1:4" ht="15.75">
      <c r="A9746" s="1">
        <v>2010</v>
      </c>
      <c r="B9746">
        <v>1</v>
      </c>
      <c r="C9746">
        <v>19</v>
      </c>
      <c r="D9746">
        <v>13.881</v>
      </c>
    </row>
    <row r="9747" spans="1:4" ht="15.75">
      <c r="A9747" s="1">
        <v>2010</v>
      </c>
      <c r="B9747">
        <v>1</v>
      </c>
      <c r="C9747">
        <v>20</v>
      </c>
      <c r="D9747">
        <v>13.96</v>
      </c>
    </row>
    <row r="9748" spans="1:4" ht="15.75">
      <c r="A9748" s="1">
        <v>2010</v>
      </c>
      <c r="B9748">
        <v>1</v>
      </c>
      <c r="C9748">
        <v>21</v>
      </c>
      <c r="D9748">
        <v>13.94</v>
      </c>
    </row>
    <row r="9749" spans="1:4" ht="15.75">
      <c r="A9749" s="1">
        <v>2010</v>
      </c>
      <c r="B9749">
        <v>1</v>
      </c>
      <c r="C9749">
        <v>22</v>
      </c>
      <c r="D9749">
        <v>13.888999999999999</v>
      </c>
    </row>
    <row r="9750" spans="1:4" ht="15.75">
      <c r="A9750" s="1">
        <v>2010</v>
      </c>
      <c r="B9750">
        <v>1</v>
      </c>
      <c r="C9750">
        <v>23</v>
      </c>
      <c r="D9750">
        <v>13.866</v>
      </c>
    </row>
    <row r="9751" spans="1:4" ht="15.75">
      <c r="A9751" s="1">
        <v>2010</v>
      </c>
      <c r="B9751">
        <v>1</v>
      </c>
      <c r="C9751">
        <v>24</v>
      </c>
      <c r="D9751">
        <v>13.904</v>
      </c>
    </row>
    <row r="9752" spans="1:4" ht="15.75">
      <c r="A9752" s="1">
        <v>2010</v>
      </c>
      <c r="B9752">
        <v>1</v>
      </c>
      <c r="C9752">
        <v>25</v>
      </c>
      <c r="D9752">
        <v>13.991</v>
      </c>
    </row>
    <row r="9753" spans="1:4" ht="15.75">
      <c r="A9753" s="1">
        <v>2010</v>
      </c>
      <c r="B9753">
        <v>1</v>
      </c>
      <c r="C9753">
        <v>26</v>
      </c>
      <c r="D9753">
        <v>14.089</v>
      </c>
    </row>
    <row r="9754" spans="1:4" ht="15.75">
      <c r="A9754" s="1">
        <v>2010</v>
      </c>
      <c r="B9754">
        <v>1</v>
      </c>
      <c r="C9754">
        <v>27</v>
      </c>
      <c r="D9754">
        <v>14.045</v>
      </c>
    </row>
    <row r="9755" spans="1:4" ht="15.75">
      <c r="A9755" s="1">
        <v>2010</v>
      </c>
      <c r="B9755">
        <v>1</v>
      </c>
      <c r="C9755">
        <v>28</v>
      </c>
      <c r="D9755">
        <v>13.949</v>
      </c>
    </row>
    <row r="9756" spans="1:4" ht="15.75">
      <c r="A9756" s="1">
        <v>2010</v>
      </c>
      <c r="B9756">
        <v>1</v>
      </c>
      <c r="C9756">
        <v>29</v>
      </c>
      <c r="D9756">
        <v>14.041</v>
      </c>
    </row>
    <row r="9757" spans="1:4" ht="15.75">
      <c r="A9757" s="1">
        <v>2010</v>
      </c>
      <c r="B9757">
        <v>1</v>
      </c>
      <c r="C9757">
        <v>30</v>
      </c>
      <c r="D9757">
        <v>14.111000000000001</v>
      </c>
    </row>
    <row r="9758" spans="1:4" ht="15.75">
      <c r="A9758" s="1">
        <v>2010</v>
      </c>
      <c r="B9758">
        <v>1</v>
      </c>
      <c r="C9758">
        <v>31</v>
      </c>
      <c r="D9758">
        <v>14.141999999999999</v>
      </c>
    </row>
    <row r="9759" spans="1:4" ht="15.75">
      <c r="A9759" s="1">
        <v>2010</v>
      </c>
      <c r="B9759">
        <v>2</v>
      </c>
      <c r="C9759">
        <v>1</v>
      </c>
      <c r="D9759">
        <v>14.209</v>
      </c>
    </row>
    <row r="9760" spans="1:4" ht="15.75">
      <c r="A9760" s="1">
        <v>2010</v>
      </c>
      <c r="B9760">
        <v>2</v>
      </c>
      <c r="C9760">
        <v>2</v>
      </c>
      <c r="D9760">
        <v>14.266</v>
      </c>
    </row>
    <row r="9761" spans="1:4" ht="15.75">
      <c r="A9761" s="1">
        <v>2010</v>
      </c>
      <c r="B9761">
        <v>2</v>
      </c>
      <c r="C9761">
        <v>3</v>
      </c>
      <c r="D9761">
        <v>14.255000000000001</v>
      </c>
    </row>
    <row r="9762" spans="1:4" ht="15.75">
      <c r="A9762" s="1">
        <v>2010</v>
      </c>
      <c r="B9762">
        <v>2</v>
      </c>
      <c r="C9762">
        <v>4</v>
      </c>
      <c r="D9762">
        <v>14.308999999999999</v>
      </c>
    </row>
    <row r="9763" spans="1:4" ht="15.75">
      <c r="A9763" s="1">
        <v>2010</v>
      </c>
      <c r="B9763">
        <v>2</v>
      </c>
      <c r="C9763">
        <v>5</v>
      </c>
      <c r="D9763">
        <v>14.317</v>
      </c>
    </row>
    <row r="9764" spans="1:4" ht="15.75">
      <c r="A9764" s="1">
        <v>2010</v>
      </c>
      <c r="B9764">
        <v>2</v>
      </c>
      <c r="C9764">
        <v>6</v>
      </c>
      <c r="D9764">
        <v>14.319000000000001</v>
      </c>
    </row>
    <row r="9765" spans="1:4" ht="15.75">
      <c r="A9765" s="1">
        <v>2010</v>
      </c>
      <c r="B9765">
        <v>2</v>
      </c>
      <c r="C9765">
        <v>7</v>
      </c>
      <c r="D9765">
        <v>14.24</v>
      </c>
    </row>
    <row r="9766" spans="1:4" ht="15.75">
      <c r="A9766" s="1">
        <v>2010</v>
      </c>
      <c r="B9766">
        <v>2</v>
      </c>
      <c r="C9766">
        <v>8</v>
      </c>
      <c r="D9766">
        <v>14.321999999999999</v>
      </c>
    </row>
    <row r="9767" spans="1:4" ht="15.75">
      <c r="A9767" s="1">
        <v>2010</v>
      </c>
      <c r="B9767">
        <v>2</v>
      </c>
      <c r="C9767">
        <v>9</v>
      </c>
      <c r="D9767">
        <v>14.441000000000001</v>
      </c>
    </row>
    <row r="9768" spans="1:4" ht="15.75">
      <c r="A9768" s="1">
        <v>2010</v>
      </c>
      <c r="B9768">
        <v>2</v>
      </c>
      <c r="C9768">
        <v>10</v>
      </c>
      <c r="D9768">
        <v>14.365</v>
      </c>
    </row>
    <row r="9769" spans="1:4" ht="15.75">
      <c r="A9769" s="1">
        <v>2010</v>
      </c>
      <c r="B9769">
        <v>2</v>
      </c>
      <c r="C9769">
        <v>11</v>
      </c>
      <c r="D9769">
        <v>14.394</v>
      </c>
    </row>
    <row r="9770" spans="1:4" ht="15.75">
      <c r="A9770" s="1">
        <v>2010</v>
      </c>
      <c r="B9770">
        <v>2</v>
      </c>
      <c r="C9770">
        <v>12</v>
      </c>
      <c r="D9770">
        <v>14.515000000000001</v>
      </c>
    </row>
    <row r="9771" spans="1:4" ht="15.75">
      <c r="A9771" s="1">
        <v>2010</v>
      </c>
      <c r="B9771">
        <v>2</v>
      </c>
      <c r="C9771">
        <v>13</v>
      </c>
      <c r="D9771">
        <v>14.555999999999999</v>
      </c>
    </row>
    <row r="9772" spans="1:4" ht="15.75">
      <c r="A9772" s="1">
        <v>2010</v>
      </c>
      <c r="B9772">
        <v>2</v>
      </c>
      <c r="C9772">
        <v>14</v>
      </c>
      <c r="D9772">
        <v>14.651999999999999</v>
      </c>
    </row>
    <row r="9773" spans="1:4" ht="15.75">
      <c r="A9773" s="1">
        <v>2010</v>
      </c>
      <c r="B9773">
        <v>2</v>
      </c>
      <c r="C9773">
        <v>15</v>
      </c>
      <c r="D9773">
        <v>14.685</v>
      </c>
    </row>
    <row r="9774" spans="1:4" ht="15.75">
      <c r="A9774" s="1">
        <v>2010</v>
      </c>
      <c r="B9774">
        <v>2</v>
      </c>
      <c r="C9774">
        <v>16</v>
      </c>
      <c r="D9774">
        <v>14.715</v>
      </c>
    </row>
    <row r="9775" spans="1:4" ht="15.75">
      <c r="A9775" s="1">
        <v>2010</v>
      </c>
      <c r="B9775">
        <v>2</v>
      </c>
      <c r="C9775">
        <v>17</v>
      </c>
      <c r="D9775">
        <v>14.823</v>
      </c>
    </row>
    <row r="9776" spans="1:4" ht="15.75">
      <c r="A9776" s="1">
        <v>2010</v>
      </c>
      <c r="B9776">
        <v>2</v>
      </c>
      <c r="C9776">
        <v>18</v>
      </c>
      <c r="D9776">
        <v>14.853</v>
      </c>
    </row>
    <row r="9777" spans="1:4" ht="15.75">
      <c r="A9777" s="1">
        <v>2010</v>
      </c>
      <c r="B9777">
        <v>2</v>
      </c>
      <c r="C9777">
        <v>19</v>
      </c>
      <c r="D9777">
        <v>14.775</v>
      </c>
    </row>
    <row r="9778" spans="1:4" ht="15.75">
      <c r="A9778" s="1">
        <v>2010</v>
      </c>
      <c r="B9778">
        <v>2</v>
      </c>
      <c r="C9778">
        <v>20</v>
      </c>
      <c r="D9778">
        <v>14.728999999999999</v>
      </c>
    </row>
    <row r="9779" spans="1:4" ht="15.75">
      <c r="A9779" s="1">
        <v>2010</v>
      </c>
      <c r="B9779">
        <v>2</v>
      </c>
      <c r="C9779">
        <v>21</v>
      </c>
      <c r="D9779">
        <v>14.733000000000001</v>
      </c>
    </row>
    <row r="9780" spans="1:4" ht="15.75">
      <c r="A9780" s="1">
        <v>2010</v>
      </c>
      <c r="B9780">
        <v>2</v>
      </c>
      <c r="C9780">
        <v>22</v>
      </c>
      <c r="D9780">
        <v>14.84</v>
      </c>
    </row>
    <row r="9781" spans="1:4" ht="15.75">
      <c r="A9781" s="1">
        <v>2010</v>
      </c>
      <c r="B9781">
        <v>2</v>
      </c>
      <c r="C9781">
        <v>23</v>
      </c>
      <c r="D9781">
        <v>14.875</v>
      </c>
    </row>
    <row r="9782" spans="1:4" ht="15.75">
      <c r="A9782" s="1">
        <v>2010</v>
      </c>
      <c r="B9782">
        <v>2</v>
      </c>
      <c r="C9782">
        <v>24</v>
      </c>
      <c r="D9782">
        <v>14.811999999999999</v>
      </c>
    </row>
    <row r="9783" spans="1:4" ht="15.75">
      <c r="A9783" s="1">
        <v>2010</v>
      </c>
      <c r="B9783">
        <v>2</v>
      </c>
      <c r="C9783">
        <v>25</v>
      </c>
      <c r="D9783">
        <v>14.803000000000001</v>
      </c>
    </row>
    <row r="9784" spans="1:4" ht="15.75">
      <c r="A9784" s="1">
        <v>2010</v>
      </c>
      <c r="B9784">
        <v>2</v>
      </c>
      <c r="C9784">
        <v>26</v>
      </c>
      <c r="D9784">
        <v>14.766999999999999</v>
      </c>
    </row>
    <row r="9785" spans="1:4" ht="15.75">
      <c r="A9785" s="1">
        <v>2010</v>
      </c>
      <c r="B9785">
        <v>2</v>
      </c>
      <c r="C9785">
        <v>27</v>
      </c>
      <c r="D9785">
        <v>14.789</v>
      </c>
    </row>
    <row r="9786" spans="1:4" ht="15.75">
      <c r="A9786" s="1">
        <v>2010</v>
      </c>
      <c r="B9786">
        <v>2</v>
      </c>
      <c r="C9786">
        <v>28</v>
      </c>
      <c r="D9786">
        <v>14.920999999999999</v>
      </c>
    </row>
    <row r="9787" spans="1:4" ht="15.75">
      <c r="A9787" s="1">
        <v>2010</v>
      </c>
      <c r="B9787">
        <v>3</v>
      </c>
      <c r="C9787">
        <v>1</v>
      </c>
      <c r="D9787">
        <v>14.914</v>
      </c>
    </row>
    <row r="9788" spans="1:4" ht="15.75">
      <c r="A9788" s="1">
        <v>2010</v>
      </c>
      <c r="B9788">
        <v>3</v>
      </c>
      <c r="C9788">
        <v>2</v>
      </c>
      <c r="D9788">
        <v>15.019</v>
      </c>
    </row>
    <row r="9789" spans="1:4" ht="15.75">
      <c r="A9789" s="1">
        <v>2010</v>
      </c>
      <c r="B9789">
        <v>3</v>
      </c>
      <c r="C9789">
        <v>3</v>
      </c>
      <c r="D9789">
        <v>15.037000000000001</v>
      </c>
    </row>
    <row r="9790" spans="1:4" ht="15.75">
      <c r="A9790" s="1">
        <v>2010</v>
      </c>
      <c r="B9790">
        <v>3</v>
      </c>
      <c r="C9790">
        <v>4</v>
      </c>
      <c r="D9790">
        <v>15.14</v>
      </c>
    </row>
    <row r="9791" spans="1:4" ht="15.75">
      <c r="A9791" s="1">
        <v>2010</v>
      </c>
      <c r="B9791">
        <v>3</v>
      </c>
      <c r="C9791">
        <v>5</v>
      </c>
      <c r="D9791">
        <v>15.233000000000001</v>
      </c>
    </row>
    <row r="9792" spans="1:4" ht="15.75">
      <c r="A9792" s="1">
        <v>2010</v>
      </c>
      <c r="B9792">
        <v>3</v>
      </c>
      <c r="C9792">
        <v>6</v>
      </c>
      <c r="D9792">
        <v>15.215999999999999</v>
      </c>
    </row>
    <row r="9793" spans="1:4" ht="15.75">
      <c r="A9793" s="1">
        <v>2010</v>
      </c>
      <c r="B9793">
        <v>3</v>
      </c>
      <c r="C9793">
        <v>7</v>
      </c>
      <c r="D9793">
        <v>15.164999999999999</v>
      </c>
    </row>
    <row r="9794" spans="1:4" ht="15.75">
      <c r="A9794" s="1">
        <v>2010</v>
      </c>
      <c r="B9794">
        <v>3</v>
      </c>
      <c r="C9794">
        <v>8</v>
      </c>
      <c r="D9794">
        <v>15.148</v>
      </c>
    </row>
    <row r="9795" spans="1:4" ht="15.75">
      <c r="A9795" s="1">
        <v>2010</v>
      </c>
      <c r="B9795">
        <v>3</v>
      </c>
      <c r="C9795">
        <v>9</v>
      </c>
      <c r="D9795">
        <v>15.1</v>
      </c>
    </row>
    <row r="9796" spans="1:4" ht="15.75">
      <c r="A9796" s="1">
        <v>2010</v>
      </c>
      <c r="B9796">
        <v>3</v>
      </c>
      <c r="C9796">
        <v>10</v>
      </c>
      <c r="D9796">
        <v>15.113</v>
      </c>
    </row>
    <row r="9797" spans="1:4" ht="15.75">
      <c r="A9797" s="1">
        <v>2010</v>
      </c>
      <c r="B9797">
        <v>3</v>
      </c>
      <c r="C9797">
        <v>11</v>
      </c>
      <c r="D9797">
        <v>15.071999999999999</v>
      </c>
    </row>
    <row r="9798" spans="1:4" ht="15.75">
      <c r="A9798" s="1">
        <v>2010</v>
      </c>
      <c r="B9798">
        <v>3</v>
      </c>
      <c r="C9798">
        <v>12</v>
      </c>
      <c r="D9798">
        <v>15.098000000000001</v>
      </c>
    </row>
    <row r="9799" spans="1:4" ht="15.75">
      <c r="A9799" s="1">
        <v>2010</v>
      </c>
      <c r="B9799">
        <v>3</v>
      </c>
      <c r="C9799">
        <v>13</v>
      </c>
      <c r="D9799">
        <v>15.122</v>
      </c>
    </row>
    <row r="9800" spans="1:4" ht="15.75">
      <c r="A9800" s="1">
        <v>2010</v>
      </c>
      <c r="B9800">
        <v>3</v>
      </c>
      <c r="C9800">
        <v>14</v>
      </c>
      <c r="D9800">
        <v>15.103999999999999</v>
      </c>
    </row>
    <row r="9801" spans="1:4" ht="15.75">
      <c r="A9801" s="1">
        <v>2010</v>
      </c>
      <c r="B9801">
        <v>3</v>
      </c>
      <c r="C9801">
        <v>15</v>
      </c>
      <c r="D9801">
        <v>15.1</v>
      </c>
    </row>
    <row r="9802" spans="1:4" ht="15.75">
      <c r="A9802" s="1">
        <v>2010</v>
      </c>
      <c r="B9802">
        <v>3</v>
      </c>
      <c r="C9802">
        <v>16</v>
      </c>
      <c r="D9802">
        <v>15.141999999999999</v>
      </c>
    </row>
    <row r="9803" spans="1:4" ht="15.75">
      <c r="A9803" s="1">
        <v>2010</v>
      </c>
      <c r="B9803">
        <v>3</v>
      </c>
      <c r="C9803">
        <v>17</v>
      </c>
      <c r="D9803">
        <v>15.173</v>
      </c>
    </row>
    <row r="9804" spans="1:4" ht="15.75">
      <c r="A9804" s="1">
        <v>2010</v>
      </c>
      <c r="B9804">
        <v>3</v>
      </c>
      <c r="C9804">
        <v>18</v>
      </c>
      <c r="D9804">
        <v>15.170999999999999</v>
      </c>
    </row>
    <row r="9805" spans="1:4" ht="15.75">
      <c r="A9805" s="1">
        <v>2010</v>
      </c>
      <c r="B9805">
        <v>3</v>
      </c>
      <c r="C9805">
        <v>19</v>
      </c>
      <c r="D9805">
        <v>15.134</v>
      </c>
    </row>
    <row r="9806" spans="1:4" ht="15.75">
      <c r="A9806" s="1">
        <v>2010</v>
      </c>
      <c r="B9806">
        <v>3</v>
      </c>
      <c r="C9806">
        <v>20</v>
      </c>
      <c r="D9806">
        <v>15.122</v>
      </c>
    </row>
    <row r="9807" spans="1:4" ht="15.75">
      <c r="A9807" s="1">
        <v>2010</v>
      </c>
      <c r="B9807">
        <v>3</v>
      </c>
      <c r="C9807">
        <v>21</v>
      </c>
      <c r="D9807">
        <v>15.129</v>
      </c>
    </row>
    <row r="9808" spans="1:4" ht="15.75">
      <c r="A9808" s="1">
        <v>2010</v>
      </c>
      <c r="B9808">
        <v>3</v>
      </c>
      <c r="C9808">
        <v>22</v>
      </c>
      <c r="D9808">
        <v>15.058</v>
      </c>
    </row>
    <row r="9809" spans="1:4" ht="15.75">
      <c r="A9809" s="1">
        <v>2010</v>
      </c>
      <c r="B9809">
        <v>3</v>
      </c>
      <c r="C9809">
        <v>23</v>
      </c>
      <c r="D9809">
        <v>15.052</v>
      </c>
    </row>
    <row r="9810" spans="1:4" ht="15.75">
      <c r="A9810" s="1">
        <v>2010</v>
      </c>
      <c r="B9810">
        <v>3</v>
      </c>
      <c r="C9810">
        <v>24</v>
      </c>
      <c r="D9810">
        <v>15.179</v>
      </c>
    </row>
    <row r="9811" spans="1:4" ht="15.75">
      <c r="A9811" s="1">
        <v>2010</v>
      </c>
      <c r="B9811">
        <v>3</v>
      </c>
      <c r="C9811">
        <v>25</v>
      </c>
      <c r="D9811">
        <v>15.118</v>
      </c>
    </row>
    <row r="9812" spans="1:4" ht="15.75">
      <c r="A9812" s="1">
        <v>2010</v>
      </c>
      <c r="B9812">
        <v>3</v>
      </c>
      <c r="C9812">
        <v>26</v>
      </c>
      <c r="D9812">
        <v>15.173999999999999</v>
      </c>
    </row>
    <row r="9813" spans="1:4" ht="15.75">
      <c r="A9813" s="1">
        <v>2010</v>
      </c>
      <c r="B9813">
        <v>3</v>
      </c>
      <c r="C9813">
        <v>27</v>
      </c>
      <c r="D9813">
        <v>15.148999999999999</v>
      </c>
    </row>
    <row r="9814" spans="1:4" ht="15.75">
      <c r="A9814" s="1">
        <v>2010</v>
      </c>
      <c r="B9814">
        <v>3</v>
      </c>
      <c r="C9814">
        <v>28</v>
      </c>
      <c r="D9814">
        <v>15.147</v>
      </c>
    </row>
    <row r="9815" spans="1:4" ht="15.75">
      <c r="A9815" s="1">
        <v>2010</v>
      </c>
      <c r="B9815">
        <v>3</v>
      </c>
      <c r="C9815">
        <v>29</v>
      </c>
      <c r="D9815">
        <v>15.247999999999999</v>
      </c>
    </row>
    <row r="9816" spans="1:4" ht="15.75">
      <c r="A9816" s="1">
        <v>2010</v>
      </c>
      <c r="B9816">
        <v>3</v>
      </c>
      <c r="C9816">
        <v>30</v>
      </c>
      <c r="D9816">
        <v>15.31</v>
      </c>
    </row>
    <row r="9817" spans="1:4" ht="15.75">
      <c r="A9817" s="1">
        <v>2010</v>
      </c>
      <c r="B9817">
        <v>3</v>
      </c>
      <c r="C9817">
        <v>31</v>
      </c>
      <c r="D9817">
        <v>15.351000000000001</v>
      </c>
    </row>
    <row r="9818" spans="1:4" ht="15.75">
      <c r="A9818" s="1">
        <v>2010</v>
      </c>
      <c r="B9818">
        <v>4</v>
      </c>
      <c r="C9818">
        <v>1</v>
      </c>
      <c r="D9818">
        <v>15.279</v>
      </c>
    </row>
    <row r="9819" spans="1:4" ht="15.75">
      <c r="A9819" s="1">
        <v>2010</v>
      </c>
      <c r="B9819">
        <v>4</v>
      </c>
      <c r="C9819">
        <v>2</v>
      </c>
      <c r="D9819">
        <v>15.228999999999999</v>
      </c>
    </row>
    <row r="9820" spans="1:4" ht="15.75">
      <c r="A9820" s="1">
        <v>2010</v>
      </c>
      <c r="B9820">
        <v>4</v>
      </c>
      <c r="C9820">
        <v>3</v>
      </c>
      <c r="D9820">
        <v>15.148999999999999</v>
      </c>
    </row>
    <row r="9821" spans="1:4" ht="15.75">
      <c r="A9821" s="1">
        <v>2010</v>
      </c>
      <c r="B9821">
        <v>4</v>
      </c>
      <c r="C9821">
        <v>4</v>
      </c>
      <c r="D9821">
        <v>15.122</v>
      </c>
    </row>
    <row r="9822" spans="1:4" ht="15.75">
      <c r="A9822" s="1">
        <v>2010</v>
      </c>
      <c r="B9822">
        <v>4</v>
      </c>
      <c r="C9822">
        <v>5</v>
      </c>
      <c r="D9822">
        <v>15.053000000000001</v>
      </c>
    </row>
    <row r="9823" spans="1:4" ht="15.75">
      <c r="A9823" s="1">
        <v>2010</v>
      </c>
      <c r="B9823">
        <v>4</v>
      </c>
      <c r="C9823">
        <v>6</v>
      </c>
      <c r="D9823">
        <v>15.054</v>
      </c>
    </row>
    <row r="9824" spans="1:4" ht="15.75">
      <c r="A9824" s="1">
        <v>2010</v>
      </c>
      <c r="B9824">
        <v>4</v>
      </c>
      <c r="C9824">
        <v>7</v>
      </c>
      <c r="D9824">
        <v>14.994999999999999</v>
      </c>
    </row>
    <row r="9825" spans="1:4" ht="15.75">
      <c r="A9825" s="1">
        <v>2010</v>
      </c>
      <c r="B9825">
        <v>4</v>
      </c>
      <c r="C9825">
        <v>8</v>
      </c>
      <c r="D9825">
        <v>14.978</v>
      </c>
    </row>
    <row r="9826" spans="1:4" ht="15.75">
      <c r="A9826" s="1">
        <v>2010</v>
      </c>
      <c r="B9826">
        <v>4</v>
      </c>
      <c r="C9826">
        <v>9</v>
      </c>
      <c r="D9826">
        <v>14.967000000000001</v>
      </c>
    </row>
    <row r="9827" spans="1:4" ht="15.75">
      <c r="A9827" s="1">
        <v>2010</v>
      </c>
      <c r="B9827">
        <v>4</v>
      </c>
      <c r="C9827">
        <v>10</v>
      </c>
      <c r="D9827">
        <v>14.882</v>
      </c>
    </row>
    <row r="9828" spans="1:4" ht="15.75">
      <c r="A9828" s="1">
        <v>2010</v>
      </c>
      <c r="B9828">
        <v>4</v>
      </c>
      <c r="C9828">
        <v>11</v>
      </c>
      <c r="D9828">
        <v>14.805</v>
      </c>
    </row>
    <row r="9829" spans="1:4" ht="15.75">
      <c r="A9829" s="1">
        <v>2010</v>
      </c>
      <c r="B9829">
        <v>4</v>
      </c>
      <c r="C9829">
        <v>12</v>
      </c>
      <c r="D9829">
        <v>14.750999999999999</v>
      </c>
    </row>
    <row r="9830" spans="1:4" ht="15.75">
      <c r="A9830" s="1">
        <v>2010</v>
      </c>
      <c r="B9830">
        <v>4</v>
      </c>
      <c r="C9830">
        <v>13</v>
      </c>
      <c r="D9830">
        <v>14.704000000000001</v>
      </c>
    </row>
    <row r="9831" spans="1:4" ht="15.75">
      <c r="A9831" s="1">
        <v>2010</v>
      </c>
      <c r="B9831">
        <v>4</v>
      </c>
      <c r="C9831">
        <v>14</v>
      </c>
      <c r="D9831">
        <v>14.694000000000001</v>
      </c>
    </row>
    <row r="9832" spans="1:4" ht="15.75">
      <c r="A9832" s="1">
        <v>2010</v>
      </c>
      <c r="B9832">
        <v>4</v>
      </c>
      <c r="C9832">
        <v>15</v>
      </c>
      <c r="D9832">
        <v>14.621</v>
      </c>
    </row>
    <row r="9833" spans="1:4" ht="15.75">
      <c r="A9833" s="1">
        <v>2010</v>
      </c>
      <c r="B9833">
        <v>4</v>
      </c>
      <c r="C9833">
        <v>16</v>
      </c>
      <c r="D9833">
        <v>14.589</v>
      </c>
    </row>
    <row r="9834" spans="1:4" ht="15.75">
      <c r="A9834" s="1">
        <v>2010</v>
      </c>
      <c r="B9834">
        <v>4</v>
      </c>
      <c r="C9834">
        <v>17</v>
      </c>
      <c r="D9834">
        <v>14.581</v>
      </c>
    </row>
    <row r="9835" spans="1:4" ht="15.75">
      <c r="A9835" s="1">
        <v>2010</v>
      </c>
      <c r="B9835">
        <v>4</v>
      </c>
      <c r="C9835">
        <v>18</v>
      </c>
      <c r="D9835">
        <v>14.526999999999999</v>
      </c>
    </row>
    <row r="9836" spans="1:4" ht="15.75">
      <c r="A9836" s="1">
        <v>2010</v>
      </c>
      <c r="B9836">
        <v>4</v>
      </c>
      <c r="C9836">
        <v>19</v>
      </c>
      <c r="D9836">
        <v>14.499000000000001</v>
      </c>
    </row>
    <row r="9837" spans="1:4" ht="15.75">
      <c r="A9837" s="1">
        <v>2010</v>
      </c>
      <c r="B9837">
        <v>4</v>
      </c>
      <c r="C9837">
        <v>20</v>
      </c>
      <c r="D9837">
        <v>14.492000000000001</v>
      </c>
    </row>
    <row r="9838" spans="1:4" ht="15.75">
      <c r="A9838" s="1">
        <v>2010</v>
      </c>
      <c r="B9838">
        <v>4</v>
      </c>
      <c r="C9838">
        <v>21</v>
      </c>
      <c r="D9838">
        <v>14.451000000000001</v>
      </c>
    </row>
    <row r="9839" spans="1:4" ht="15.75">
      <c r="A9839" s="1">
        <v>2010</v>
      </c>
      <c r="B9839">
        <v>4</v>
      </c>
      <c r="C9839">
        <v>22</v>
      </c>
      <c r="D9839">
        <v>14.443</v>
      </c>
    </row>
    <row r="9840" spans="1:4" ht="15.75">
      <c r="A9840" s="1">
        <v>2010</v>
      </c>
      <c r="B9840">
        <v>4</v>
      </c>
      <c r="C9840">
        <v>23</v>
      </c>
      <c r="D9840">
        <v>14.42</v>
      </c>
    </row>
    <row r="9841" spans="1:4" ht="15.75">
      <c r="A9841" s="1">
        <v>2010</v>
      </c>
      <c r="B9841">
        <v>4</v>
      </c>
      <c r="C9841">
        <v>24</v>
      </c>
      <c r="D9841">
        <v>14.343</v>
      </c>
    </row>
    <row r="9842" spans="1:4" ht="15.75">
      <c r="A9842" s="1">
        <v>2010</v>
      </c>
      <c r="B9842">
        <v>4</v>
      </c>
      <c r="C9842">
        <v>25</v>
      </c>
      <c r="D9842">
        <v>14.260999999999999</v>
      </c>
    </row>
    <row r="9843" spans="1:4" ht="15.75">
      <c r="A9843" s="1">
        <v>2010</v>
      </c>
      <c r="B9843">
        <v>4</v>
      </c>
      <c r="C9843">
        <v>26</v>
      </c>
      <c r="D9843">
        <v>14.223000000000001</v>
      </c>
    </row>
    <row r="9844" spans="1:4" ht="15.75">
      <c r="A9844" s="1">
        <v>2010</v>
      </c>
      <c r="B9844">
        <v>4</v>
      </c>
      <c r="C9844">
        <v>27</v>
      </c>
      <c r="D9844">
        <v>14.292</v>
      </c>
    </row>
    <row r="9845" spans="1:4" ht="15.75">
      <c r="A9845" s="1">
        <v>2010</v>
      </c>
      <c r="B9845">
        <v>4</v>
      </c>
      <c r="C9845">
        <v>28</v>
      </c>
      <c r="D9845">
        <v>14.177</v>
      </c>
    </row>
    <row r="9846" spans="1:4" ht="15.75">
      <c r="A9846" s="1">
        <v>2010</v>
      </c>
      <c r="B9846">
        <v>4</v>
      </c>
      <c r="C9846">
        <v>29</v>
      </c>
      <c r="D9846">
        <v>14.147</v>
      </c>
    </row>
    <row r="9847" spans="1:4" ht="15.75">
      <c r="A9847" s="1">
        <v>2010</v>
      </c>
      <c r="B9847">
        <v>4</v>
      </c>
      <c r="C9847">
        <v>30</v>
      </c>
      <c r="D9847">
        <v>14.034000000000001</v>
      </c>
    </row>
    <row r="9848" spans="1:4" ht="15.75">
      <c r="A9848" s="1">
        <v>2010</v>
      </c>
      <c r="B9848">
        <v>5</v>
      </c>
      <c r="C9848">
        <v>1</v>
      </c>
      <c r="D9848">
        <v>13.88</v>
      </c>
    </row>
    <row r="9849" spans="1:4" ht="15.75">
      <c r="A9849" s="1">
        <v>2010</v>
      </c>
      <c r="B9849">
        <v>5</v>
      </c>
      <c r="C9849">
        <v>2</v>
      </c>
      <c r="D9849">
        <v>13.821</v>
      </c>
    </row>
    <row r="9850" spans="1:4" ht="15.75">
      <c r="A9850" s="1">
        <v>2010</v>
      </c>
      <c r="B9850">
        <v>5</v>
      </c>
      <c r="C9850">
        <v>3</v>
      </c>
      <c r="D9850">
        <v>13.7</v>
      </c>
    </row>
    <row r="9851" spans="1:4" ht="15.75">
      <c r="A9851" s="1">
        <v>2010</v>
      </c>
      <c r="B9851">
        <v>5</v>
      </c>
      <c r="C9851">
        <v>4</v>
      </c>
      <c r="D9851">
        <v>13.641</v>
      </c>
    </row>
    <row r="9852" spans="1:4" ht="15.75">
      <c r="A9852" s="1">
        <v>2010</v>
      </c>
      <c r="B9852">
        <v>5</v>
      </c>
      <c r="C9852">
        <v>5</v>
      </c>
      <c r="D9852">
        <v>13.548999999999999</v>
      </c>
    </row>
    <row r="9853" spans="1:4" ht="15.75">
      <c r="A9853" s="1">
        <v>2010</v>
      </c>
      <c r="B9853">
        <v>5</v>
      </c>
      <c r="C9853">
        <v>6</v>
      </c>
      <c r="D9853">
        <v>13.54</v>
      </c>
    </row>
    <row r="9854" spans="1:4" ht="15.75">
      <c r="A9854" s="1">
        <v>2010</v>
      </c>
      <c r="B9854">
        <v>5</v>
      </c>
      <c r="C9854">
        <v>7</v>
      </c>
      <c r="D9854">
        <v>13.47</v>
      </c>
    </row>
    <row r="9855" spans="1:4" ht="15.75">
      <c r="A9855" s="1">
        <v>2010</v>
      </c>
      <c r="B9855">
        <v>5</v>
      </c>
      <c r="C9855">
        <v>8</v>
      </c>
      <c r="D9855">
        <v>13.414999999999999</v>
      </c>
    </row>
    <row r="9856" spans="1:4" ht="15.75">
      <c r="A9856" s="1">
        <v>2010</v>
      </c>
      <c r="B9856">
        <v>5</v>
      </c>
      <c r="C9856">
        <v>9</v>
      </c>
      <c r="D9856">
        <v>13.340999999999999</v>
      </c>
    </row>
    <row r="9857" spans="1:4" ht="15.75">
      <c r="A9857" s="1">
        <v>2010</v>
      </c>
      <c r="B9857">
        <v>5</v>
      </c>
      <c r="C9857">
        <v>10</v>
      </c>
      <c r="D9857">
        <v>13.224</v>
      </c>
    </row>
    <row r="9858" spans="1:4" ht="15.75">
      <c r="A9858" s="1">
        <v>2010</v>
      </c>
      <c r="B9858">
        <v>5</v>
      </c>
      <c r="C9858">
        <v>11</v>
      </c>
      <c r="D9858">
        <v>13.137</v>
      </c>
    </row>
    <row r="9859" spans="1:4" ht="15.75">
      <c r="A9859" s="1">
        <v>2010</v>
      </c>
      <c r="B9859">
        <v>5</v>
      </c>
      <c r="C9859">
        <v>12</v>
      </c>
      <c r="D9859">
        <v>13.159000000000001</v>
      </c>
    </row>
    <row r="9860" spans="1:4" ht="15.75">
      <c r="A9860" s="1">
        <v>2010</v>
      </c>
      <c r="B9860">
        <v>5</v>
      </c>
      <c r="C9860">
        <v>13</v>
      </c>
      <c r="D9860">
        <v>13.099</v>
      </c>
    </row>
    <row r="9861" spans="1:4" ht="15.75">
      <c r="A9861" s="1">
        <v>2010</v>
      </c>
      <c r="B9861">
        <v>5</v>
      </c>
      <c r="C9861">
        <v>14</v>
      </c>
      <c r="D9861">
        <v>13.005000000000001</v>
      </c>
    </row>
    <row r="9862" spans="1:4" ht="15.75">
      <c r="A9862" s="1">
        <v>2010</v>
      </c>
      <c r="B9862">
        <v>5</v>
      </c>
      <c r="C9862">
        <v>15</v>
      </c>
      <c r="D9862">
        <v>12.955</v>
      </c>
    </row>
    <row r="9863" spans="1:4" ht="15.75">
      <c r="A9863" s="1">
        <v>2010</v>
      </c>
      <c r="B9863">
        <v>5</v>
      </c>
      <c r="C9863">
        <v>16</v>
      </c>
      <c r="D9863">
        <v>12.864000000000001</v>
      </c>
    </row>
    <row r="9864" spans="1:4" ht="15.75">
      <c r="A9864" s="1">
        <v>2010</v>
      </c>
      <c r="B9864">
        <v>5</v>
      </c>
      <c r="C9864">
        <v>17</v>
      </c>
      <c r="D9864">
        <v>12.782</v>
      </c>
    </row>
    <row r="9865" spans="1:4" ht="15.75">
      <c r="A9865" s="1">
        <v>2010</v>
      </c>
      <c r="B9865">
        <v>5</v>
      </c>
      <c r="C9865">
        <v>18</v>
      </c>
      <c r="D9865">
        <v>12.685</v>
      </c>
    </row>
    <row r="9866" spans="1:4" ht="15.75">
      <c r="A9866" s="1">
        <v>2010</v>
      </c>
      <c r="B9866">
        <v>5</v>
      </c>
      <c r="C9866">
        <v>19</v>
      </c>
      <c r="D9866">
        <v>12.64</v>
      </c>
    </row>
    <row r="9867" spans="1:4" ht="15.75">
      <c r="A9867" s="1">
        <v>2010</v>
      </c>
      <c r="B9867">
        <v>5</v>
      </c>
      <c r="C9867">
        <v>20</v>
      </c>
      <c r="D9867">
        <v>12.573</v>
      </c>
    </row>
    <row r="9868" spans="1:4" ht="15.75">
      <c r="A9868" s="1">
        <v>2010</v>
      </c>
      <c r="B9868">
        <v>5</v>
      </c>
      <c r="C9868">
        <v>21</v>
      </c>
      <c r="D9868">
        <v>12.507999999999999</v>
      </c>
    </row>
    <row r="9869" spans="1:4" ht="15.75">
      <c r="A9869" s="1">
        <v>2010</v>
      </c>
      <c r="B9869">
        <v>5</v>
      </c>
      <c r="C9869">
        <v>22</v>
      </c>
      <c r="D9869">
        <v>12.455</v>
      </c>
    </row>
    <row r="9870" spans="1:4" ht="15.75">
      <c r="A9870" s="1">
        <v>2010</v>
      </c>
      <c r="B9870">
        <v>5</v>
      </c>
      <c r="C9870">
        <v>23</v>
      </c>
      <c r="D9870">
        <v>12.375</v>
      </c>
    </row>
    <row r="9871" spans="1:4" ht="15.75">
      <c r="A9871" s="1">
        <v>2010</v>
      </c>
      <c r="B9871">
        <v>5</v>
      </c>
      <c r="C9871">
        <v>24</v>
      </c>
      <c r="D9871">
        <v>12.327999999999999</v>
      </c>
    </row>
    <row r="9872" spans="1:4" ht="15.75">
      <c r="A9872" s="1">
        <v>2010</v>
      </c>
      <c r="B9872">
        <v>5</v>
      </c>
      <c r="C9872">
        <v>25</v>
      </c>
      <c r="D9872">
        <v>12.294</v>
      </c>
    </row>
    <row r="9873" spans="1:4" ht="15.75">
      <c r="A9873" s="1">
        <v>2010</v>
      </c>
      <c r="B9873">
        <v>5</v>
      </c>
      <c r="C9873">
        <v>26</v>
      </c>
      <c r="D9873">
        <v>12.204000000000001</v>
      </c>
    </row>
    <row r="9874" spans="1:4" ht="15.75">
      <c r="A9874" s="1">
        <v>2010</v>
      </c>
      <c r="B9874">
        <v>5</v>
      </c>
      <c r="C9874">
        <v>27</v>
      </c>
      <c r="D9874">
        <v>12.105</v>
      </c>
    </row>
    <row r="9875" spans="1:4" ht="15.75">
      <c r="A9875" s="1">
        <v>2010</v>
      </c>
      <c r="B9875">
        <v>5</v>
      </c>
      <c r="C9875">
        <v>28</v>
      </c>
      <c r="D9875">
        <v>12.115</v>
      </c>
    </row>
    <row r="9876" spans="1:4" ht="15.75">
      <c r="A9876" s="1">
        <v>2010</v>
      </c>
      <c r="B9876">
        <v>5</v>
      </c>
      <c r="C9876">
        <v>29</v>
      </c>
      <c r="D9876">
        <v>12.052</v>
      </c>
    </row>
    <row r="9877" spans="1:4" ht="15.75">
      <c r="A9877" s="1">
        <v>2010</v>
      </c>
      <c r="B9877">
        <v>5</v>
      </c>
      <c r="C9877">
        <v>30</v>
      </c>
      <c r="D9877">
        <v>12.003</v>
      </c>
    </row>
    <row r="9878" spans="1:4" ht="15.75">
      <c r="A9878" s="1">
        <v>2010</v>
      </c>
      <c r="B9878">
        <v>5</v>
      </c>
      <c r="C9878">
        <v>31</v>
      </c>
      <c r="D9878">
        <v>11.93</v>
      </c>
    </row>
    <row r="9879" spans="1:4" ht="15.75">
      <c r="A9879" s="1">
        <v>2010</v>
      </c>
      <c r="B9879">
        <v>6</v>
      </c>
      <c r="C9879">
        <v>1</v>
      </c>
      <c r="D9879">
        <v>11.795</v>
      </c>
    </row>
    <row r="9880" spans="1:4" ht="15.75">
      <c r="A9880" s="1">
        <v>2010</v>
      </c>
      <c r="B9880">
        <v>6</v>
      </c>
      <c r="C9880">
        <v>2</v>
      </c>
      <c r="D9880">
        <v>11.691000000000001</v>
      </c>
    </row>
    <row r="9881" spans="1:4" ht="15.75">
      <c r="A9881" s="1">
        <v>2010</v>
      </c>
      <c r="B9881">
        <v>6</v>
      </c>
      <c r="C9881">
        <v>3</v>
      </c>
      <c r="D9881">
        <v>11.634</v>
      </c>
    </row>
    <row r="9882" spans="1:4" ht="15.75">
      <c r="A9882" s="1">
        <v>2010</v>
      </c>
      <c r="B9882">
        <v>6</v>
      </c>
      <c r="C9882">
        <v>4</v>
      </c>
      <c r="D9882">
        <v>11.57</v>
      </c>
    </row>
    <row r="9883" spans="1:4" ht="15.75">
      <c r="A9883" s="1">
        <v>2010</v>
      </c>
      <c r="B9883">
        <v>6</v>
      </c>
      <c r="C9883">
        <v>5</v>
      </c>
      <c r="D9883">
        <v>11.494999999999999</v>
      </c>
    </row>
    <row r="9884" spans="1:4" ht="15.75">
      <c r="A9884" s="1">
        <v>2010</v>
      </c>
      <c r="B9884">
        <v>6</v>
      </c>
      <c r="C9884">
        <v>6</v>
      </c>
      <c r="D9884">
        <v>11.407</v>
      </c>
    </row>
    <row r="9885" spans="1:4" ht="15.75">
      <c r="A9885" s="1">
        <v>2010</v>
      </c>
      <c r="B9885">
        <v>6</v>
      </c>
      <c r="C9885">
        <v>7</v>
      </c>
      <c r="D9885">
        <v>11.369</v>
      </c>
    </row>
    <row r="9886" spans="1:4" ht="15.75">
      <c r="A9886" s="1">
        <v>2010</v>
      </c>
      <c r="B9886">
        <v>6</v>
      </c>
      <c r="C9886">
        <v>8</v>
      </c>
      <c r="D9886">
        <v>11.254</v>
      </c>
    </row>
    <row r="9887" spans="1:4" ht="15.75">
      <c r="A9887" s="1">
        <v>2010</v>
      </c>
      <c r="B9887">
        <v>6</v>
      </c>
      <c r="C9887">
        <v>9</v>
      </c>
      <c r="D9887">
        <v>11.162000000000001</v>
      </c>
    </row>
    <row r="9888" spans="1:4" ht="15.75">
      <c r="A9888" s="1">
        <v>2010</v>
      </c>
      <c r="B9888">
        <v>6</v>
      </c>
      <c r="C9888">
        <v>10</v>
      </c>
      <c r="D9888">
        <v>11.076000000000001</v>
      </c>
    </row>
    <row r="9889" spans="1:4" ht="15.75">
      <c r="A9889" s="1">
        <v>2010</v>
      </c>
      <c r="B9889">
        <v>6</v>
      </c>
      <c r="C9889">
        <v>11</v>
      </c>
      <c r="D9889">
        <v>10.996</v>
      </c>
    </row>
    <row r="9890" spans="1:4" ht="15.75">
      <c r="A9890" s="1">
        <v>2010</v>
      </c>
      <c r="B9890">
        <v>6</v>
      </c>
      <c r="C9890">
        <v>12</v>
      </c>
      <c r="D9890">
        <v>10.906000000000001</v>
      </c>
    </row>
    <row r="9891" spans="1:4" ht="15.75">
      <c r="A9891" s="1">
        <v>2010</v>
      </c>
      <c r="B9891">
        <v>6</v>
      </c>
      <c r="C9891">
        <v>13</v>
      </c>
      <c r="D9891">
        <v>10.89</v>
      </c>
    </row>
    <row r="9892" spans="1:4" ht="15.75">
      <c r="A9892" s="1">
        <v>2010</v>
      </c>
      <c r="B9892">
        <v>6</v>
      </c>
      <c r="C9892">
        <v>14</v>
      </c>
      <c r="D9892">
        <v>10.811</v>
      </c>
    </row>
    <row r="9893" spans="1:4" ht="15.75">
      <c r="A9893" s="1">
        <v>2010</v>
      </c>
      <c r="B9893">
        <v>6</v>
      </c>
      <c r="C9893">
        <v>15</v>
      </c>
      <c r="D9893">
        <v>10.747999999999999</v>
      </c>
    </row>
    <row r="9894" spans="1:4" ht="15.75">
      <c r="A9894" s="1">
        <v>2010</v>
      </c>
      <c r="B9894">
        <v>6</v>
      </c>
      <c r="C9894">
        <v>16</v>
      </c>
      <c r="D9894">
        <v>10.693</v>
      </c>
    </row>
    <row r="9895" spans="1:4" ht="15.75">
      <c r="A9895" s="1">
        <v>2010</v>
      </c>
      <c r="B9895">
        <v>6</v>
      </c>
      <c r="C9895">
        <v>17</v>
      </c>
      <c r="D9895">
        <v>10.641999999999999</v>
      </c>
    </row>
    <row r="9896" spans="1:4" ht="15.75">
      <c r="A9896" s="1">
        <v>2010</v>
      </c>
      <c r="B9896">
        <v>6</v>
      </c>
      <c r="C9896">
        <v>18</v>
      </c>
      <c r="D9896">
        <v>10.398999999999999</v>
      </c>
    </row>
    <row r="9897" spans="1:4" ht="15.75">
      <c r="A9897" s="1">
        <v>2010</v>
      </c>
      <c r="B9897">
        <v>6</v>
      </c>
      <c r="C9897">
        <v>19</v>
      </c>
      <c r="D9897">
        <v>10.315</v>
      </c>
    </row>
    <row r="9898" spans="1:4" ht="15.75">
      <c r="A9898" s="1">
        <v>2010</v>
      </c>
      <c r="B9898">
        <v>6</v>
      </c>
      <c r="C9898">
        <v>20</v>
      </c>
      <c r="D9898">
        <v>10.131</v>
      </c>
    </row>
    <row r="9899" spans="1:4" ht="15.75">
      <c r="A9899" s="1">
        <v>2010</v>
      </c>
      <c r="B9899">
        <v>6</v>
      </c>
      <c r="C9899">
        <v>21</v>
      </c>
      <c r="D9899">
        <v>10.103999999999999</v>
      </c>
    </row>
    <row r="9900" spans="1:4" ht="15.75">
      <c r="A9900" s="1">
        <v>2010</v>
      </c>
      <c r="B9900">
        <v>6</v>
      </c>
      <c r="C9900">
        <v>22</v>
      </c>
      <c r="D9900">
        <v>10.013999999999999</v>
      </c>
    </row>
    <row r="9901" spans="1:4" ht="15.75">
      <c r="A9901" s="1">
        <v>2010</v>
      </c>
      <c r="B9901">
        <v>6</v>
      </c>
      <c r="C9901">
        <v>23</v>
      </c>
      <c r="D9901">
        <v>9.9809999999999999</v>
      </c>
    </row>
    <row r="9902" spans="1:4" ht="15.75">
      <c r="A9902" s="1">
        <v>2010</v>
      </c>
      <c r="B9902">
        <v>6</v>
      </c>
      <c r="C9902">
        <v>24</v>
      </c>
      <c r="D9902">
        <v>9.8140000000000001</v>
      </c>
    </row>
    <row r="9903" spans="1:4" ht="15.75">
      <c r="A9903" s="1">
        <v>2010</v>
      </c>
      <c r="B9903">
        <v>6</v>
      </c>
      <c r="C9903">
        <v>25</v>
      </c>
      <c r="D9903">
        <v>9.6940000000000008</v>
      </c>
    </row>
    <row r="9904" spans="1:4" ht="15.75">
      <c r="A9904" s="1">
        <v>2010</v>
      </c>
      <c r="B9904">
        <v>6</v>
      </c>
      <c r="C9904">
        <v>26</v>
      </c>
      <c r="D9904">
        <v>9.6449999999999996</v>
      </c>
    </row>
    <row r="9905" spans="1:4" ht="15.75">
      <c r="A9905" s="1">
        <v>2010</v>
      </c>
      <c r="B9905">
        <v>6</v>
      </c>
      <c r="C9905">
        <v>27</v>
      </c>
      <c r="D9905">
        <v>9.5009999999999994</v>
      </c>
    </row>
    <row r="9906" spans="1:4" ht="15.75">
      <c r="A9906" s="1">
        <v>2010</v>
      </c>
      <c r="B9906">
        <v>6</v>
      </c>
      <c r="C9906">
        <v>28</v>
      </c>
      <c r="D9906">
        <v>9.3279999999999994</v>
      </c>
    </row>
    <row r="9907" spans="1:4" ht="15.75">
      <c r="A9907" s="1">
        <v>2010</v>
      </c>
      <c r="B9907">
        <v>6</v>
      </c>
      <c r="C9907">
        <v>29</v>
      </c>
      <c r="D9907">
        <v>9.2309999999999999</v>
      </c>
    </row>
    <row r="9908" spans="1:4" ht="15.75">
      <c r="A9908" s="1">
        <v>2010</v>
      </c>
      <c r="B9908">
        <v>6</v>
      </c>
      <c r="C9908">
        <v>30</v>
      </c>
      <c r="D9908">
        <v>9.2569999999999997</v>
      </c>
    </row>
    <row r="9909" spans="1:4" ht="15.75">
      <c r="A9909" s="1">
        <v>2010</v>
      </c>
      <c r="B9909">
        <v>7</v>
      </c>
      <c r="C9909">
        <v>1</v>
      </c>
      <c r="D9909">
        <v>9.0220000000000002</v>
      </c>
    </row>
    <row r="9910" spans="1:4" ht="15.75">
      <c r="A9910" s="1">
        <v>2010</v>
      </c>
      <c r="B9910">
        <v>7</v>
      </c>
      <c r="C9910">
        <v>2</v>
      </c>
      <c r="D9910">
        <v>8.9429999999999996</v>
      </c>
    </row>
    <row r="9911" spans="1:4" ht="15.75">
      <c r="A9911" s="1">
        <v>2010</v>
      </c>
      <c r="B9911">
        <v>7</v>
      </c>
      <c r="C9911">
        <v>3</v>
      </c>
      <c r="D9911">
        <v>8.9870000000000001</v>
      </c>
    </row>
    <row r="9912" spans="1:4" ht="15.75">
      <c r="A9912" s="1">
        <v>2010</v>
      </c>
      <c r="B9912">
        <v>7</v>
      </c>
      <c r="C9912">
        <v>4</v>
      </c>
      <c r="D9912">
        <v>8.9380000000000006</v>
      </c>
    </row>
    <row r="9913" spans="1:4" ht="15.75">
      <c r="A9913" s="1">
        <v>2010</v>
      </c>
      <c r="B9913">
        <v>7</v>
      </c>
      <c r="C9913">
        <v>5</v>
      </c>
      <c r="D9913">
        <v>8.89</v>
      </c>
    </row>
    <row r="9914" spans="1:4" ht="15.75">
      <c r="A9914" s="1">
        <v>2010</v>
      </c>
      <c r="B9914">
        <v>7</v>
      </c>
      <c r="C9914">
        <v>6</v>
      </c>
      <c r="D9914">
        <v>8.7739999999999991</v>
      </c>
    </row>
    <row r="9915" spans="1:4" ht="15.75">
      <c r="A9915" s="1">
        <v>2010</v>
      </c>
      <c r="B9915">
        <v>7</v>
      </c>
      <c r="C9915">
        <v>7</v>
      </c>
      <c r="D9915">
        <v>8.7210000000000001</v>
      </c>
    </row>
    <row r="9916" spans="1:4" ht="15.75">
      <c r="A9916" s="1">
        <v>2010</v>
      </c>
      <c r="B9916">
        <v>7</v>
      </c>
      <c r="C9916">
        <v>8</v>
      </c>
      <c r="D9916">
        <v>8.7460000000000004</v>
      </c>
    </row>
    <row r="9917" spans="1:4" ht="15.75">
      <c r="A9917" s="1">
        <v>2010</v>
      </c>
      <c r="B9917">
        <v>7</v>
      </c>
      <c r="C9917">
        <v>9</v>
      </c>
      <c r="D9917">
        <v>8.6690000000000005</v>
      </c>
    </row>
    <row r="9918" spans="1:4" ht="15.75">
      <c r="A9918" s="1">
        <v>2010</v>
      </c>
      <c r="B9918">
        <v>7</v>
      </c>
      <c r="C9918">
        <v>10</v>
      </c>
      <c r="D9918">
        <v>8.6110000000000007</v>
      </c>
    </row>
    <row r="9919" spans="1:4" ht="15.75">
      <c r="A9919" s="1">
        <v>2010</v>
      </c>
      <c r="B9919">
        <v>7</v>
      </c>
      <c r="C9919">
        <v>11</v>
      </c>
      <c r="D9919">
        <v>8.58</v>
      </c>
    </row>
    <row r="9920" spans="1:4" ht="15.75">
      <c r="A9920" s="1">
        <v>2010</v>
      </c>
      <c r="B9920">
        <v>7</v>
      </c>
      <c r="C9920">
        <v>12</v>
      </c>
      <c r="D9920">
        <v>8.5090000000000003</v>
      </c>
    </row>
    <row r="9921" spans="1:4" ht="15.75">
      <c r="A9921" s="1">
        <v>2010</v>
      </c>
      <c r="B9921">
        <v>7</v>
      </c>
      <c r="C9921">
        <v>13</v>
      </c>
      <c r="D9921">
        <v>8.3689999999999998</v>
      </c>
    </row>
    <row r="9922" spans="1:4" ht="15.75">
      <c r="A9922" s="1">
        <v>2010</v>
      </c>
      <c r="B9922">
        <v>7</v>
      </c>
      <c r="C9922">
        <v>14</v>
      </c>
      <c r="D9922">
        <v>8.3109999999999999</v>
      </c>
    </row>
    <row r="9923" spans="1:4" ht="15.75">
      <c r="A9923" s="1">
        <v>2010</v>
      </c>
      <c r="B9923">
        <v>7</v>
      </c>
      <c r="C9923">
        <v>15</v>
      </c>
      <c r="D9923">
        <v>8.2530000000000001</v>
      </c>
    </row>
    <row r="9924" spans="1:4" ht="15.75">
      <c r="A9924" s="1">
        <v>2010</v>
      </c>
      <c r="B9924">
        <v>7</v>
      </c>
      <c r="C9924">
        <v>16</v>
      </c>
      <c r="D9924">
        <v>8.1890000000000001</v>
      </c>
    </row>
    <row r="9925" spans="1:4" ht="15.75">
      <c r="A9925" s="1">
        <v>2010</v>
      </c>
      <c r="B9925">
        <v>7</v>
      </c>
      <c r="C9925">
        <v>17</v>
      </c>
      <c r="D9925">
        <v>8.1170000000000009</v>
      </c>
    </row>
    <row r="9926" spans="1:4" ht="15.75">
      <c r="A9926" s="1">
        <v>2010</v>
      </c>
      <c r="B9926">
        <v>7</v>
      </c>
      <c r="C9926">
        <v>18</v>
      </c>
      <c r="D9926">
        <v>7.9589999999999996</v>
      </c>
    </row>
    <row r="9927" spans="1:4" ht="15.75">
      <c r="A9927" s="1">
        <v>2010</v>
      </c>
      <c r="B9927">
        <v>7</v>
      </c>
      <c r="C9927">
        <v>19</v>
      </c>
      <c r="D9927">
        <v>7.7990000000000004</v>
      </c>
    </row>
    <row r="9928" spans="1:4" ht="15.75">
      <c r="A9928" s="1">
        <v>2010</v>
      </c>
      <c r="B9928">
        <v>7</v>
      </c>
      <c r="C9928">
        <v>20</v>
      </c>
      <c r="D9928">
        <v>7.8049999999999997</v>
      </c>
    </row>
    <row r="9929" spans="1:4" ht="15.75">
      <c r="A9929" s="1">
        <v>2010</v>
      </c>
      <c r="B9929">
        <v>7</v>
      </c>
      <c r="C9929">
        <v>21</v>
      </c>
      <c r="D9929">
        <v>7.7489999999999997</v>
      </c>
    </row>
    <row r="9930" spans="1:4" ht="15.75">
      <c r="A9930" s="1">
        <v>2010</v>
      </c>
      <c r="B9930">
        <v>7</v>
      </c>
      <c r="C9930">
        <v>22</v>
      </c>
      <c r="D9930">
        <v>7.6580000000000004</v>
      </c>
    </row>
    <row r="9931" spans="1:4" ht="15.75">
      <c r="A9931" s="1">
        <v>2010</v>
      </c>
      <c r="B9931">
        <v>7</v>
      </c>
      <c r="C9931">
        <v>23</v>
      </c>
      <c r="D9931">
        <v>7.4610000000000003</v>
      </c>
    </row>
    <row r="9932" spans="1:4" ht="15.75">
      <c r="A9932" s="1">
        <v>2010</v>
      </c>
      <c r="B9932">
        <v>7</v>
      </c>
      <c r="C9932">
        <v>24</v>
      </c>
      <c r="D9932">
        <v>7.4580000000000002</v>
      </c>
    </row>
    <row r="9933" spans="1:4" ht="15.75">
      <c r="A9933" s="1">
        <v>2010</v>
      </c>
      <c r="B9933">
        <v>7</v>
      </c>
      <c r="C9933">
        <v>25</v>
      </c>
      <c r="D9933">
        <v>7.3780000000000001</v>
      </c>
    </row>
    <row r="9934" spans="1:4" ht="15.75">
      <c r="A9934" s="1">
        <v>2010</v>
      </c>
      <c r="B9934">
        <v>7</v>
      </c>
      <c r="C9934">
        <v>26</v>
      </c>
      <c r="D9934">
        <v>7.32</v>
      </c>
    </row>
    <row r="9935" spans="1:4" ht="15.75">
      <c r="A9935" s="1">
        <v>2010</v>
      </c>
      <c r="B9935">
        <v>7</v>
      </c>
      <c r="C9935">
        <v>27</v>
      </c>
      <c r="D9935">
        <v>7.202</v>
      </c>
    </row>
    <row r="9936" spans="1:4" ht="15.75">
      <c r="A9936" s="1">
        <v>2010</v>
      </c>
      <c r="B9936">
        <v>7</v>
      </c>
      <c r="C9936">
        <v>28</v>
      </c>
      <c r="D9936">
        <v>7.1929999999999996</v>
      </c>
    </row>
    <row r="9937" spans="1:4" ht="15.75">
      <c r="A9937" s="1">
        <v>2010</v>
      </c>
      <c r="B9937">
        <v>7</v>
      </c>
      <c r="C9937">
        <v>29</v>
      </c>
      <c r="D9937">
        <v>7.0339999999999998</v>
      </c>
    </row>
    <row r="9938" spans="1:4" ht="15.75">
      <c r="A9938" s="1">
        <v>2010</v>
      </c>
      <c r="B9938">
        <v>7</v>
      </c>
      <c r="C9938">
        <v>30</v>
      </c>
      <c r="D9938">
        <v>6.9</v>
      </c>
    </row>
    <row r="9939" spans="1:4" ht="15.75">
      <c r="A9939" s="1">
        <v>2010</v>
      </c>
      <c r="B9939">
        <v>7</v>
      </c>
      <c r="C9939">
        <v>31</v>
      </c>
      <c r="D9939">
        <v>6.77</v>
      </c>
    </row>
    <row r="9940" spans="1:4" ht="15.75">
      <c r="A9940" s="1">
        <v>2010</v>
      </c>
      <c r="B9940">
        <v>8</v>
      </c>
      <c r="C9940">
        <v>1</v>
      </c>
      <c r="D9940">
        <v>6.6230000000000002</v>
      </c>
    </row>
    <row r="9941" spans="1:4" ht="15.75">
      <c r="A9941" s="1">
        <v>2010</v>
      </c>
      <c r="B9941">
        <v>8</v>
      </c>
      <c r="C9941">
        <v>2</v>
      </c>
      <c r="D9941">
        <v>6.5650000000000004</v>
      </c>
    </row>
    <row r="9942" spans="1:4" ht="15.75">
      <c r="A9942" s="1">
        <v>2010</v>
      </c>
      <c r="B9942">
        <v>8</v>
      </c>
      <c r="C9942">
        <v>3</v>
      </c>
      <c r="D9942">
        <v>6.5739999999999998</v>
      </c>
    </row>
    <row r="9943" spans="1:4" ht="15.75">
      <c r="A9943" s="1">
        <v>2010</v>
      </c>
      <c r="B9943">
        <v>8</v>
      </c>
      <c r="C9943">
        <v>4</v>
      </c>
      <c r="D9943">
        <v>6.5579999999999998</v>
      </c>
    </row>
    <row r="9944" spans="1:4" ht="15.75">
      <c r="A9944" s="1">
        <v>2010</v>
      </c>
      <c r="B9944">
        <v>8</v>
      </c>
      <c r="C9944">
        <v>5</v>
      </c>
      <c r="D9944">
        <v>6.4489999999999998</v>
      </c>
    </row>
    <row r="9945" spans="1:4" ht="15.75">
      <c r="A9945" s="1">
        <v>2010</v>
      </c>
      <c r="B9945">
        <v>8</v>
      </c>
      <c r="C9945">
        <v>6</v>
      </c>
      <c r="D9945">
        <v>6.3650000000000002</v>
      </c>
    </row>
    <row r="9946" spans="1:4" ht="15.75">
      <c r="A9946" s="1">
        <v>2010</v>
      </c>
      <c r="B9946">
        <v>8</v>
      </c>
      <c r="C9946">
        <v>7</v>
      </c>
      <c r="D9946">
        <v>6.3029999999999999</v>
      </c>
    </row>
    <row r="9947" spans="1:4" ht="15.75">
      <c r="A9947" s="1">
        <v>2010</v>
      </c>
      <c r="B9947">
        <v>8</v>
      </c>
      <c r="C9947">
        <v>8</v>
      </c>
      <c r="D9947">
        <v>6.2629999999999999</v>
      </c>
    </row>
    <row r="9948" spans="1:4" ht="15.75">
      <c r="A9948" s="1">
        <v>2010</v>
      </c>
      <c r="B9948">
        <v>8</v>
      </c>
      <c r="C9948">
        <v>9</v>
      </c>
      <c r="D9948">
        <v>6.2169999999999996</v>
      </c>
    </row>
    <row r="9949" spans="1:4" ht="15.75">
      <c r="A9949" s="1">
        <v>2010</v>
      </c>
      <c r="B9949">
        <v>8</v>
      </c>
      <c r="C9949">
        <v>10</v>
      </c>
      <c r="D9949">
        <v>6.2089999999999996</v>
      </c>
    </row>
    <row r="9950" spans="1:4" ht="15.75">
      <c r="A9950" s="1">
        <v>2010</v>
      </c>
      <c r="B9950">
        <v>8</v>
      </c>
      <c r="C9950">
        <v>11</v>
      </c>
      <c r="D9950">
        <v>6.0860000000000003</v>
      </c>
    </row>
    <row r="9951" spans="1:4" ht="15.75">
      <c r="A9951" s="1">
        <v>2010</v>
      </c>
      <c r="B9951">
        <v>8</v>
      </c>
      <c r="C9951">
        <v>12</v>
      </c>
      <c r="D9951">
        <v>6.0549999999999997</v>
      </c>
    </row>
    <row r="9952" spans="1:4" ht="15.75">
      <c r="A9952" s="1">
        <v>2010</v>
      </c>
      <c r="B9952">
        <v>8</v>
      </c>
      <c r="C9952">
        <v>13</v>
      </c>
      <c r="D9952">
        <v>6.0129999999999999</v>
      </c>
    </row>
    <row r="9953" spans="1:4" ht="15.75">
      <c r="A9953" s="1">
        <v>2010</v>
      </c>
      <c r="B9953">
        <v>8</v>
      </c>
      <c r="C9953">
        <v>14</v>
      </c>
      <c r="D9953">
        <v>5.9489999999999998</v>
      </c>
    </row>
    <row r="9954" spans="1:4" ht="15.75">
      <c r="A9954" s="1">
        <v>2010</v>
      </c>
      <c r="B9954">
        <v>8</v>
      </c>
      <c r="C9954">
        <v>15</v>
      </c>
      <c r="D9954">
        <v>5.9470000000000001</v>
      </c>
    </row>
    <row r="9955" spans="1:4" ht="15.75">
      <c r="A9955" s="1">
        <v>2010</v>
      </c>
      <c r="B9955">
        <v>8</v>
      </c>
      <c r="C9955">
        <v>16</v>
      </c>
      <c r="D9955">
        <v>5.9279999999999999</v>
      </c>
    </row>
    <row r="9956" spans="1:4" ht="15.75">
      <c r="A9956" s="1">
        <v>2010</v>
      </c>
      <c r="B9956">
        <v>8</v>
      </c>
      <c r="C9956">
        <v>17</v>
      </c>
      <c r="D9956">
        <v>5.8550000000000004</v>
      </c>
    </row>
    <row r="9957" spans="1:4" ht="15.75">
      <c r="A9957" s="1">
        <v>2010</v>
      </c>
      <c r="B9957">
        <v>8</v>
      </c>
      <c r="C9957">
        <v>18</v>
      </c>
      <c r="D9957">
        <v>5.7889999999999997</v>
      </c>
    </row>
    <row r="9958" spans="1:4" ht="15.75">
      <c r="A9958" s="1">
        <v>2010</v>
      </c>
      <c r="B9958">
        <v>8</v>
      </c>
      <c r="C9958">
        <v>19</v>
      </c>
      <c r="D9958">
        <v>5.742</v>
      </c>
    </row>
    <row r="9959" spans="1:4" ht="15.75">
      <c r="A9959" s="1">
        <v>2010</v>
      </c>
      <c r="B9959">
        <v>8</v>
      </c>
      <c r="C9959">
        <v>20</v>
      </c>
      <c r="D9959">
        <v>5.6790000000000003</v>
      </c>
    </row>
    <row r="9960" spans="1:4" ht="15.75">
      <c r="A9960" s="1">
        <v>2010</v>
      </c>
      <c r="B9960">
        <v>8</v>
      </c>
      <c r="C9960">
        <v>21</v>
      </c>
      <c r="D9960">
        <v>5.5960000000000001</v>
      </c>
    </row>
    <row r="9961" spans="1:4" ht="15.75">
      <c r="A9961" s="1">
        <v>2010</v>
      </c>
      <c r="B9961">
        <v>8</v>
      </c>
      <c r="C9961">
        <v>22</v>
      </c>
      <c r="D9961">
        <v>5.54</v>
      </c>
    </row>
    <row r="9962" spans="1:4" ht="15.75">
      <c r="A9962" s="1">
        <v>2010</v>
      </c>
      <c r="B9962">
        <v>8</v>
      </c>
      <c r="C9962">
        <v>23</v>
      </c>
      <c r="D9962">
        <v>5.508</v>
      </c>
    </row>
    <row r="9963" spans="1:4" ht="15.75">
      <c r="A9963" s="1">
        <v>2010</v>
      </c>
      <c r="B9963">
        <v>8</v>
      </c>
      <c r="C9963">
        <v>24</v>
      </c>
      <c r="D9963">
        <v>5.4790000000000001</v>
      </c>
    </row>
    <row r="9964" spans="1:4" ht="15.75">
      <c r="A9964" s="1">
        <v>2010</v>
      </c>
      <c r="B9964">
        <v>8</v>
      </c>
      <c r="C9964">
        <v>25</v>
      </c>
      <c r="D9964">
        <v>5.3959999999999999</v>
      </c>
    </row>
    <row r="9965" spans="1:4" ht="15.75">
      <c r="A9965" s="1">
        <v>2010</v>
      </c>
      <c r="B9965">
        <v>8</v>
      </c>
      <c r="C9965">
        <v>26</v>
      </c>
      <c r="D9965">
        <v>5.3369999999999997</v>
      </c>
    </row>
    <row r="9966" spans="1:4" ht="15.75">
      <c r="A9966" s="1">
        <v>2010</v>
      </c>
      <c r="B9966">
        <v>8</v>
      </c>
      <c r="C9966">
        <v>27</v>
      </c>
      <c r="D9966">
        <v>5.2779999999999996</v>
      </c>
    </row>
    <row r="9967" spans="1:4" ht="15.75">
      <c r="A9967" s="1">
        <v>2010</v>
      </c>
      <c r="B9967">
        <v>8</v>
      </c>
      <c r="C9967">
        <v>28</v>
      </c>
      <c r="D9967">
        <v>5.2720000000000002</v>
      </c>
    </row>
    <row r="9968" spans="1:4" ht="15.75">
      <c r="A9968" s="1">
        <v>2010</v>
      </c>
      <c r="B9968">
        <v>8</v>
      </c>
      <c r="C9968">
        <v>29</v>
      </c>
      <c r="D9968">
        <v>5.2160000000000002</v>
      </c>
    </row>
    <row r="9969" spans="1:4" ht="15.75">
      <c r="A9969" s="1">
        <v>2010</v>
      </c>
      <c r="B9969">
        <v>8</v>
      </c>
      <c r="C9969">
        <v>30</v>
      </c>
      <c r="D9969">
        <v>5.1840000000000002</v>
      </c>
    </row>
    <row r="9970" spans="1:4" ht="15.75">
      <c r="A9970" s="1">
        <v>2010</v>
      </c>
      <c r="B9970">
        <v>8</v>
      </c>
      <c r="C9970">
        <v>31</v>
      </c>
      <c r="D9970">
        <v>5.1470000000000002</v>
      </c>
    </row>
    <row r="9971" spans="1:4" ht="15.75">
      <c r="A9971" s="1">
        <v>2010</v>
      </c>
      <c r="B9971">
        <v>9</v>
      </c>
      <c r="C9971">
        <v>1</v>
      </c>
      <c r="D9971">
        <v>5.1289999999999996</v>
      </c>
    </row>
    <row r="9972" spans="1:4" ht="15.75">
      <c r="A9972" s="1">
        <v>2010</v>
      </c>
      <c r="B9972">
        <v>9</v>
      </c>
      <c r="C9972">
        <v>2</v>
      </c>
      <c r="D9972">
        <v>5.0739999999999998</v>
      </c>
    </row>
    <row r="9973" spans="1:4" ht="15.75">
      <c r="A9973" s="1">
        <v>2010</v>
      </c>
      <c r="B9973">
        <v>9</v>
      </c>
      <c r="C9973">
        <v>3</v>
      </c>
      <c r="D9973">
        <v>5.0229999999999997</v>
      </c>
    </row>
    <row r="9974" spans="1:4" ht="15.75">
      <c r="A9974" s="1">
        <v>2010</v>
      </c>
      <c r="B9974">
        <v>9</v>
      </c>
      <c r="C9974">
        <v>4</v>
      </c>
      <c r="D9974">
        <v>4.95</v>
      </c>
    </row>
    <row r="9975" spans="1:4" ht="15.75">
      <c r="A9975" s="1">
        <v>2010</v>
      </c>
      <c r="B9975">
        <v>9</v>
      </c>
      <c r="C9975">
        <v>5</v>
      </c>
      <c r="D9975">
        <v>4.9249999999999998</v>
      </c>
    </row>
    <row r="9976" spans="1:4" ht="15.75">
      <c r="A9976" s="1">
        <v>2010</v>
      </c>
      <c r="B9976">
        <v>9</v>
      </c>
      <c r="C9976">
        <v>6</v>
      </c>
      <c r="D9976">
        <v>4.9130000000000003</v>
      </c>
    </row>
    <row r="9977" spans="1:4" ht="15.75">
      <c r="A9977" s="1">
        <v>2010</v>
      </c>
      <c r="B9977">
        <v>9</v>
      </c>
      <c r="C9977">
        <v>7</v>
      </c>
      <c r="D9977">
        <v>4.8129999999999997</v>
      </c>
    </row>
    <row r="9978" spans="1:4" ht="15.75">
      <c r="A9978" s="1">
        <v>2010</v>
      </c>
      <c r="B9978">
        <v>9</v>
      </c>
      <c r="C9978">
        <v>8</v>
      </c>
      <c r="D9978">
        <v>4.7530000000000001</v>
      </c>
    </row>
    <row r="9979" spans="1:4" ht="15.75">
      <c r="A9979" s="1">
        <v>2010</v>
      </c>
      <c r="B9979">
        <v>9</v>
      </c>
      <c r="C9979">
        <v>9</v>
      </c>
      <c r="D9979">
        <v>4.75</v>
      </c>
    </row>
    <row r="9980" spans="1:4" ht="15.75">
      <c r="A9980" s="1">
        <v>2010</v>
      </c>
      <c r="B9980">
        <v>9</v>
      </c>
      <c r="C9980">
        <v>10</v>
      </c>
      <c r="D9980">
        <v>4.758</v>
      </c>
    </row>
    <row r="9981" spans="1:4" ht="15.75">
      <c r="A9981" s="1">
        <v>2010</v>
      </c>
      <c r="B9981">
        <v>9</v>
      </c>
      <c r="C9981">
        <v>11</v>
      </c>
      <c r="D9981">
        <v>4.8209999999999997</v>
      </c>
    </row>
    <row r="9982" spans="1:4" ht="15.75">
      <c r="A9982" s="1">
        <v>2010</v>
      </c>
      <c r="B9982">
        <v>9</v>
      </c>
      <c r="C9982">
        <v>12</v>
      </c>
      <c r="D9982">
        <v>4.7770000000000001</v>
      </c>
    </row>
    <row r="9983" spans="1:4" ht="15.75">
      <c r="A9983" s="1">
        <v>2010</v>
      </c>
      <c r="B9983">
        <v>9</v>
      </c>
      <c r="C9983">
        <v>13</v>
      </c>
      <c r="D9983">
        <v>4.8120000000000003</v>
      </c>
    </row>
    <row r="9984" spans="1:4" ht="15.75">
      <c r="A9984" s="1">
        <v>2010</v>
      </c>
      <c r="B9984">
        <v>9</v>
      </c>
      <c r="C9984">
        <v>14</v>
      </c>
      <c r="D9984">
        <v>4.8079999999999998</v>
      </c>
    </row>
    <row r="9985" spans="1:4" ht="15.75">
      <c r="A9985" s="1">
        <v>2010</v>
      </c>
      <c r="B9985">
        <v>9</v>
      </c>
      <c r="C9985">
        <v>15</v>
      </c>
      <c r="D9985">
        <v>4.7300000000000004</v>
      </c>
    </row>
    <row r="9986" spans="1:4" ht="15.75">
      <c r="A9986" s="1">
        <v>2010</v>
      </c>
      <c r="B9986">
        <v>9</v>
      </c>
      <c r="C9986">
        <v>16</v>
      </c>
      <c r="D9986">
        <v>4.7089999999999996</v>
      </c>
    </row>
    <row r="9987" spans="1:4" ht="15.75">
      <c r="A9987" s="1">
        <v>2010</v>
      </c>
      <c r="B9987">
        <v>9</v>
      </c>
      <c r="C9987">
        <v>17</v>
      </c>
      <c r="D9987">
        <v>4.6180000000000003</v>
      </c>
    </row>
    <row r="9988" spans="1:4" ht="15.75">
      <c r="A9988" s="1">
        <v>2010</v>
      </c>
      <c r="B9988">
        <v>9</v>
      </c>
      <c r="C9988">
        <v>18</v>
      </c>
      <c r="D9988">
        <v>4.6280000000000001</v>
      </c>
    </row>
    <row r="9989" spans="1:4" ht="15.75">
      <c r="A9989" s="1">
        <v>2010</v>
      </c>
      <c r="B9989">
        <v>9</v>
      </c>
      <c r="C9989">
        <v>19</v>
      </c>
      <c r="D9989">
        <v>4.59</v>
      </c>
    </row>
    <row r="9990" spans="1:4" ht="15.75">
      <c r="A9990" s="1">
        <v>2010</v>
      </c>
      <c r="B9990">
        <v>9</v>
      </c>
      <c r="C9990">
        <v>20</v>
      </c>
      <c r="D9990">
        <v>4.6020000000000003</v>
      </c>
    </row>
    <row r="9991" spans="1:4" ht="15.75">
      <c r="A9991" s="1">
        <v>2010</v>
      </c>
      <c r="B9991">
        <v>9</v>
      </c>
      <c r="C9991">
        <v>21</v>
      </c>
      <c r="D9991">
        <v>4.6369999999999996</v>
      </c>
    </row>
    <row r="9992" spans="1:4" ht="15.75">
      <c r="A9992" s="1">
        <v>2010</v>
      </c>
      <c r="B9992">
        <v>9</v>
      </c>
      <c r="C9992">
        <v>22</v>
      </c>
      <c r="D9992">
        <v>4.6619999999999999</v>
      </c>
    </row>
    <row r="9993" spans="1:4" ht="15.75">
      <c r="A9993" s="1">
        <v>2010</v>
      </c>
      <c r="B9993">
        <v>9</v>
      </c>
      <c r="C9993">
        <v>23</v>
      </c>
      <c r="D9993">
        <v>4.718</v>
      </c>
    </row>
    <row r="9994" spans="1:4" ht="15.75">
      <c r="A9994" s="1">
        <v>2010</v>
      </c>
      <c r="B9994">
        <v>9</v>
      </c>
      <c r="C9994">
        <v>24</v>
      </c>
      <c r="D9994">
        <v>4.8049999999999997</v>
      </c>
    </row>
    <row r="9995" spans="1:4" ht="15.75">
      <c r="A9995" s="1">
        <v>2010</v>
      </c>
      <c r="B9995">
        <v>9</v>
      </c>
      <c r="C9995">
        <v>25</v>
      </c>
      <c r="D9995">
        <v>4.8979999999999997</v>
      </c>
    </row>
    <row r="9996" spans="1:4" ht="15.75">
      <c r="A9996" s="1">
        <v>2010</v>
      </c>
      <c r="B9996">
        <v>9</v>
      </c>
      <c r="C9996">
        <v>26</v>
      </c>
      <c r="D9996">
        <v>5.0030000000000001</v>
      </c>
    </row>
    <row r="9997" spans="1:4" ht="15.75">
      <c r="A9997" s="1">
        <v>2010</v>
      </c>
      <c r="B9997">
        <v>9</v>
      </c>
      <c r="C9997">
        <v>27</v>
      </c>
      <c r="D9997">
        <v>5.1779999999999999</v>
      </c>
    </row>
    <row r="9998" spans="1:4" ht="15.75">
      <c r="A9998" s="1">
        <v>2010</v>
      </c>
      <c r="B9998">
        <v>9</v>
      </c>
      <c r="C9998">
        <v>28</v>
      </c>
      <c r="D9998">
        <v>5.2489999999999997</v>
      </c>
    </row>
    <row r="9999" spans="1:4" ht="15.75">
      <c r="A9999" s="1">
        <v>2010</v>
      </c>
      <c r="B9999">
        <v>9</v>
      </c>
      <c r="C9999">
        <v>29</v>
      </c>
      <c r="D9999">
        <v>5.2850000000000001</v>
      </c>
    </row>
    <row r="10000" spans="1:4" ht="15.75">
      <c r="A10000" s="1">
        <v>2010</v>
      </c>
      <c r="B10000">
        <v>9</v>
      </c>
      <c r="C10000">
        <v>30</v>
      </c>
      <c r="D10000">
        <v>5.3339999999999996</v>
      </c>
    </row>
    <row r="10001" spans="1:4" ht="15.75">
      <c r="A10001" s="1">
        <v>2010</v>
      </c>
      <c r="B10001">
        <v>10</v>
      </c>
      <c r="C10001">
        <v>1</v>
      </c>
      <c r="D10001">
        <v>5.4509999999999996</v>
      </c>
    </row>
    <row r="10002" spans="1:4" ht="15.75">
      <c r="A10002" s="1">
        <v>2010</v>
      </c>
      <c r="B10002">
        <v>10</v>
      </c>
      <c r="C10002">
        <v>2</v>
      </c>
      <c r="D10002">
        <v>5.569</v>
      </c>
    </row>
    <row r="10003" spans="1:4" ht="15.75">
      <c r="A10003" s="1">
        <v>2010</v>
      </c>
      <c r="B10003">
        <v>10</v>
      </c>
      <c r="C10003">
        <v>3</v>
      </c>
      <c r="D10003">
        <v>5.6740000000000004</v>
      </c>
    </row>
    <row r="10004" spans="1:4" ht="15.75">
      <c r="A10004" s="1">
        <v>2010</v>
      </c>
      <c r="B10004">
        <v>10</v>
      </c>
      <c r="C10004">
        <v>4</v>
      </c>
      <c r="D10004">
        <v>5.8449999999999998</v>
      </c>
    </row>
    <row r="10005" spans="1:4" ht="15.75">
      <c r="A10005" s="1">
        <v>2010</v>
      </c>
      <c r="B10005">
        <v>10</v>
      </c>
      <c r="C10005">
        <v>5</v>
      </c>
      <c r="D10005">
        <v>5.8979999999999997</v>
      </c>
    </row>
    <row r="10006" spans="1:4" ht="15.75">
      <c r="A10006" s="1">
        <v>2010</v>
      </c>
      <c r="B10006">
        <v>10</v>
      </c>
      <c r="C10006">
        <v>6</v>
      </c>
      <c r="D10006">
        <v>5.944</v>
      </c>
    </row>
    <row r="10007" spans="1:4" ht="15.75">
      <c r="A10007" s="1">
        <v>2010</v>
      </c>
      <c r="B10007">
        <v>10</v>
      </c>
      <c r="C10007">
        <v>7</v>
      </c>
      <c r="D10007">
        <v>5.9390000000000001</v>
      </c>
    </row>
    <row r="10008" spans="1:4" ht="15.75">
      <c r="A10008" s="1">
        <v>2010</v>
      </c>
      <c r="B10008">
        <v>10</v>
      </c>
      <c r="C10008">
        <v>8</v>
      </c>
      <c r="D10008">
        <v>6.0629999999999997</v>
      </c>
    </row>
    <row r="10009" spans="1:4" ht="15.75">
      <c r="A10009" s="1">
        <v>2010</v>
      </c>
      <c r="B10009">
        <v>10</v>
      </c>
      <c r="C10009">
        <v>9</v>
      </c>
      <c r="D10009">
        <v>6.2220000000000004</v>
      </c>
    </row>
    <row r="10010" spans="1:4" ht="15.75">
      <c r="A10010" s="1">
        <v>2010</v>
      </c>
      <c r="B10010">
        <v>10</v>
      </c>
      <c r="C10010">
        <v>10</v>
      </c>
      <c r="D10010">
        <v>6.4580000000000002</v>
      </c>
    </row>
    <row r="10011" spans="1:4" ht="15.75">
      <c r="A10011" s="1">
        <v>2010</v>
      </c>
      <c r="B10011">
        <v>10</v>
      </c>
      <c r="C10011">
        <v>11</v>
      </c>
      <c r="D10011">
        <v>6.649</v>
      </c>
    </row>
    <row r="10012" spans="1:4" ht="15.75">
      <c r="A10012" s="1">
        <v>2010</v>
      </c>
      <c r="B10012">
        <v>10</v>
      </c>
      <c r="C10012">
        <v>12</v>
      </c>
      <c r="D10012">
        <v>6.6790000000000003</v>
      </c>
    </row>
    <row r="10013" spans="1:4" ht="15.75">
      <c r="A10013" s="1">
        <v>2010</v>
      </c>
      <c r="B10013">
        <v>10</v>
      </c>
      <c r="C10013">
        <v>13</v>
      </c>
      <c r="D10013">
        <v>6.7409999999999997</v>
      </c>
    </row>
    <row r="10014" spans="1:4" ht="15.75">
      <c r="A10014" s="1">
        <v>2010</v>
      </c>
      <c r="B10014">
        <v>10</v>
      </c>
      <c r="C10014">
        <v>14</v>
      </c>
      <c r="D10014">
        <v>6.85</v>
      </c>
    </row>
    <row r="10015" spans="1:4" ht="15.75">
      <c r="A10015" s="1">
        <v>2010</v>
      </c>
      <c r="B10015">
        <v>10</v>
      </c>
      <c r="C10015">
        <v>15</v>
      </c>
      <c r="D10015">
        <v>6.9130000000000003</v>
      </c>
    </row>
    <row r="10016" spans="1:4" ht="15.75">
      <c r="A10016" s="1">
        <v>2010</v>
      </c>
      <c r="B10016">
        <v>10</v>
      </c>
      <c r="C10016">
        <v>16</v>
      </c>
      <c r="D10016">
        <v>7.0179999999999998</v>
      </c>
    </row>
    <row r="10017" spans="1:4" ht="15.75">
      <c r="A10017" s="1">
        <v>2010</v>
      </c>
      <c r="B10017">
        <v>10</v>
      </c>
      <c r="C10017">
        <v>17</v>
      </c>
      <c r="D10017">
        <v>7.109</v>
      </c>
    </row>
    <row r="10018" spans="1:4" ht="15.75">
      <c r="A10018" s="1">
        <v>2010</v>
      </c>
      <c r="B10018">
        <v>10</v>
      </c>
      <c r="C10018">
        <v>18</v>
      </c>
      <c r="D10018">
        <v>7.3220000000000001</v>
      </c>
    </row>
    <row r="10019" spans="1:4" ht="15.75">
      <c r="A10019" s="1">
        <v>2010</v>
      </c>
      <c r="B10019">
        <v>10</v>
      </c>
      <c r="C10019">
        <v>19</v>
      </c>
      <c r="D10019">
        <v>7.4509999999999996</v>
      </c>
    </row>
    <row r="10020" spans="1:4" ht="15.75">
      <c r="A10020" s="1">
        <v>2010</v>
      </c>
      <c r="B10020">
        <v>10</v>
      </c>
      <c r="C10020">
        <v>20</v>
      </c>
      <c r="D10020">
        <v>7.508</v>
      </c>
    </row>
    <row r="10021" spans="1:4" ht="15.75">
      <c r="A10021" s="1">
        <v>2010</v>
      </c>
      <c r="B10021">
        <v>10</v>
      </c>
      <c r="C10021">
        <v>21</v>
      </c>
      <c r="D10021">
        <v>7.6280000000000001</v>
      </c>
    </row>
    <row r="10022" spans="1:4" ht="15.75">
      <c r="A10022" s="1">
        <v>2010</v>
      </c>
      <c r="B10022">
        <v>10</v>
      </c>
      <c r="C10022">
        <v>22</v>
      </c>
      <c r="D10022">
        <v>7.7110000000000003</v>
      </c>
    </row>
    <row r="10023" spans="1:4" ht="15.75">
      <c r="A10023" s="1">
        <v>2010</v>
      </c>
      <c r="B10023">
        <v>10</v>
      </c>
      <c r="C10023">
        <v>23</v>
      </c>
      <c r="D10023">
        <v>7.7380000000000004</v>
      </c>
    </row>
    <row r="10024" spans="1:4" ht="15.75">
      <c r="A10024" s="1">
        <v>2010</v>
      </c>
      <c r="B10024">
        <v>10</v>
      </c>
      <c r="C10024">
        <v>24</v>
      </c>
      <c r="D10024">
        <v>7.7720000000000002</v>
      </c>
    </row>
    <row r="10025" spans="1:4" ht="15.75">
      <c r="A10025" s="1">
        <v>2010</v>
      </c>
      <c r="B10025">
        <v>10</v>
      </c>
      <c r="C10025">
        <v>25</v>
      </c>
      <c r="D10025">
        <v>7.7990000000000004</v>
      </c>
    </row>
    <row r="10026" spans="1:4" ht="15.75">
      <c r="A10026" s="1">
        <v>2010</v>
      </c>
      <c r="B10026">
        <v>10</v>
      </c>
      <c r="C10026">
        <v>26</v>
      </c>
      <c r="D10026">
        <v>7.8719999999999999</v>
      </c>
    </row>
    <row r="10027" spans="1:4" ht="15.75">
      <c r="A10027" s="1">
        <v>2010</v>
      </c>
      <c r="B10027">
        <v>10</v>
      </c>
      <c r="C10027">
        <v>27</v>
      </c>
      <c r="D10027">
        <v>7.9950000000000001</v>
      </c>
    </row>
    <row r="10028" spans="1:4" ht="15.75">
      <c r="A10028" s="1">
        <v>2010</v>
      </c>
      <c r="B10028">
        <v>10</v>
      </c>
      <c r="C10028">
        <v>28</v>
      </c>
      <c r="D10028">
        <v>8.0220000000000002</v>
      </c>
    </row>
    <row r="10029" spans="1:4" ht="15.75">
      <c r="A10029" s="1">
        <v>2010</v>
      </c>
      <c r="B10029">
        <v>10</v>
      </c>
      <c r="C10029">
        <v>29</v>
      </c>
      <c r="D10029">
        <v>8.0760000000000005</v>
      </c>
    </row>
    <row r="10030" spans="1:4" ht="15.75">
      <c r="A10030" s="1">
        <v>2010</v>
      </c>
      <c r="B10030">
        <v>10</v>
      </c>
      <c r="C10030">
        <v>30</v>
      </c>
      <c r="D10030">
        <v>8.202</v>
      </c>
    </row>
    <row r="10031" spans="1:4" ht="15.75">
      <c r="A10031" s="1">
        <v>2010</v>
      </c>
      <c r="B10031">
        <v>10</v>
      </c>
      <c r="C10031">
        <v>31</v>
      </c>
      <c r="D10031">
        <v>8.3829999999999991</v>
      </c>
    </row>
    <row r="10032" spans="1:4" ht="15.75">
      <c r="A10032" s="1">
        <v>2010</v>
      </c>
      <c r="B10032">
        <v>11</v>
      </c>
      <c r="C10032">
        <v>1</v>
      </c>
      <c r="D10032">
        <v>8.5329999999999995</v>
      </c>
    </row>
    <row r="10033" spans="1:4" ht="15.75">
      <c r="A10033" s="1">
        <v>2010</v>
      </c>
      <c r="B10033">
        <v>11</v>
      </c>
      <c r="C10033">
        <v>2</v>
      </c>
      <c r="D10033">
        <v>8.734</v>
      </c>
    </row>
    <row r="10034" spans="1:4" ht="15.75">
      <c r="A10034" s="1">
        <v>2010</v>
      </c>
      <c r="B10034">
        <v>11</v>
      </c>
      <c r="C10034">
        <v>3</v>
      </c>
      <c r="D10034">
        <v>8.891</v>
      </c>
    </row>
    <row r="10035" spans="1:4" ht="15.75">
      <c r="A10035" s="1">
        <v>2010</v>
      </c>
      <c r="B10035">
        <v>11</v>
      </c>
      <c r="C10035">
        <v>4</v>
      </c>
      <c r="D10035">
        <v>8.968</v>
      </c>
    </row>
    <row r="10036" spans="1:4" ht="15.75">
      <c r="A10036" s="1">
        <v>2010</v>
      </c>
      <c r="B10036">
        <v>11</v>
      </c>
      <c r="C10036">
        <v>5</v>
      </c>
      <c r="D10036">
        <v>8.9719999999999995</v>
      </c>
    </row>
    <row r="10037" spans="1:4" ht="15.75">
      <c r="A10037" s="1">
        <v>2010</v>
      </c>
      <c r="B10037">
        <v>11</v>
      </c>
      <c r="C10037">
        <v>6</v>
      </c>
      <c r="D10037">
        <v>9.016</v>
      </c>
    </row>
    <row r="10038" spans="1:4" ht="15.75">
      <c r="A10038" s="1">
        <v>2010</v>
      </c>
      <c r="B10038">
        <v>11</v>
      </c>
      <c r="C10038">
        <v>7</v>
      </c>
      <c r="D10038">
        <v>9.1059999999999999</v>
      </c>
    </row>
    <row r="10039" spans="1:4" ht="15.75">
      <c r="A10039" s="1">
        <v>2010</v>
      </c>
      <c r="B10039">
        <v>11</v>
      </c>
      <c r="C10039">
        <v>8</v>
      </c>
      <c r="D10039">
        <v>9.1690000000000005</v>
      </c>
    </row>
    <row r="10040" spans="1:4" ht="15.75">
      <c r="A10040" s="1">
        <v>2010</v>
      </c>
      <c r="B10040">
        <v>11</v>
      </c>
      <c r="C10040">
        <v>9</v>
      </c>
      <c r="D10040">
        <v>9.3000000000000007</v>
      </c>
    </row>
    <row r="10041" spans="1:4" ht="15.75">
      <c r="A10041" s="1">
        <v>2010</v>
      </c>
      <c r="B10041">
        <v>11</v>
      </c>
      <c r="C10041">
        <v>10</v>
      </c>
      <c r="D10041">
        <v>9.3729999999999993</v>
      </c>
    </row>
    <row r="10042" spans="1:4" ht="15.75">
      <c r="A10042" s="1">
        <v>2010</v>
      </c>
      <c r="B10042">
        <v>11</v>
      </c>
      <c r="C10042">
        <v>11</v>
      </c>
      <c r="D10042">
        <v>9.4559999999999995</v>
      </c>
    </row>
    <row r="10043" spans="1:4" ht="15.75">
      <c r="A10043" s="1">
        <v>2010</v>
      </c>
      <c r="B10043">
        <v>11</v>
      </c>
      <c r="C10043">
        <v>12</v>
      </c>
      <c r="D10043">
        <v>9.5210000000000008</v>
      </c>
    </row>
    <row r="10044" spans="1:4" ht="15.75">
      <c r="A10044" s="1">
        <v>2010</v>
      </c>
      <c r="B10044">
        <v>11</v>
      </c>
      <c r="C10044">
        <v>13</v>
      </c>
      <c r="D10044">
        <v>9.5220000000000002</v>
      </c>
    </row>
    <row r="10045" spans="1:4" ht="15.75">
      <c r="A10045" s="1">
        <v>2010</v>
      </c>
      <c r="B10045">
        <v>11</v>
      </c>
      <c r="C10045">
        <v>14</v>
      </c>
      <c r="D10045">
        <v>9.593</v>
      </c>
    </row>
    <row r="10046" spans="1:4" ht="15.75">
      <c r="A10046" s="1">
        <v>2010</v>
      </c>
      <c r="B10046">
        <v>11</v>
      </c>
      <c r="C10046">
        <v>15</v>
      </c>
      <c r="D10046">
        <v>9.6470000000000002</v>
      </c>
    </row>
    <row r="10047" spans="1:4" ht="15.75">
      <c r="A10047" s="1">
        <v>2010</v>
      </c>
      <c r="B10047">
        <v>11</v>
      </c>
      <c r="C10047">
        <v>16</v>
      </c>
      <c r="D10047">
        <v>9.6859999999999999</v>
      </c>
    </row>
    <row r="10048" spans="1:4" ht="15.75">
      <c r="A10048" s="1">
        <v>2010</v>
      </c>
      <c r="B10048">
        <v>11</v>
      </c>
      <c r="C10048">
        <v>17</v>
      </c>
      <c r="D10048">
        <v>9.7170000000000005</v>
      </c>
    </row>
    <row r="10049" spans="1:4" ht="15.75">
      <c r="A10049" s="1">
        <v>2010</v>
      </c>
      <c r="B10049">
        <v>11</v>
      </c>
      <c r="C10049">
        <v>18</v>
      </c>
      <c r="D10049">
        <v>9.7449999999999992</v>
      </c>
    </row>
    <row r="10050" spans="1:4" ht="15.75">
      <c r="A10050" s="1">
        <v>2010</v>
      </c>
      <c r="B10050">
        <v>11</v>
      </c>
      <c r="C10050">
        <v>19</v>
      </c>
      <c r="D10050">
        <v>9.827</v>
      </c>
    </row>
    <row r="10051" spans="1:4" ht="15.75">
      <c r="A10051" s="1">
        <v>2010</v>
      </c>
      <c r="B10051">
        <v>11</v>
      </c>
      <c r="C10051">
        <v>20</v>
      </c>
      <c r="D10051">
        <v>9.8879999999999999</v>
      </c>
    </row>
    <row r="10052" spans="1:4" ht="15.75">
      <c r="A10052" s="1">
        <v>2010</v>
      </c>
      <c r="B10052">
        <v>11</v>
      </c>
      <c r="C10052">
        <v>21</v>
      </c>
      <c r="D10052">
        <v>9.9390000000000001</v>
      </c>
    </row>
    <row r="10053" spans="1:4" ht="15.75">
      <c r="A10053" s="1">
        <v>2010</v>
      </c>
      <c r="B10053">
        <v>11</v>
      </c>
      <c r="C10053">
        <v>22</v>
      </c>
      <c r="D10053">
        <v>9.9580000000000002</v>
      </c>
    </row>
    <row r="10054" spans="1:4" ht="15.75">
      <c r="A10054" s="1">
        <v>2010</v>
      </c>
      <c r="B10054">
        <v>11</v>
      </c>
      <c r="C10054">
        <v>23</v>
      </c>
      <c r="D10054">
        <v>10.005000000000001</v>
      </c>
    </row>
    <row r="10055" spans="1:4" ht="15.75">
      <c r="A10055" s="1">
        <v>2010</v>
      </c>
      <c r="B10055">
        <v>11</v>
      </c>
      <c r="C10055">
        <v>24</v>
      </c>
      <c r="D10055">
        <v>10.002000000000001</v>
      </c>
    </row>
    <row r="10056" spans="1:4" ht="15.75">
      <c r="A10056" s="1">
        <v>2010</v>
      </c>
      <c r="B10056">
        <v>11</v>
      </c>
      <c r="C10056">
        <v>25</v>
      </c>
      <c r="D10056">
        <v>10.077999999999999</v>
      </c>
    </row>
    <row r="10057" spans="1:4" ht="15.75">
      <c r="A10057" s="1">
        <v>2010</v>
      </c>
      <c r="B10057">
        <v>11</v>
      </c>
      <c r="C10057">
        <v>26</v>
      </c>
      <c r="D10057">
        <v>10.154999999999999</v>
      </c>
    </row>
    <row r="10058" spans="1:4" ht="15.75">
      <c r="A10058" s="1">
        <v>2010</v>
      </c>
      <c r="B10058">
        <v>11</v>
      </c>
      <c r="C10058">
        <v>27</v>
      </c>
      <c r="D10058">
        <v>10.273999999999999</v>
      </c>
    </row>
    <row r="10059" spans="1:4" ht="15.75">
      <c r="A10059" s="1">
        <v>2010</v>
      </c>
      <c r="B10059">
        <v>11</v>
      </c>
      <c r="C10059">
        <v>28</v>
      </c>
      <c r="D10059">
        <v>10.347</v>
      </c>
    </row>
    <row r="10060" spans="1:4" ht="15.75">
      <c r="A10060" s="1">
        <v>2010</v>
      </c>
      <c r="B10060">
        <v>11</v>
      </c>
      <c r="C10060">
        <v>29</v>
      </c>
      <c r="D10060">
        <v>10.48</v>
      </c>
    </row>
    <row r="10061" spans="1:4" ht="15.75">
      <c r="A10061" s="1">
        <v>2010</v>
      </c>
      <c r="B10061">
        <v>11</v>
      </c>
      <c r="C10061">
        <v>30</v>
      </c>
      <c r="D10061">
        <v>10.516999999999999</v>
      </c>
    </row>
    <row r="10062" spans="1:4" ht="15.75">
      <c r="A10062" s="1">
        <v>2010</v>
      </c>
      <c r="B10062">
        <v>12</v>
      </c>
      <c r="C10062">
        <v>1</v>
      </c>
      <c r="D10062">
        <v>10.673</v>
      </c>
    </row>
    <row r="10063" spans="1:4" ht="15.75">
      <c r="A10063" s="1">
        <v>2010</v>
      </c>
      <c r="B10063">
        <v>12</v>
      </c>
      <c r="C10063">
        <v>2</v>
      </c>
      <c r="D10063">
        <v>10.797000000000001</v>
      </c>
    </row>
    <row r="10064" spans="1:4" ht="15.75">
      <c r="A10064" s="1">
        <v>2010</v>
      </c>
      <c r="B10064">
        <v>12</v>
      </c>
      <c r="C10064">
        <v>3</v>
      </c>
      <c r="D10064">
        <v>10.913</v>
      </c>
    </row>
    <row r="10065" spans="1:4" ht="15.75">
      <c r="A10065" s="1">
        <v>2010</v>
      </c>
      <c r="B10065">
        <v>12</v>
      </c>
      <c r="C10065">
        <v>4</v>
      </c>
      <c r="D10065">
        <v>10.994999999999999</v>
      </c>
    </row>
    <row r="10066" spans="1:4" ht="15.75">
      <c r="A10066" s="1">
        <v>2010</v>
      </c>
      <c r="B10066">
        <v>12</v>
      </c>
      <c r="C10066">
        <v>5</v>
      </c>
      <c r="D10066">
        <v>11.164</v>
      </c>
    </row>
    <row r="10067" spans="1:4" ht="15.75">
      <c r="A10067" s="1">
        <v>2010</v>
      </c>
      <c r="B10067">
        <v>12</v>
      </c>
      <c r="C10067">
        <v>6</v>
      </c>
      <c r="D10067">
        <v>11.24</v>
      </c>
    </row>
    <row r="10068" spans="1:4" ht="15.75">
      <c r="A10068" s="1">
        <v>2010</v>
      </c>
      <c r="B10068">
        <v>12</v>
      </c>
      <c r="C10068">
        <v>7</v>
      </c>
      <c r="D10068">
        <v>11.247</v>
      </c>
    </row>
    <row r="10069" spans="1:4" ht="15.75">
      <c r="A10069" s="1">
        <v>2010</v>
      </c>
      <c r="B10069">
        <v>12</v>
      </c>
      <c r="C10069">
        <v>8</v>
      </c>
      <c r="D10069">
        <v>11.353999999999999</v>
      </c>
    </row>
    <row r="10070" spans="1:4" ht="15.75">
      <c r="A10070" s="1">
        <v>2010</v>
      </c>
      <c r="B10070">
        <v>12</v>
      </c>
      <c r="C10070">
        <v>9</v>
      </c>
      <c r="D10070">
        <v>11.523999999999999</v>
      </c>
    </row>
    <row r="10071" spans="1:4" ht="15.75">
      <c r="A10071" s="1">
        <v>2010</v>
      </c>
      <c r="B10071">
        <v>12</v>
      </c>
      <c r="C10071">
        <v>10</v>
      </c>
      <c r="D10071">
        <v>11.539</v>
      </c>
    </row>
    <row r="10072" spans="1:4" ht="15.75">
      <c r="A10072" s="1">
        <v>2010</v>
      </c>
      <c r="B10072">
        <v>12</v>
      </c>
      <c r="C10072">
        <v>11</v>
      </c>
      <c r="D10072">
        <v>11.74</v>
      </c>
    </row>
    <row r="10073" spans="1:4" ht="15.75">
      <c r="A10073" s="1">
        <v>2010</v>
      </c>
      <c r="B10073">
        <v>12</v>
      </c>
      <c r="C10073">
        <v>12</v>
      </c>
      <c r="D10073">
        <v>11.78</v>
      </c>
    </row>
    <row r="10074" spans="1:4" ht="15.75">
      <c r="A10074" s="1">
        <v>2010</v>
      </c>
      <c r="B10074">
        <v>12</v>
      </c>
      <c r="C10074">
        <v>13</v>
      </c>
      <c r="D10074">
        <v>11.853999999999999</v>
      </c>
    </row>
    <row r="10075" spans="1:4" ht="15.75">
      <c r="A10075" s="1">
        <v>2010</v>
      </c>
      <c r="B10075">
        <v>12</v>
      </c>
      <c r="C10075">
        <v>14</v>
      </c>
      <c r="D10075">
        <v>12.051</v>
      </c>
    </row>
    <row r="10076" spans="1:4" ht="15.75">
      <c r="A10076" s="1">
        <v>2010</v>
      </c>
      <c r="B10076">
        <v>12</v>
      </c>
      <c r="C10076">
        <v>15</v>
      </c>
      <c r="D10076">
        <v>12.05</v>
      </c>
    </row>
    <row r="10077" spans="1:4" ht="15.75">
      <c r="A10077" s="1">
        <v>2010</v>
      </c>
      <c r="B10077">
        <v>12</v>
      </c>
      <c r="C10077">
        <v>16</v>
      </c>
      <c r="D10077">
        <v>12.013</v>
      </c>
    </row>
    <row r="10078" spans="1:4" ht="15.75">
      <c r="A10078" s="1">
        <v>2010</v>
      </c>
      <c r="B10078">
        <v>12</v>
      </c>
      <c r="C10078">
        <v>17</v>
      </c>
      <c r="D10078">
        <v>11.943</v>
      </c>
    </row>
    <row r="10079" spans="1:4" ht="15.75">
      <c r="A10079" s="1">
        <v>2010</v>
      </c>
      <c r="B10079">
        <v>12</v>
      </c>
      <c r="C10079">
        <v>18</v>
      </c>
      <c r="D10079">
        <v>11.928000000000001</v>
      </c>
    </row>
    <row r="10080" spans="1:4" ht="15.75">
      <c r="A10080" s="1">
        <v>2010</v>
      </c>
      <c r="B10080">
        <v>12</v>
      </c>
      <c r="C10080">
        <v>19</v>
      </c>
      <c r="D10080">
        <v>11.974</v>
      </c>
    </row>
    <row r="10081" spans="1:4" ht="15.75">
      <c r="A10081" s="1">
        <v>2010</v>
      </c>
      <c r="B10081">
        <v>12</v>
      </c>
      <c r="C10081">
        <v>20</v>
      </c>
      <c r="D10081">
        <v>11.976000000000001</v>
      </c>
    </row>
    <row r="10082" spans="1:4" ht="15.75">
      <c r="A10082" s="1">
        <v>2010</v>
      </c>
      <c r="B10082">
        <v>12</v>
      </c>
      <c r="C10082">
        <v>21</v>
      </c>
      <c r="D10082">
        <v>12.103999999999999</v>
      </c>
    </row>
    <row r="10083" spans="1:4" ht="15.75">
      <c r="A10083" s="1">
        <v>2010</v>
      </c>
      <c r="B10083">
        <v>12</v>
      </c>
      <c r="C10083">
        <v>22</v>
      </c>
      <c r="D10083">
        <v>12.205</v>
      </c>
    </row>
    <row r="10084" spans="1:4" ht="15.75">
      <c r="A10084" s="1">
        <v>2010</v>
      </c>
      <c r="B10084">
        <v>12</v>
      </c>
      <c r="C10084">
        <v>23</v>
      </c>
      <c r="D10084">
        <v>12.279</v>
      </c>
    </row>
    <row r="10085" spans="1:4" ht="15.75">
      <c r="A10085" s="1">
        <v>2010</v>
      </c>
      <c r="B10085">
        <v>12</v>
      </c>
      <c r="C10085">
        <v>24</v>
      </c>
      <c r="D10085">
        <v>12.351000000000001</v>
      </c>
    </row>
    <row r="10086" spans="1:4" ht="15.75">
      <c r="A10086" s="1">
        <v>2010</v>
      </c>
      <c r="B10086">
        <v>12</v>
      </c>
      <c r="C10086">
        <v>25</v>
      </c>
      <c r="D10086">
        <v>12.311</v>
      </c>
    </row>
    <row r="10087" spans="1:4" ht="15.75">
      <c r="A10087" s="1">
        <v>2010</v>
      </c>
      <c r="B10087">
        <v>12</v>
      </c>
      <c r="C10087">
        <v>26</v>
      </c>
      <c r="D10087">
        <v>12.31</v>
      </c>
    </row>
    <row r="10088" spans="1:4" ht="15.75">
      <c r="A10088" s="1">
        <v>2010</v>
      </c>
      <c r="B10088">
        <v>12</v>
      </c>
      <c r="C10088">
        <v>27</v>
      </c>
      <c r="D10088">
        <v>12.358000000000001</v>
      </c>
    </row>
    <row r="10089" spans="1:4" ht="15.75">
      <c r="A10089" s="1">
        <v>2010</v>
      </c>
      <c r="B10089">
        <v>12</v>
      </c>
      <c r="C10089">
        <v>28</v>
      </c>
      <c r="D10089">
        <v>12.398</v>
      </c>
    </row>
    <row r="10090" spans="1:4" ht="15.75">
      <c r="A10090" s="1">
        <v>2010</v>
      </c>
      <c r="B10090">
        <v>12</v>
      </c>
      <c r="C10090">
        <v>29</v>
      </c>
      <c r="D10090">
        <v>12.457000000000001</v>
      </c>
    </row>
    <row r="10091" spans="1:4" ht="15.75">
      <c r="A10091" s="1">
        <v>2010</v>
      </c>
      <c r="B10091">
        <v>12</v>
      </c>
      <c r="C10091">
        <v>30</v>
      </c>
      <c r="D10091">
        <v>12.558</v>
      </c>
    </row>
    <row r="10092" spans="1:4" ht="15.75">
      <c r="A10092" s="1">
        <v>2010</v>
      </c>
      <c r="B10092">
        <v>12</v>
      </c>
      <c r="C10092">
        <v>31</v>
      </c>
      <c r="D10092">
        <v>12.67</v>
      </c>
    </row>
    <row r="10093" spans="1:4" ht="15.75">
      <c r="A10093" s="1">
        <v>2011</v>
      </c>
      <c r="B10093">
        <v>1</v>
      </c>
      <c r="C10093">
        <v>1</v>
      </c>
      <c r="D10093">
        <v>12.896000000000001</v>
      </c>
    </row>
    <row r="10094" spans="1:4" ht="15.75">
      <c r="A10094" s="1">
        <v>2011</v>
      </c>
      <c r="B10094">
        <v>1</v>
      </c>
      <c r="C10094">
        <v>2</v>
      </c>
      <c r="D10094">
        <v>12.914999999999999</v>
      </c>
    </row>
    <row r="10095" spans="1:4" ht="15.75">
      <c r="A10095" s="1">
        <v>2011</v>
      </c>
      <c r="B10095">
        <v>1</v>
      </c>
      <c r="C10095">
        <v>3</v>
      </c>
      <c r="D10095">
        <v>12.926</v>
      </c>
    </row>
    <row r="10096" spans="1:4" ht="15.75">
      <c r="A10096" s="1">
        <v>2011</v>
      </c>
      <c r="B10096">
        <v>1</v>
      </c>
      <c r="C10096">
        <v>4</v>
      </c>
      <c r="D10096">
        <v>13.051</v>
      </c>
    </row>
    <row r="10097" spans="1:4" ht="15.75">
      <c r="A10097" s="1">
        <v>2011</v>
      </c>
      <c r="B10097">
        <v>1</v>
      </c>
      <c r="C10097">
        <v>5</v>
      </c>
      <c r="D10097">
        <v>13.176</v>
      </c>
    </row>
    <row r="10098" spans="1:4" ht="15.75">
      <c r="A10098" s="1">
        <v>2011</v>
      </c>
      <c r="B10098">
        <v>1</v>
      </c>
      <c r="C10098">
        <v>6</v>
      </c>
      <c r="D10098">
        <v>13.169</v>
      </c>
    </row>
    <row r="10099" spans="1:4" ht="15.75">
      <c r="A10099" s="1">
        <v>2011</v>
      </c>
      <c r="B10099">
        <v>1</v>
      </c>
      <c r="C10099">
        <v>7</v>
      </c>
      <c r="D10099">
        <v>13.173</v>
      </c>
    </row>
    <row r="10100" spans="1:4" ht="15.75">
      <c r="A10100" s="1">
        <v>2011</v>
      </c>
      <c r="B10100">
        <v>1</v>
      </c>
      <c r="C10100">
        <v>8</v>
      </c>
      <c r="D10100">
        <v>13.183999999999999</v>
      </c>
    </row>
    <row r="10101" spans="1:4" ht="15.75">
      <c r="A10101" s="1">
        <v>2011</v>
      </c>
      <c r="B10101">
        <v>1</v>
      </c>
      <c r="C10101">
        <v>9</v>
      </c>
      <c r="D10101">
        <v>13.153</v>
      </c>
    </row>
    <row r="10102" spans="1:4" ht="15.75">
      <c r="A10102" s="1">
        <v>2011</v>
      </c>
      <c r="B10102">
        <v>1</v>
      </c>
      <c r="C10102">
        <v>10</v>
      </c>
      <c r="D10102">
        <v>13.177</v>
      </c>
    </row>
    <row r="10103" spans="1:4" ht="15.75">
      <c r="A10103" s="1">
        <v>2011</v>
      </c>
      <c r="B10103">
        <v>1</v>
      </c>
      <c r="C10103">
        <v>11</v>
      </c>
      <c r="D10103">
        <v>13.212</v>
      </c>
    </row>
    <row r="10104" spans="1:4" ht="15.75">
      <c r="A10104" s="1">
        <v>2011</v>
      </c>
      <c r="B10104">
        <v>1</v>
      </c>
      <c r="C10104">
        <v>12</v>
      </c>
      <c r="D10104">
        <v>13.221</v>
      </c>
    </row>
    <row r="10105" spans="1:4" ht="15.75">
      <c r="A10105" s="1">
        <v>2011</v>
      </c>
      <c r="B10105">
        <v>1</v>
      </c>
      <c r="C10105">
        <v>13</v>
      </c>
      <c r="D10105">
        <v>13.331</v>
      </c>
    </row>
    <row r="10106" spans="1:4" ht="15.75">
      <c r="A10106" s="1">
        <v>2011</v>
      </c>
      <c r="B10106">
        <v>1</v>
      </c>
      <c r="C10106">
        <v>14</v>
      </c>
      <c r="D10106">
        <v>13.403</v>
      </c>
    </row>
    <row r="10107" spans="1:4" ht="15.75">
      <c r="A10107" s="1">
        <v>2011</v>
      </c>
      <c r="B10107">
        <v>1</v>
      </c>
      <c r="C10107">
        <v>15</v>
      </c>
      <c r="D10107">
        <v>13.489000000000001</v>
      </c>
    </row>
    <row r="10108" spans="1:4" ht="15.75">
      <c r="A10108" s="1">
        <v>2011</v>
      </c>
      <c r="B10108">
        <v>1</v>
      </c>
      <c r="C10108">
        <v>16</v>
      </c>
      <c r="D10108">
        <v>13.509</v>
      </c>
    </row>
    <row r="10109" spans="1:4" ht="15.75">
      <c r="A10109" s="1">
        <v>2011</v>
      </c>
      <c r="B10109">
        <v>1</v>
      </c>
      <c r="C10109">
        <v>17</v>
      </c>
      <c r="D10109">
        <v>13.481999999999999</v>
      </c>
    </row>
    <row r="10110" spans="1:4" ht="15.75">
      <c r="A10110" s="1">
        <v>2011</v>
      </c>
      <c r="B10110">
        <v>1</v>
      </c>
      <c r="C10110">
        <v>18</v>
      </c>
      <c r="D10110">
        <v>13.506</v>
      </c>
    </row>
    <row r="10111" spans="1:4" ht="15.75">
      <c r="A10111" s="1">
        <v>2011</v>
      </c>
      <c r="B10111">
        <v>1</v>
      </c>
      <c r="C10111">
        <v>19</v>
      </c>
      <c r="D10111">
        <v>13.637</v>
      </c>
    </row>
    <row r="10112" spans="1:4" ht="15.75">
      <c r="A10112" s="1">
        <v>2011</v>
      </c>
      <c r="B10112">
        <v>1</v>
      </c>
      <c r="C10112">
        <v>20</v>
      </c>
      <c r="D10112">
        <v>13.609</v>
      </c>
    </row>
    <row r="10113" spans="1:4" ht="15.75">
      <c r="A10113" s="1">
        <v>2011</v>
      </c>
      <c r="B10113">
        <v>1</v>
      </c>
      <c r="C10113">
        <v>21</v>
      </c>
      <c r="D10113">
        <v>13.59</v>
      </c>
    </row>
    <row r="10114" spans="1:4" ht="15.75">
      <c r="A10114" s="1">
        <v>2011</v>
      </c>
      <c r="B10114">
        <v>1</v>
      </c>
      <c r="C10114">
        <v>22</v>
      </c>
      <c r="D10114">
        <v>13.669</v>
      </c>
    </row>
    <row r="10115" spans="1:4" ht="15.75">
      <c r="A10115" s="1">
        <v>2011</v>
      </c>
      <c r="B10115">
        <v>1</v>
      </c>
      <c r="C10115">
        <v>23</v>
      </c>
      <c r="D10115">
        <v>13.66</v>
      </c>
    </row>
    <row r="10116" spans="1:4" ht="15.75">
      <c r="A10116" s="1">
        <v>2011</v>
      </c>
      <c r="B10116">
        <v>1</v>
      </c>
      <c r="C10116">
        <v>24</v>
      </c>
      <c r="D10116">
        <v>13.769</v>
      </c>
    </row>
    <row r="10117" spans="1:4" ht="15.75">
      <c r="A10117" s="1">
        <v>2011</v>
      </c>
      <c r="B10117">
        <v>1</v>
      </c>
      <c r="C10117">
        <v>25</v>
      </c>
      <c r="D10117">
        <v>13.744999999999999</v>
      </c>
    </row>
    <row r="10118" spans="1:4" ht="15.75">
      <c r="A10118" s="1">
        <v>2011</v>
      </c>
      <c r="B10118">
        <v>1</v>
      </c>
      <c r="C10118">
        <v>26</v>
      </c>
      <c r="D10118">
        <v>13.766999999999999</v>
      </c>
    </row>
    <row r="10119" spans="1:4" ht="15.75">
      <c r="A10119" s="1">
        <v>2011</v>
      </c>
      <c r="B10119">
        <v>1</v>
      </c>
      <c r="C10119">
        <v>27</v>
      </c>
      <c r="D10119">
        <v>13.932</v>
      </c>
    </row>
    <row r="10120" spans="1:4" ht="15.75">
      <c r="A10120" s="1">
        <v>2011</v>
      </c>
      <c r="B10120">
        <v>1</v>
      </c>
      <c r="C10120">
        <v>28</v>
      </c>
      <c r="D10120">
        <v>13.997999999999999</v>
      </c>
    </row>
    <row r="10121" spans="1:4" ht="15.75">
      <c r="A10121" s="1">
        <v>2011</v>
      </c>
      <c r="B10121">
        <v>1</v>
      </c>
      <c r="C10121">
        <v>29</v>
      </c>
      <c r="D10121">
        <v>13.968</v>
      </c>
    </row>
    <row r="10122" spans="1:4" ht="15.75">
      <c r="A10122" s="1">
        <v>2011</v>
      </c>
      <c r="B10122">
        <v>1</v>
      </c>
      <c r="C10122">
        <v>30</v>
      </c>
      <c r="D10122">
        <v>13.999000000000001</v>
      </c>
    </row>
    <row r="10123" spans="1:4" ht="15.75">
      <c r="A10123" s="1">
        <v>2011</v>
      </c>
      <c r="B10123">
        <v>1</v>
      </c>
      <c r="C10123">
        <v>31</v>
      </c>
      <c r="D10123">
        <v>14.067</v>
      </c>
    </row>
    <row r="10124" spans="1:4" ht="15.75">
      <c r="A10124" s="1">
        <v>2011</v>
      </c>
      <c r="B10124">
        <v>2</v>
      </c>
      <c r="C10124">
        <v>1</v>
      </c>
      <c r="D10124">
        <v>14.117000000000001</v>
      </c>
    </row>
    <row r="10125" spans="1:4" ht="15.75">
      <c r="A10125" s="1">
        <v>2011</v>
      </c>
      <c r="B10125">
        <v>2</v>
      </c>
      <c r="C10125">
        <v>2</v>
      </c>
      <c r="D10125">
        <v>14.154999999999999</v>
      </c>
    </row>
    <row r="10126" spans="1:4" ht="15.75">
      <c r="A10126" s="1">
        <v>2011</v>
      </c>
      <c r="B10126">
        <v>2</v>
      </c>
      <c r="C10126">
        <v>3</v>
      </c>
      <c r="D10126">
        <v>14.16</v>
      </c>
    </row>
    <row r="10127" spans="1:4" ht="15.75">
      <c r="A10127" s="1">
        <v>2011</v>
      </c>
      <c r="B10127">
        <v>2</v>
      </c>
      <c r="C10127">
        <v>4</v>
      </c>
      <c r="D10127">
        <v>14.157999999999999</v>
      </c>
    </row>
    <row r="10128" spans="1:4" ht="15.75">
      <c r="A10128" s="1">
        <v>2011</v>
      </c>
      <c r="B10128">
        <v>2</v>
      </c>
      <c r="C10128">
        <v>5</v>
      </c>
      <c r="D10128">
        <v>14.157</v>
      </c>
    </row>
    <row r="10129" spans="1:4" ht="15.75">
      <c r="A10129" s="1">
        <v>2011</v>
      </c>
      <c r="B10129">
        <v>2</v>
      </c>
      <c r="C10129">
        <v>6</v>
      </c>
      <c r="D10129">
        <v>14.217000000000001</v>
      </c>
    </row>
    <row r="10130" spans="1:4" ht="15.75">
      <c r="A10130" s="1">
        <v>2011</v>
      </c>
      <c r="B10130">
        <v>2</v>
      </c>
      <c r="C10130">
        <v>7</v>
      </c>
      <c r="D10130">
        <v>14.198</v>
      </c>
    </row>
    <row r="10131" spans="1:4" ht="15.75">
      <c r="A10131" s="1">
        <v>2011</v>
      </c>
      <c r="B10131">
        <v>2</v>
      </c>
      <c r="C10131">
        <v>8</v>
      </c>
      <c r="D10131">
        <v>14.319000000000001</v>
      </c>
    </row>
    <row r="10132" spans="1:4" ht="15.75">
      <c r="A10132" s="1">
        <v>2011</v>
      </c>
      <c r="B10132">
        <v>2</v>
      </c>
      <c r="C10132">
        <v>9</v>
      </c>
      <c r="D10132">
        <v>14.221</v>
      </c>
    </row>
    <row r="10133" spans="1:4" ht="15.75">
      <c r="A10133" s="1">
        <v>2011</v>
      </c>
      <c r="B10133">
        <v>2</v>
      </c>
      <c r="C10133">
        <v>10</v>
      </c>
      <c r="D10133">
        <v>14.265000000000001</v>
      </c>
    </row>
    <row r="10134" spans="1:4" ht="15.75">
      <c r="A10134" s="1">
        <v>2011</v>
      </c>
      <c r="B10134">
        <v>2</v>
      </c>
      <c r="C10134">
        <v>11</v>
      </c>
      <c r="D10134">
        <v>14.284000000000001</v>
      </c>
    </row>
    <row r="10135" spans="1:4" ht="15.75">
      <c r="A10135" s="1">
        <v>2011</v>
      </c>
      <c r="B10135">
        <v>2</v>
      </c>
      <c r="C10135">
        <v>12</v>
      </c>
      <c r="D10135">
        <v>14.302</v>
      </c>
    </row>
    <row r="10136" spans="1:4" ht="15.75">
      <c r="A10136" s="1">
        <v>2011</v>
      </c>
      <c r="B10136">
        <v>2</v>
      </c>
      <c r="C10136">
        <v>13</v>
      </c>
      <c r="D10136">
        <v>14.404</v>
      </c>
    </row>
    <row r="10137" spans="1:4" ht="15.75">
      <c r="A10137" s="1">
        <v>2011</v>
      </c>
      <c r="B10137">
        <v>2</v>
      </c>
      <c r="C10137">
        <v>14</v>
      </c>
      <c r="D10137">
        <v>14.379</v>
      </c>
    </row>
    <row r="10138" spans="1:4" ht="15.75">
      <c r="A10138" s="1">
        <v>2011</v>
      </c>
      <c r="B10138">
        <v>2</v>
      </c>
      <c r="C10138">
        <v>15</v>
      </c>
      <c r="D10138">
        <v>14.493</v>
      </c>
    </row>
    <row r="10139" spans="1:4" ht="15.75">
      <c r="A10139" s="1">
        <v>2011</v>
      </c>
      <c r="B10139">
        <v>2</v>
      </c>
      <c r="C10139">
        <v>16</v>
      </c>
      <c r="D10139">
        <v>14.493</v>
      </c>
    </row>
    <row r="10140" spans="1:4" ht="15.75">
      <c r="A10140" s="1">
        <v>2011</v>
      </c>
      <c r="B10140">
        <v>2</v>
      </c>
      <c r="C10140">
        <v>17</v>
      </c>
      <c r="D10140">
        <v>14.476000000000001</v>
      </c>
    </row>
    <row r="10141" spans="1:4" ht="15.75">
      <c r="A10141" s="1">
        <v>2011</v>
      </c>
      <c r="B10141">
        <v>2</v>
      </c>
      <c r="C10141">
        <v>18</v>
      </c>
      <c r="D10141">
        <v>14.49</v>
      </c>
    </row>
    <row r="10142" spans="1:4" ht="15.75">
      <c r="A10142" s="1">
        <v>2011</v>
      </c>
      <c r="B10142">
        <v>2</v>
      </c>
      <c r="C10142">
        <v>19</v>
      </c>
      <c r="D10142">
        <v>14.489000000000001</v>
      </c>
    </row>
    <row r="10143" spans="1:4" ht="15.75">
      <c r="A10143" s="1">
        <v>2011</v>
      </c>
      <c r="B10143">
        <v>2</v>
      </c>
      <c r="C10143">
        <v>20</v>
      </c>
      <c r="D10143">
        <v>14.467000000000001</v>
      </c>
    </row>
    <row r="10144" spans="1:4" ht="15.75">
      <c r="A10144" s="1">
        <v>2011</v>
      </c>
      <c r="B10144">
        <v>2</v>
      </c>
      <c r="C10144">
        <v>21</v>
      </c>
      <c r="D10144">
        <v>14.477</v>
      </c>
    </row>
    <row r="10145" spans="1:4" ht="15.75">
      <c r="A10145" s="1">
        <v>2011</v>
      </c>
      <c r="B10145">
        <v>2</v>
      </c>
      <c r="C10145">
        <v>22</v>
      </c>
      <c r="D10145">
        <v>14.47</v>
      </c>
    </row>
    <row r="10146" spans="1:4" ht="15.75">
      <c r="A10146" s="1">
        <v>2011</v>
      </c>
      <c r="B10146">
        <v>2</v>
      </c>
      <c r="C10146">
        <v>23</v>
      </c>
      <c r="D10146">
        <v>14.571</v>
      </c>
    </row>
    <row r="10147" spans="1:4" ht="15.75">
      <c r="A10147" s="1">
        <v>2011</v>
      </c>
      <c r="B10147">
        <v>2</v>
      </c>
      <c r="C10147">
        <v>24</v>
      </c>
      <c r="D10147">
        <v>14.49</v>
      </c>
    </row>
    <row r="10148" spans="1:4" ht="15.75">
      <c r="A10148" s="1">
        <v>2011</v>
      </c>
      <c r="B10148">
        <v>2</v>
      </c>
      <c r="C10148">
        <v>25</v>
      </c>
      <c r="D10148">
        <v>14.465999999999999</v>
      </c>
    </row>
    <row r="10149" spans="1:4" ht="15.75">
      <c r="A10149" s="1">
        <v>2011</v>
      </c>
      <c r="B10149">
        <v>2</v>
      </c>
      <c r="C10149">
        <v>26</v>
      </c>
      <c r="D10149">
        <v>14.516999999999999</v>
      </c>
    </row>
    <row r="10150" spans="1:4" ht="15.75">
      <c r="A10150" s="1">
        <v>2011</v>
      </c>
      <c r="B10150">
        <v>2</v>
      </c>
      <c r="C10150">
        <v>27</v>
      </c>
      <c r="D10150">
        <v>14.47</v>
      </c>
    </row>
    <row r="10151" spans="1:4" ht="15.75">
      <c r="A10151" s="1">
        <v>2011</v>
      </c>
      <c r="B10151">
        <v>2</v>
      </c>
      <c r="C10151">
        <v>28</v>
      </c>
      <c r="D10151">
        <v>14.46</v>
      </c>
    </row>
    <row r="10152" spans="1:4" ht="15.75">
      <c r="A10152" s="1">
        <v>2011</v>
      </c>
      <c r="B10152">
        <v>3</v>
      </c>
      <c r="C10152">
        <v>1</v>
      </c>
      <c r="D10152">
        <v>14.472</v>
      </c>
    </row>
    <row r="10153" spans="1:4" ht="15.75">
      <c r="A10153" s="1">
        <v>2011</v>
      </c>
      <c r="B10153">
        <v>3</v>
      </c>
      <c r="C10153">
        <v>2</v>
      </c>
      <c r="D10153">
        <v>14.44</v>
      </c>
    </row>
    <row r="10154" spans="1:4" ht="15.75">
      <c r="A10154" s="1">
        <v>2011</v>
      </c>
      <c r="B10154">
        <v>3</v>
      </c>
      <c r="C10154">
        <v>3</v>
      </c>
      <c r="D10154">
        <v>14.545</v>
      </c>
    </row>
    <row r="10155" spans="1:4" ht="15.75">
      <c r="A10155" s="1">
        <v>2011</v>
      </c>
      <c r="B10155">
        <v>3</v>
      </c>
      <c r="C10155">
        <v>4</v>
      </c>
      <c r="D10155">
        <v>14.554</v>
      </c>
    </row>
    <row r="10156" spans="1:4" ht="15.75">
      <c r="A10156" s="1">
        <v>2011</v>
      </c>
      <c r="B10156">
        <v>3</v>
      </c>
      <c r="C10156">
        <v>5</v>
      </c>
      <c r="D10156">
        <v>14.646000000000001</v>
      </c>
    </row>
    <row r="10157" spans="1:4" ht="15.75">
      <c r="A10157" s="1">
        <v>2011</v>
      </c>
      <c r="B10157">
        <v>3</v>
      </c>
      <c r="C10157">
        <v>6</v>
      </c>
      <c r="D10157">
        <v>14.673</v>
      </c>
    </row>
    <row r="10158" spans="1:4" ht="15.75">
      <c r="A10158" s="1">
        <v>2011</v>
      </c>
      <c r="B10158">
        <v>3</v>
      </c>
      <c r="C10158">
        <v>7</v>
      </c>
      <c r="D10158">
        <v>14.704000000000001</v>
      </c>
    </row>
    <row r="10159" spans="1:4" ht="15.75">
      <c r="A10159" s="1">
        <v>2011</v>
      </c>
      <c r="B10159">
        <v>3</v>
      </c>
      <c r="C10159">
        <v>8</v>
      </c>
      <c r="D10159">
        <v>14.654</v>
      </c>
    </row>
    <row r="10160" spans="1:4" ht="15.75">
      <c r="A10160" s="1">
        <v>2011</v>
      </c>
      <c r="B10160">
        <v>3</v>
      </c>
      <c r="C10160">
        <v>9</v>
      </c>
      <c r="D10160">
        <v>14.656000000000001</v>
      </c>
    </row>
    <row r="10161" spans="1:4" ht="15.75">
      <c r="A10161" s="1">
        <v>2011</v>
      </c>
      <c r="B10161">
        <v>3</v>
      </c>
      <c r="C10161">
        <v>10</v>
      </c>
      <c r="D10161">
        <v>14.577999999999999</v>
      </c>
    </row>
    <row r="10162" spans="1:4" ht="15.75">
      <c r="A10162" s="1">
        <v>2011</v>
      </c>
      <c r="B10162">
        <v>3</v>
      </c>
      <c r="C10162">
        <v>11</v>
      </c>
      <c r="D10162">
        <v>14.553000000000001</v>
      </c>
    </row>
    <row r="10163" spans="1:4" ht="15.75">
      <c r="A10163" s="1">
        <v>2011</v>
      </c>
      <c r="B10163">
        <v>3</v>
      </c>
      <c r="C10163">
        <v>12</v>
      </c>
      <c r="D10163">
        <v>14.542</v>
      </c>
    </row>
    <row r="10164" spans="1:4" ht="15.75">
      <c r="A10164" s="1">
        <v>2011</v>
      </c>
      <c r="B10164">
        <v>3</v>
      </c>
      <c r="C10164">
        <v>13</v>
      </c>
      <c r="D10164">
        <v>14.592000000000001</v>
      </c>
    </row>
    <row r="10165" spans="1:4" ht="15.75">
      <c r="A10165" s="1">
        <v>2011</v>
      </c>
      <c r="B10165">
        <v>3</v>
      </c>
      <c r="C10165">
        <v>14</v>
      </c>
      <c r="D10165">
        <v>14.619</v>
      </c>
    </row>
    <row r="10166" spans="1:4" ht="15.75">
      <c r="A10166" s="1">
        <v>2011</v>
      </c>
      <c r="B10166">
        <v>3</v>
      </c>
      <c r="C10166">
        <v>15</v>
      </c>
      <c r="D10166">
        <v>14.602</v>
      </c>
    </row>
    <row r="10167" spans="1:4" ht="15.75">
      <c r="A10167" s="1">
        <v>2011</v>
      </c>
      <c r="B10167">
        <v>3</v>
      </c>
      <c r="C10167">
        <v>16</v>
      </c>
      <c r="D10167">
        <v>14.676</v>
      </c>
    </row>
    <row r="10168" spans="1:4" ht="15.75">
      <c r="A10168" s="1">
        <v>2011</v>
      </c>
      <c r="B10168">
        <v>3</v>
      </c>
      <c r="C10168">
        <v>17</v>
      </c>
      <c r="D10168">
        <v>14.673</v>
      </c>
    </row>
    <row r="10169" spans="1:4" ht="15.75">
      <c r="A10169" s="1">
        <v>2011</v>
      </c>
      <c r="B10169">
        <v>3</v>
      </c>
      <c r="C10169">
        <v>18</v>
      </c>
      <c r="D10169">
        <v>14.606</v>
      </c>
    </row>
    <row r="10170" spans="1:4" ht="15.75">
      <c r="A10170" s="1">
        <v>2011</v>
      </c>
      <c r="B10170">
        <v>3</v>
      </c>
      <c r="C10170">
        <v>19</v>
      </c>
      <c r="D10170">
        <v>14.504</v>
      </c>
    </row>
    <row r="10171" spans="1:4" ht="15.75">
      <c r="A10171" s="1">
        <v>2011</v>
      </c>
      <c r="B10171">
        <v>3</v>
      </c>
      <c r="C10171">
        <v>20</v>
      </c>
      <c r="D10171">
        <v>14.458</v>
      </c>
    </row>
    <row r="10172" spans="1:4" ht="15.75">
      <c r="A10172" s="1">
        <v>2011</v>
      </c>
      <c r="B10172">
        <v>3</v>
      </c>
      <c r="C10172">
        <v>21</v>
      </c>
      <c r="D10172">
        <v>14.438000000000001</v>
      </c>
    </row>
    <row r="10173" spans="1:4" ht="15.75">
      <c r="A10173" s="1">
        <v>2011</v>
      </c>
      <c r="B10173">
        <v>3</v>
      </c>
      <c r="C10173">
        <v>22</v>
      </c>
      <c r="D10173">
        <v>14.423</v>
      </c>
    </row>
    <row r="10174" spans="1:4" ht="15.75">
      <c r="A10174" s="1">
        <v>2011</v>
      </c>
      <c r="B10174">
        <v>3</v>
      </c>
      <c r="C10174">
        <v>23</v>
      </c>
      <c r="D10174">
        <v>14.500999999999999</v>
      </c>
    </row>
    <row r="10175" spans="1:4" ht="15.75">
      <c r="A10175" s="1">
        <v>2011</v>
      </c>
      <c r="B10175">
        <v>3</v>
      </c>
      <c r="C10175">
        <v>24</v>
      </c>
      <c r="D10175">
        <v>14.483000000000001</v>
      </c>
    </row>
    <row r="10176" spans="1:4" ht="15.75">
      <c r="A10176" s="1">
        <v>2011</v>
      </c>
      <c r="B10176">
        <v>3</v>
      </c>
      <c r="C10176">
        <v>25</v>
      </c>
      <c r="D10176">
        <v>14.449</v>
      </c>
    </row>
    <row r="10177" spans="1:4" ht="15.75">
      <c r="A10177" s="1">
        <v>2011</v>
      </c>
      <c r="B10177">
        <v>3</v>
      </c>
      <c r="C10177">
        <v>26</v>
      </c>
      <c r="D10177">
        <v>14.475</v>
      </c>
    </row>
    <row r="10178" spans="1:4" ht="15.75">
      <c r="A10178" s="1">
        <v>2011</v>
      </c>
      <c r="B10178">
        <v>3</v>
      </c>
      <c r="C10178">
        <v>27</v>
      </c>
      <c r="D10178">
        <v>14.475</v>
      </c>
    </row>
    <row r="10179" spans="1:4" ht="15.75">
      <c r="A10179" s="1">
        <v>2011</v>
      </c>
      <c r="B10179">
        <v>3</v>
      </c>
      <c r="C10179">
        <v>28</v>
      </c>
      <c r="D10179">
        <v>14.430999999999999</v>
      </c>
    </row>
    <row r="10180" spans="1:4" ht="15.75">
      <c r="A10180" s="1">
        <v>2011</v>
      </c>
      <c r="B10180">
        <v>3</v>
      </c>
      <c r="C10180">
        <v>29</v>
      </c>
      <c r="D10180">
        <v>14.451000000000001</v>
      </c>
    </row>
    <row r="10181" spans="1:4" ht="15.75">
      <c r="A10181" s="1">
        <v>2011</v>
      </c>
      <c r="B10181">
        <v>3</v>
      </c>
      <c r="C10181">
        <v>30</v>
      </c>
      <c r="D10181">
        <v>14.521000000000001</v>
      </c>
    </row>
    <row r="10182" spans="1:4" ht="15.75">
      <c r="A10182" s="1">
        <v>2011</v>
      </c>
      <c r="B10182">
        <v>3</v>
      </c>
      <c r="C10182">
        <v>31</v>
      </c>
      <c r="D10182">
        <v>14.548</v>
      </c>
    </row>
    <row r="10183" spans="1:4" ht="15.75">
      <c r="A10183" s="1">
        <v>2011</v>
      </c>
      <c r="B10183">
        <v>4</v>
      </c>
      <c r="C10183">
        <v>1</v>
      </c>
      <c r="D10183">
        <v>14.529</v>
      </c>
    </row>
    <row r="10184" spans="1:4" ht="15.75">
      <c r="A10184" s="1">
        <v>2011</v>
      </c>
      <c r="B10184">
        <v>4</v>
      </c>
      <c r="C10184">
        <v>2</v>
      </c>
      <c r="D10184">
        <v>14.557</v>
      </c>
    </row>
    <row r="10185" spans="1:4" ht="15.75">
      <c r="A10185" s="1">
        <v>2011</v>
      </c>
      <c r="B10185">
        <v>4</v>
      </c>
      <c r="C10185">
        <v>3</v>
      </c>
      <c r="D10185">
        <v>14.423</v>
      </c>
    </row>
    <row r="10186" spans="1:4" ht="15.75">
      <c r="A10186" s="1">
        <v>2011</v>
      </c>
      <c r="B10186">
        <v>4</v>
      </c>
      <c r="C10186">
        <v>4</v>
      </c>
      <c r="D10186">
        <v>14.33</v>
      </c>
    </row>
    <row r="10187" spans="1:4" ht="15.75">
      <c r="A10187" s="1">
        <v>2011</v>
      </c>
      <c r="B10187">
        <v>4</v>
      </c>
      <c r="C10187">
        <v>5</v>
      </c>
      <c r="D10187">
        <v>14.4</v>
      </c>
    </row>
    <row r="10188" spans="1:4" ht="15.75">
      <c r="A10188" s="1">
        <v>2011</v>
      </c>
      <c r="B10188">
        <v>4</v>
      </c>
      <c r="C10188">
        <v>6</v>
      </c>
      <c r="D10188">
        <v>14.35</v>
      </c>
    </row>
    <row r="10189" spans="1:4" ht="15.75">
      <c r="A10189" s="1">
        <v>2011</v>
      </c>
      <c r="B10189">
        <v>4</v>
      </c>
      <c r="C10189">
        <v>7</v>
      </c>
      <c r="D10189">
        <v>14.397</v>
      </c>
    </row>
    <row r="10190" spans="1:4" ht="15.75">
      <c r="A10190" s="1">
        <v>2011</v>
      </c>
      <c r="B10190">
        <v>4</v>
      </c>
      <c r="C10190">
        <v>8</v>
      </c>
      <c r="D10190">
        <v>14.254</v>
      </c>
    </row>
    <row r="10191" spans="1:4" ht="15.75">
      <c r="A10191" s="1">
        <v>2011</v>
      </c>
      <c r="B10191">
        <v>4</v>
      </c>
      <c r="C10191">
        <v>9</v>
      </c>
      <c r="D10191">
        <v>14.22</v>
      </c>
    </row>
    <row r="10192" spans="1:4" ht="15.75">
      <c r="A10192" s="1">
        <v>2011</v>
      </c>
      <c r="B10192">
        <v>4</v>
      </c>
      <c r="C10192">
        <v>10</v>
      </c>
      <c r="D10192">
        <v>14.241</v>
      </c>
    </row>
    <row r="10193" spans="1:4" ht="15.75">
      <c r="A10193" s="1">
        <v>2011</v>
      </c>
      <c r="B10193">
        <v>4</v>
      </c>
      <c r="C10193">
        <v>11</v>
      </c>
      <c r="D10193">
        <v>14.26</v>
      </c>
    </row>
    <row r="10194" spans="1:4" ht="15.75">
      <c r="A10194" s="1">
        <v>2011</v>
      </c>
      <c r="B10194">
        <v>4</v>
      </c>
      <c r="C10194">
        <v>12</v>
      </c>
      <c r="D10194">
        <v>14.260999999999999</v>
      </c>
    </row>
    <row r="10195" spans="1:4" ht="15.75">
      <c r="A10195" s="1">
        <v>2011</v>
      </c>
      <c r="B10195">
        <v>4</v>
      </c>
      <c r="C10195">
        <v>13</v>
      </c>
      <c r="D10195">
        <v>14.231999999999999</v>
      </c>
    </row>
    <row r="10196" spans="1:4" ht="15.75">
      <c r="A10196" s="1">
        <v>2011</v>
      </c>
      <c r="B10196">
        <v>4</v>
      </c>
      <c r="C10196">
        <v>14</v>
      </c>
      <c r="D10196">
        <v>14.263999999999999</v>
      </c>
    </row>
    <row r="10197" spans="1:4" ht="15.75">
      <c r="A10197" s="1">
        <v>2011</v>
      </c>
      <c r="B10197">
        <v>4</v>
      </c>
      <c r="C10197">
        <v>15</v>
      </c>
      <c r="D10197">
        <v>14.231999999999999</v>
      </c>
    </row>
    <row r="10198" spans="1:4" ht="15.75">
      <c r="A10198" s="1">
        <v>2011</v>
      </c>
      <c r="B10198">
        <v>4</v>
      </c>
      <c r="C10198">
        <v>16</v>
      </c>
      <c r="D10198">
        <v>14.157</v>
      </c>
    </row>
    <row r="10199" spans="1:4" ht="15.75">
      <c r="A10199" s="1">
        <v>2011</v>
      </c>
      <c r="B10199">
        <v>4</v>
      </c>
      <c r="C10199">
        <v>17</v>
      </c>
      <c r="D10199">
        <v>14.138</v>
      </c>
    </row>
    <row r="10200" spans="1:4" ht="15.75">
      <c r="A10200" s="1">
        <v>2011</v>
      </c>
      <c r="B10200">
        <v>4</v>
      </c>
      <c r="C10200">
        <v>18</v>
      </c>
      <c r="D10200">
        <v>14.077</v>
      </c>
    </row>
    <row r="10201" spans="1:4" ht="15.75">
      <c r="A10201" s="1">
        <v>2011</v>
      </c>
      <c r="B10201">
        <v>4</v>
      </c>
      <c r="C10201">
        <v>19</v>
      </c>
      <c r="D10201">
        <v>14.035</v>
      </c>
    </row>
    <row r="10202" spans="1:4" ht="15.75">
      <c r="A10202" s="1">
        <v>2011</v>
      </c>
      <c r="B10202">
        <v>4</v>
      </c>
      <c r="C10202">
        <v>20</v>
      </c>
      <c r="D10202">
        <v>13.952999999999999</v>
      </c>
    </row>
    <row r="10203" spans="1:4" ht="15.75">
      <c r="A10203" s="1">
        <v>2011</v>
      </c>
      <c r="B10203">
        <v>4</v>
      </c>
      <c r="C10203">
        <v>21</v>
      </c>
      <c r="D10203">
        <v>13.959</v>
      </c>
    </row>
    <row r="10204" spans="1:4" ht="15.75">
      <c r="A10204" s="1">
        <v>2011</v>
      </c>
      <c r="B10204">
        <v>4</v>
      </c>
      <c r="C10204">
        <v>22</v>
      </c>
      <c r="D10204">
        <v>13.929</v>
      </c>
    </row>
    <row r="10205" spans="1:4" ht="15.75">
      <c r="A10205" s="1">
        <v>2011</v>
      </c>
      <c r="B10205">
        <v>4</v>
      </c>
      <c r="C10205">
        <v>23</v>
      </c>
      <c r="D10205">
        <v>13.926</v>
      </c>
    </row>
    <row r="10206" spans="1:4" ht="15.75">
      <c r="A10206" s="1">
        <v>2011</v>
      </c>
      <c r="B10206">
        <v>4</v>
      </c>
      <c r="C10206">
        <v>24</v>
      </c>
      <c r="D10206">
        <v>13.896000000000001</v>
      </c>
    </row>
    <row r="10207" spans="1:4" ht="15.75">
      <c r="A10207" s="1">
        <v>2011</v>
      </c>
      <c r="B10207">
        <v>4</v>
      </c>
      <c r="C10207">
        <v>25</v>
      </c>
      <c r="D10207">
        <v>13.765000000000001</v>
      </c>
    </row>
    <row r="10208" spans="1:4" ht="15.75">
      <c r="A10208" s="1">
        <v>2011</v>
      </c>
      <c r="B10208">
        <v>4</v>
      </c>
      <c r="C10208">
        <v>26</v>
      </c>
      <c r="D10208">
        <v>13.78</v>
      </c>
    </row>
    <row r="10209" spans="1:4" ht="15.75">
      <c r="A10209" s="1">
        <v>2011</v>
      </c>
      <c r="B10209">
        <v>4</v>
      </c>
      <c r="C10209">
        <v>27</v>
      </c>
      <c r="D10209">
        <v>13.727</v>
      </c>
    </row>
    <row r="10210" spans="1:4" ht="15.75">
      <c r="A10210" s="1">
        <v>2011</v>
      </c>
      <c r="B10210">
        <v>4</v>
      </c>
      <c r="C10210">
        <v>28</v>
      </c>
      <c r="D10210">
        <v>13.709</v>
      </c>
    </row>
    <row r="10211" spans="1:4" ht="15.75">
      <c r="A10211" s="1">
        <v>2011</v>
      </c>
      <c r="B10211">
        <v>4</v>
      </c>
      <c r="C10211">
        <v>29</v>
      </c>
      <c r="D10211">
        <v>13.635999999999999</v>
      </c>
    </row>
    <row r="10212" spans="1:4" ht="15.75">
      <c r="A10212" s="1">
        <v>2011</v>
      </c>
      <c r="B10212">
        <v>4</v>
      </c>
      <c r="C10212">
        <v>30</v>
      </c>
      <c r="D10212">
        <v>13.597</v>
      </c>
    </row>
    <row r="10213" spans="1:4" ht="15.75">
      <c r="A10213" s="1">
        <v>2011</v>
      </c>
      <c r="B10213">
        <v>5</v>
      </c>
      <c r="C10213">
        <v>1</v>
      </c>
      <c r="D10213">
        <v>13.414</v>
      </c>
    </row>
    <row r="10214" spans="1:4" ht="15.75">
      <c r="A10214" s="1">
        <v>2011</v>
      </c>
      <c r="B10214">
        <v>5</v>
      </c>
      <c r="C10214">
        <v>2</v>
      </c>
      <c r="D10214">
        <v>13.388</v>
      </c>
    </row>
    <row r="10215" spans="1:4" ht="15.75">
      <c r="A10215" s="1">
        <v>2011</v>
      </c>
      <c r="B10215">
        <v>5</v>
      </c>
      <c r="C10215">
        <v>3</v>
      </c>
      <c r="D10215">
        <v>13.269</v>
      </c>
    </row>
    <row r="10216" spans="1:4" ht="15.75">
      <c r="A10216" s="1">
        <v>2011</v>
      </c>
      <c r="B10216">
        <v>5</v>
      </c>
      <c r="C10216">
        <v>4</v>
      </c>
      <c r="D10216">
        <v>13.21</v>
      </c>
    </row>
    <row r="10217" spans="1:4" ht="15.75">
      <c r="A10217" s="1">
        <v>2011</v>
      </c>
      <c r="B10217">
        <v>5</v>
      </c>
      <c r="C10217">
        <v>5</v>
      </c>
      <c r="D10217">
        <v>13.218</v>
      </c>
    </row>
    <row r="10218" spans="1:4" ht="15.75">
      <c r="A10218" s="1">
        <v>2011</v>
      </c>
      <c r="B10218">
        <v>5</v>
      </c>
      <c r="C10218">
        <v>6</v>
      </c>
      <c r="D10218">
        <v>13.212999999999999</v>
      </c>
    </row>
    <row r="10219" spans="1:4" ht="15.75">
      <c r="A10219" s="1">
        <v>2011</v>
      </c>
      <c r="B10219">
        <v>5</v>
      </c>
      <c r="C10219">
        <v>7</v>
      </c>
      <c r="D10219">
        <v>13.179</v>
      </c>
    </row>
    <row r="10220" spans="1:4" ht="15.75">
      <c r="A10220" s="1">
        <v>2011</v>
      </c>
      <c r="B10220">
        <v>5</v>
      </c>
      <c r="C10220">
        <v>8</v>
      </c>
      <c r="D10220">
        <v>13.101000000000001</v>
      </c>
    </row>
    <row r="10221" spans="1:4" ht="15.75">
      <c r="A10221" s="1">
        <v>2011</v>
      </c>
      <c r="B10221">
        <v>5</v>
      </c>
      <c r="C10221">
        <v>9</v>
      </c>
      <c r="D10221">
        <v>13.085000000000001</v>
      </c>
    </row>
    <row r="10222" spans="1:4" ht="15.75">
      <c r="A10222" s="1">
        <v>2011</v>
      </c>
      <c r="B10222">
        <v>5</v>
      </c>
      <c r="C10222">
        <v>10</v>
      </c>
      <c r="D10222">
        <v>13.038</v>
      </c>
    </row>
    <row r="10223" spans="1:4" ht="15.75">
      <c r="A10223" s="1">
        <v>2011</v>
      </c>
      <c r="B10223">
        <v>5</v>
      </c>
      <c r="C10223">
        <v>11</v>
      </c>
      <c r="D10223">
        <v>12.968999999999999</v>
      </c>
    </row>
    <row r="10224" spans="1:4" ht="15.75">
      <c r="A10224" s="1">
        <v>2011</v>
      </c>
      <c r="B10224">
        <v>5</v>
      </c>
      <c r="C10224">
        <v>12</v>
      </c>
      <c r="D10224">
        <v>12.872</v>
      </c>
    </row>
    <row r="10225" spans="1:4" ht="15.75">
      <c r="A10225" s="1">
        <v>2011</v>
      </c>
      <c r="B10225">
        <v>5</v>
      </c>
      <c r="C10225">
        <v>13</v>
      </c>
      <c r="D10225">
        <v>12.781000000000001</v>
      </c>
    </row>
    <row r="10226" spans="1:4" ht="15.75">
      <c r="A10226" s="1">
        <v>2011</v>
      </c>
      <c r="B10226">
        <v>5</v>
      </c>
      <c r="C10226">
        <v>14</v>
      </c>
      <c r="D10226">
        <v>12.726000000000001</v>
      </c>
    </row>
    <row r="10227" spans="1:4" ht="15.75">
      <c r="A10227" s="1">
        <v>2011</v>
      </c>
      <c r="B10227">
        <v>5</v>
      </c>
      <c r="C10227">
        <v>15</v>
      </c>
      <c r="D10227">
        <v>12.695</v>
      </c>
    </row>
    <row r="10228" spans="1:4" ht="15.75">
      <c r="A10228" s="1">
        <v>2011</v>
      </c>
      <c r="B10228">
        <v>5</v>
      </c>
      <c r="C10228">
        <v>16</v>
      </c>
      <c r="D10228">
        <v>12.657999999999999</v>
      </c>
    </row>
    <row r="10229" spans="1:4" ht="15.75">
      <c r="A10229" s="1">
        <v>2011</v>
      </c>
      <c r="B10229">
        <v>5</v>
      </c>
      <c r="C10229">
        <v>17</v>
      </c>
      <c r="D10229">
        <v>12.635999999999999</v>
      </c>
    </row>
    <row r="10230" spans="1:4" ht="15.75">
      <c r="A10230" s="1">
        <v>2011</v>
      </c>
      <c r="B10230">
        <v>5</v>
      </c>
      <c r="C10230">
        <v>18</v>
      </c>
      <c r="D10230">
        <v>12.574999999999999</v>
      </c>
    </row>
    <row r="10231" spans="1:4" ht="15.75">
      <c r="A10231" s="1">
        <v>2011</v>
      </c>
      <c r="B10231">
        <v>5</v>
      </c>
      <c r="C10231">
        <v>19</v>
      </c>
      <c r="D10231">
        <v>12.538</v>
      </c>
    </row>
    <row r="10232" spans="1:4" ht="15.75">
      <c r="A10232" s="1">
        <v>2011</v>
      </c>
      <c r="B10232">
        <v>5</v>
      </c>
      <c r="C10232">
        <v>20</v>
      </c>
      <c r="D10232">
        <v>12.425000000000001</v>
      </c>
    </row>
    <row r="10233" spans="1:4" ht="15.75">
      <c r="A10233" s="1">
        <v>2011</v>
      </c>
      <c r="B10233">
        <v>5</v>
      </c>
      <c r="C10233">
        <v>21</v>
      </c>
      <c r="D10233">
        <v>12.414999999999999</v>
      </c>
    </row>
    <row r="10234" spans="1:4" ht="15.75">
      <c r="A10234" s="1">
        <v>2011</v>
      </c>
      <c r="B10234">
        <v>5</v>
      </c>
      <c r="C10234">
        <v>22</v>
      </c>
      <c r="D10234">
        <v>12.391</v>
      </c>
    </row>
    <row r="10235" spans="1:4" ht="15.75">
      <c r="A10235" s="1">
        <v>2011</v>
      </c>
      <c r="B10235">
        <v>5</v>
      </c>
      <c r="C10235">
        <v>23</v>
      </c>
      <c r="D10235">
        <v>12.427</v>
      </c>
    </row>
    <row r="10236" spans="1:4" ht="15.75">
      <c r="A10236" s="1">
        <v>2011</v>
      </c>
      <c r="B10236">
        <v>5</v>
      </c>
      <c r="C10236">
        <v>24</v>
      </c>
      <c r="D10236">
        <v>12.282999999999999</v>
      </c>
    </row>
    <row r="10237" spans="1:4" ht="15.75">
      <c r="A10237" s="1">
        <v>2011</v>
      </c>
      <c r="B10237">
        <v>5</v>
      </c>
      <c r="C10237">
        <v>25</v>
      </c>
      <c r="D10237">
        <v>12.223000000000001</v>
      </c>
    </row>
    <row r="10238" spans="1:4" ht="15.75">
      <c r="A10238" s="1">
        <v>2011</v>
      </c>
      <c r="B10238">
        <v>5</v>
      </c>
      <c r="C10238">
        <v>26</v>
      </c>
      <c r="D10238">
        <v>12.106</v>
      </c>
    </row>
    <row r="10239" spans="1:4" ht="15.75">
      <c r="A10239" s="1">
        <v>2011</v>
      </c>
      <c r="B10239">
        <v>5</v>
      </c>
      <c r="C10239">
        <v>27</v>
      </c>
      <c r="D10239">
        <v>12.098000000000001</v>
      </c>
    </row>
    <row r="10240" spans="1:4" ht="15.75">
      <c r="A10240" s="1">
        <v>2011</v>
      </c>
      <c r="B10240">
        <v>5</v>
      </c>
      <c r="C10240">
        <v>28</v>
      </c>
      <c r="D10240">
        <v>12.105</v>
      </c>
    </row>
    <row r="10241" spans="1:4" ht="15.75">
      <c r="A10241" s="1">
        <v>2011</v>
      </c>
      <c r="B10241">
        <v>5</v>
      </c>
      <c r="C10241">
        <v>29</v>
      </c>
      <c r="D10241">
        <v>12.044</v>
      </c>
    </row>
    <row r="10242" spans="1:4" ht="15.75">
      <c r="A10242" s="1">
        <v>2011</v>
      </c>
      <c r="B10242">
        <v>5</v>
      </c>
      <c r="C10242">
        <v>30</v>
      </c>
      <c r="D10242">
        <v>12.04</v>
      </c>
    </row>
    <row r="10243" spans="1:4" ht="15.75">
      <c r="A10243" s="1">
        <v>2011</v>
      </c>
      <c r="B10243">
        <v>5</v>
      </c>
      <c r="C10243">
        <v>31</v>
      </c>
      <c r="D10243">
        <v>11.981999999999999</v>
      </c>
    </row>
    <row r="10244" spans="1:4" ht="15.75">
      <c r="A10244" s="1">
        <v>2011</v>
      </c>
      <c r="B10244">
        <v>6</v>
      </c>
      <c r="C10244">
        <v>1</v>
      </c>
      <c r="D10244">
        <v>11.829000000000001</v>
      </c>
    </row>
    <row r="10245" spans="1:4" ht="15.75">
      <c r="A10245" s="1">
        <v>2011</v>
      </c>
      <c r="B10245">
        <v>6</v>
      </c>
      <c r="C10245">
        <v>2</v>
      </c>
      <c r="D10245">
        <v>11.763</v>
      </c>
    </row>
    <row r="10246" spans="1:4" ht="15.75">
      <c r="A10246" s="1">
        <v>2011</v>
      </c>
      <c r="B10246">
        <v>6</v>
      </c>
      <c r="C10246">
        <v>3</v>
      </c>
      <c r="D10246">
        <v>11.762</v>
      </c>
    </row>
    <row r="10247" spans="1:4" ht="15.75">
      <c r="A10247" s="1">
        <v>2011</v>
      </c>
      <c r="B10247">
        <v>6</v>
      </c>
      <c r="C10247">
        <v>4</v>
      </c>
      <c r="D10247">
        <v>11.747999999999999</v>
      </c>
    </row>
    <row r="10248" spans="1:4" ht="15.75">
      <c r="A10248" s="1">
        <v>2011</v>
      </c>
      <c r="B10248">
        <v>6</v>
      </c>
      <c r="C10248">
        <v>5</v>
      </c>
      <c r="D10248">
        <v>11.624000000000001</v>
      </c>
    </row>
    <row r="10249" spans="1:4" ht="15.75">
      <c r="A10249" s="1">
        <v>2011</v>
      </c>
      <c r="B10249">
        <v>6</v>
      </c>
      <c r="C10249">
        <v>6</v>
      </c>
      <c r="D10249">
        <v>11.528</v>
      </c>
    </row>
    <row r="10250" spans="1:4" ht="15.75">
      <c r="A10250" s="1">
        <v>2011</v>
      </c>
      <c r="B10250">
        <v>6</v>
      </c>
      <c r="C10250">
        <v>7</v>
      </c>
      <c r="D10250">
        <v>11.458</v>
      </c>
    </row>
    <row r="10251" spans="1:4" ht="15.75">
      <c r="A10251" s="1">
        <v>2011</v>
      </c>
      <c r="B10251">
        <v>6</v>
      </c>
      <c r="C10251">
        <v>8</v>
      </c>
      <c r="D10251">
        <v>11.333</v>
      </c>
    </row>
    <row r="10252" spans="1:4" ht="15.75">
      <c r="A10252" s="1">
        <v>2011</v>
      </c>
      <c r="B10252">
        <v>6</v>
      </c>
      <c r="C10252">
        <v>9</v>
      </c>
      <c r="D10252">
        <v>11.326000000000001</v>
      </c>
    </row>
    <row r="10253" spans="1:4" ht="15.75">
      <c r="A10253" s="1">
        <v>2011</v>
      </c>
      <c r="B10253">
        <v>6</v>
      </c>
      <c r="C10253">
        <v>10</v>
      </c>
      <c r="D10253">
        <v>11.259</v>
      </c>
    </row>
    <row r="10254" spans="1:4" ht="15.75">
      <c r="A10254" s="1">
        <v>2011</v>
      </c>
      <c r="B10254">
        <v>6</v>
      </c>
      <c r="C10254">
        <v>11</v>
      </c>
      <c r="D10254">
        <v>11.161</v>
      </c>
    </row>
    <row r="10255" spans="1:4" ht="15.75">
      <c r="A10255" s="1">
        <v>2011</v>
      </c>
      <c r="B10255">
        <v>6</v>
      </c>
      <c r="C10255">
        <v>12</v>
      </c>
      <c r="D10255">
        <v>11.010999999999999</v>
      </c>
    </row>
    <row r="10256" spans="1:4" ht="15.75">
      <c r="A10256" s="1">
        <v>2011</v>
      </c>
      <c r="B10256">
        <v>6</v>
      </c>
      <c r="C10256">
        <v>13</v>
      </c>
      <c r="D10256">
        <v>10.956</v>
      </c>
    </row>
    <row r="10257" spans="1:4" ht="15.75">
      <c r="A10257" s="1">
        <v>2011</v>
      </c>
      <c r="B10257">
        <v>6</v>
      </c>
      <c r="C10257">
        <v>14</v>
      </c>
      <c r="D10257">
        <v>10.920999999999999</v>
      </c>
    </row>
    <row r="10258" spans="1:4" ht="15.75">
      <c r="A10258" s="1">
        <v>2011</v>
      </c>
      <c r="B10258">
        <v>6</v>
      </c>
      <c r="C10258">
        <v>15</v>
      </c>
      <c r="D10258">
        <v>10.811</v>
      </c>
    </row>
    <row r="10259" spans="1:4" ht="15.75">
      <c r="A10259" s="1">
        <v>2011</v>
      </c>
      <c r="B10259">
        <v>6</v>
      </c>
      <c r="C10259">
        <v>16</v>
      </c>
      <c r="D10259">
        <v>10.726000000000001</v>
      </c>
    </row>
    <row r="10260" spans="1:4" ht="15.75">
      <c r="A10260" s="1">
        <v>2011</v>
      </c>
      <c r="B10260">
        <v>6</v>
      </c>
      <c r="C10260">
        <v>17</v>
      </c>
      <c r="D10260">
        <v>10.595000000000001</v>
      </c>
    </row>
    <row r="10261" spans="1:4" ht="15.75">
      <c r="A10261" s="1">
        <v>2011</v>
      </c>
      <c r="B10261">
        <v>6</v>
      </c>
      <c r="C10261">
        <v>18</v>
      </c>
      <c r="D10261">
        <v>10.557</v>
      </c>
    </row>
    <row r="10262" spans="1:4" ht="15.75">
      <c r="A10262" s="1">
        <v>2011</v>
      </c>
      <c r="B10262">
        <v>6</v>
      </c>
      <c r="C10262">
        <v>19</v>
      </c>
      <c r="D10262">
        <v>10.436</v>
      </c>
    </row>
    <row r="10263" spans="1:4" ht="15.75">
      <c r="A10263" s="1">
        <v>2011</v>
      </c>
      <c r="B10263">
        <v>6</v>
      </c>
      <c r="C10263">
        <v>20</v>
      </c>
      <c r="D10263">
        <v>10.377000000000001</v>
      </c>
    </row>
    <row r="10264" spans="1:4" ht="15.75">
      <c r="A10264" s="1">
        <v>2011</v>
      </c>
      <c r="B10264">
        <v>6</v>
      </c>
      <c r="C10264">
        <v>21</v>
      </c>
      <c r="D10264">
        <v>10.3</v>
      </c>
    </row>
    <row r="10265" spans="1:4" ht="15.75">
      <c r="A10265" s="1">
        <v>2011</v>
      </c>
      <c r="B10265">
        <v>6</v>
      </c>
      <c r="C10265">
        <v>22</v>
      </c>
      <c r="D10265">
        <v>10.231</v>
      </c>
    </row>
    <row r="10266" spans="1:4" ht="15.75">
      <c r="A10266" s="1">
        <v>2011</v>
      </c>
      <c r="B10266">
        <v>6</v>
      </c>
      <c r="C10266">
        <v>23</v>
      </c>
      <c r="D10266">
        <v>10.131</v>
      </c>
    </row>
    <row r="10267" spans="1:4" ht="15.75">
      <c r="A10267" s="1">
        <v>2011</v>
      </c>
      <c r="B10267">
        <v>6</v>
      </c>
      <c r="C10267">
        <v>24</v>
      </c>
      <c r="D10267">
        <v>10.087</v>
      </c>
    </row>
    <row r="10268" spans="1:4" ht="15.75">
      <c r="A10268" s="1">
        <v>2011</v>
      </c>
      <c r="B10268">
        <v>6</v>
      </c>
      <c r="C10268">
        <v>25</v>
      </c>
      <c r="D10268">
        <v>10.029</v>
      </c>
    </row>
    <row r="10269" spans="1:4" ht="15.75">
      <c r="A10269" s="1">
        <v>2011</v>
      </c>
      <c r="B10269">
        <v>6</v>
      </c>
      <c r="C10269">
        <v>26</v>
      </c>
      <c r="D10269">
        <v>9.8970000000000002</v>
      </c>
    </row>
    <row r="10270" spans="1:4" ht="15.75">
      <c r="A10270" s="1">
        <v>2011</v>
      </c>
      <c r="B10270">
        <v>6</v>
      </c>
      <c r="C10270">
        <v>27</v>
      </c>
      <c r="D10270">
        <v>9.7319999999999993</v>
      </c>
    </row>
    <row r="10271" spans="1:4" ht="15.75">
      <c r="A10271" s="1">
        <v>2011</v>
      </c>
      <c r="B10271">
        <v>6</v>
      </c>
      <c r="C10271">
        <v>28</v>
      </c>
      <c r="D10271">
        <v>9.6969999999999992</v>
      </c>
    </row>
    <row r="10272" spans="1:4" ht="15.75">
      <c r="A10272" s="1">
        <v>2011</v>
      </c>
      <c r="B10272">
        <v>6</v>
      </c>
      <c r="C10272">
        <v>29</v>
      </c>
      <c r="D10272">
        <v>9.6430000000000007</v>
      </c>
    </row>
    <row r="10273" spans="1:4" ht="15.75">
      <c r="A10273" s="1">
        <v>2011</v>
      </c>
      <c r="B10273">
        <v>6</v>
      </c>
      <c r="C10273">
        <v>30</v>
      </c>
      <c r="D10273">
        <v>9.532</v>
      </c>
    </row>
    <row r="10274" spans="1:4" ht="15.75">
      <c r="A10274" s="1">
        <v>2011</v>
      </c>
      <c r="B10274">
        <v>7</v>
      </c>
      <c r="C10274">
        <v>1</v>
      </c>
      <c r="D10274">
        <v>9.27</v>
      </c>
    </row>
    <row r="10275" spans="1:4" ht="15.75">
      <c r="A10275" s="1">
        <v>2011</v>
      </c>
      <c r="B10275">
        <v>7</v>
      </c>
      <c r="C10275">
        <v>2</v>
      </c>
      <c r="D10275">
        <v>9.2059999999999995</v>
      </c>
    </row>
    <row r="10276" spans="1:4" ht="15.75">
      <c r="A10276" s="1">
        <v>2011</v>
      </c>
      <c r="B10276">
        <v>7</v>
      </c>
      <c r="C10276">
        <v>3</v>
      </c>
      <c r="D10276">
        <v>9.1440000000000001</v>
      </c>
    </row>
    <row r="10277" spans="1:4" ht="15.75">
      <c r="A10277" s="1">
        <v>2011</v>
      </c>
      <c r="B10277">
        <v>7</v>
      </c>
      <c r="C10277">
        <v>4</v>
      </c>
      <c r="D10277">
        <v>8.9619999999999997</v>
      </c>
    </row>
    <row r="10278" spans="1:4" ht="15.75">
      <c r="A10278" s="1">
        <v>2011</v>
      </c>
      <c r="B10278">
        <v>7</v>
      </c>
      <c r="C10278">
        <v>5</v>
      </c>
      <c r="D10278">
        <v>8.9160000000000004</v>
      </c>
    </row>
    <row r="10279" spans="1:4" ht="15.75">
      <c r="A10279" s="1">
        <v>2011</v>
      </c>
      <c r="B10279">
        <v>7</v>
      </c>
      <c r="C10279">
        <v>6</v>
      </c>
      <c r="D10279">
        <v>8.8010000000000002</v>
      </c>
    </row>
    <row r="10280" spans="1:4" ht="15.75">
      <c r="A10280" s="1">
        <v>2011</v>
      </c>
      <c r="B10280">
        <v>7</v>
      </c>
      <c r="C10280">
        <v>7</v>
      </c>
      <c r="D10280">
        <v>8.6880000000000006</v>
      </c>
    </row>
    <row r="10281" spans="1:4" ht="15.75">
      <c r="A10281" s="1">
        <v>2011</v>
      </c>
      <c r="B10281">
        <v>7</v>
      </c>
      <c r="C10281">
        <v>8</v>
      </c>
      <c r="D10281">
        <v>8.5370000000000008</v>
      </c>
    </row>
    <row r="10282" spans="1:4" ht="15.75">
      <c r="A10282" s="1">
        <v>2011</v>
      </c>
      <c r="B10282">
        <v>7</v>
      </c>
      <c r="C10282">
        <v>9</v>
      </c>
      <c r="D10282">
        <v>8.3699999999999992</v>
      </c>
    </row>
    <row r="10283" spans="1:4" ht="15.75">
      <c r="A10283" s="1">
        <v>2011</v>
      </c>
      <c r="B10283">
        <v>7</v>
      </c>
      <c r="C10283">
        <v>10</v>
      </c>
      <c r="D10283">
        <v>8.2530000000000001</v>
      </c>
    </row>
    <row r="10284" spans="1:4" ht="15.75">
      <c r="A10284" s="1">
        <v>2011</v>
      </c>
      <c r="B10284">
        <v>7</v>
      </c>
      <c r="C10284">
        <v>11</v>
      </c>
      <c r="D10284">
        <v>8.1440000000000001</v>
      </c>
    </row>
    <row r="10285" spans="1:4" ht="15.75">
      <c r="A10285" s="1">
        <v>2011</v>
      </c>
      <c r="B10285">
        <v>7</v>
      </c>
      <c r="C10285">
        <v>12</v>
      </c>
      <c r="D10285">
        <v>7.9550000000000001</v>
      </c>
    </row>
    <row r="10286" spans="1:4" ht="15.75">
      <c r="A10286" s="1">
        <v>2011</v>
      </c>
      <c r="B10286">
        <v>7</v>
      </c>
      <c r="C10286">
        <v>13</v>
      </c>
      <c r="D10286">
        <v>7.7649999999999997</v>
      </c>
    </row>
    <row r="10287" spans="1:4" ht="15.75">
      <c r="A10287" s="1">
        <v>2011</v>
      </c>
      <c r="B10287">
        <v>7</v>
      </c>
      <c r="C10287">
        <v>14</v>
      </c>
      <c r="D10287">
        <v>7.7039999999999997</v>
      </c>
    </row>
    <row r="10288" spans="1:4" ht="15.75">
      <c r="A10288" s="1">
        <v>2011</v>
      </c>
      <c r="B10288">
        <v>7</v>
      </c>
      <c r="C10288">
        <v>15</v>
      </c>
      <c r="D10288">
        <v>7.609</v>
      </c>
    </row>
    <row r="10289" spans="1:4" ht="15.75">
      <c r="A10289" s="1">
        <v>2011</v>
      </c>
      <c r="B10289">
        <v>7</v>
      </c>
      <c r="C10289">
        <v>16</v>
      </c>
      <c r="D10289">
        <v>7.5490000000000004</v>
      </c>
    </row>
    <row r="10290" spans="1:4" ht="15.75">
      <c r="A10290" s="1">
        <v>2011</v>
      </c>
      <c r="B10290">
        <v>7</v>
      </c>
      <c r="C10290">
        <v>17</v>
      </c>
      <c r="D10290">
        <v>7.444</v>
      </c>
    </row>
    <row r="10291" spans="1:4" ht="15.75">
      <c r="A10291" s="1">
        <v>2011</v>
      </c>
      <c r="B10291">
        <v>7</v>
      </c>
      <c r="C10291">
        <v>18</v>
      </c>
      <c r="D10291">
        <v>7.2990000000000004</v>
      </c>
    </row>
    <row r="10292" spans="1:4" ht="15.75">
      <c r="A10292" s="1">
        <v>2011</v>
      </c>
      <c r="B10292">
        <v>7</v>
      </c>
      <c r="C10292">
        <v>19</v>
      </c>
      <c r="D10292">
        <v>7.2590000000000003</v>
      </c>
    </row>
    <row r="10293" spans="1:4" ht="15.75">
      <c r="A10293" s="1">
        <v>2011</v>
      </c>
      <c r="B10293">
        <v>7</v>
      </c>
      <c r="C10293">
        <v>20</v>
      </c>
      <c r="D10293">
        <v>7.1980000000000004</v>
      </c>
    </row>
    <row r="10294" spans="1:4" ht="15.75">
      <c r="A10294" s="1">
        <v>2011</v>
      </c>
      <c r="B10294">
        <v>7</v>
      </c>
      <c r="C10294">
        <v>21</v>
      </c>
      <c r="D10294">
        <v>7.0670000000000002</v>
      </c>
    </row>
    <row r="10295" spans="1:4" ht="15.75">
      <c r="A10295" s="1">
        <v>2011</v>
      </c>
      <c r="B10295">
        <v>7</v>
      </c>
      <c r="C10295">
        <v>22</v>
      </c>
      <c r="D10295">
        <v>7.048</v>
      </c>
    </row>
    <row r="10296" spans="1:4" ht="15.75">
      <c r="A10296" s="1">
        <v>2011</v>
      </c>
      <c r="B10296">
        <v>7</v>
      </c>
      <c r="C10296">
        <v>23</v>
      </c>
      <c r="D10296">
        <v>6.9989999999999997</v>
      </c>
    </row>
    <row r="10297" spans="1:4" ht="15.75">
      <c r="A10297" s="1">
        <v>2011</v>
      </c>
      <c r="B10297">
        <v>7</v>
      </c>
      <c r="C10297">
        <v>24</v>
      </c>
      <c r="D10297">
        <v>6.9249999999999998</v>
      </c>
    </row>
    <row r="10298" spans="1:4" ht="15.75">
      <c r="A10298" s="1">
        <v>2011</v>
      </c>
      <c r="B10298">
        <v>7</v>
      </c>
      <c r="C10298">
        <v>25</v>
      </c>
      <c r="D10298">
        <v>6.9089999999999998</v>
      </c>
    </row>
    <row r="10299" spans="1:4" ht="15.75">
      <c r="A10299" s="1">
        <v>2011</v>
      </c>
      <c r="B10299">
        <v>7</v>
      </c>
      <c r="C10299">
        <v>26</v>
      </c>
      <c r="D10299">
        <v>6.8079999999999998</v>
      </c>
    </row>
    <row r="10300" spans="1:4" ht="15.75">
      <c r="A10300" s="1">
        <v>2011</v>
      </c>
      <c r="B10300">
        <v>7</v>
      </c>
      <c r="C10300">
        <v>27</v>
      </c>
      <c r="D10300">
        <v>6.8049999999999997</v>
      </c>
    </row>
    <row r="10301" spans="1:4" ht="15.75">
      <c r="A10301" s="1">
        <v>2011</v>
      </c>
      <c r="B10301">
        <v>7</v>
      </c>
      <c r="C10301">
        <v>28</v>
      </c>
      <c r="D10301">
        <v>6.75</v>
      </c>
    </row>
    <row r="10302" spans="1:4" ht="15.75">
      <c r="A10302" s="1">
        <v>2011</v>
      </c>
      <c r="B10302">
        <v>7</v>
      </c>
      <c r="C10302">
        <v>29</v>
      </c>
      <c r="D10302">
        <v>6.718</v>
      </c>
    </row>
    <row r="10303" spans="1:4" ht="15.75">
      <c r="A10303" s="1">
        <v>2011</v>
      </c>
      <c r="B10303">
        <v>7</v>
      </c>
      <c r="C10303">
        <v>30</v>
      </c>
      <c r="D10303">
        <v>6.6929999999999996</v>
      </c>
    </row>
    <row r="10304" spans="1:4" ht="15.75">
      <c r="A10304" s="1">
        <v>2011</v>
      </c>
      <c r="B10304">
        <v>7</v>
      </c>
      <c r="C10304">
        <v>31</v>
      </c>
      <c r="D10304">
        <v>6.6609999999999996</v>
      </c>
    </row>
    <row r="10305" spans="1:4" ht="15.75">
      <c r="A10305" s="1">
        <v>2011</v>
      </c>
      <c r="B10305">
        <v>8</v>
      </c>
      <c r="C10305">
        <v>1</v>
      </c>
      <c r="D10305">
        <v>6.5720000000000001</v>
      </c>
    </row>
    <row r="10306" spans="1:4" ht="15.75">
      <c r="A10306" s="1">
        <v>2011</v>
      </c>
      <c r="B10306">
        <v>8</v>
      </c>
      <c r="C10306">
        <v>2</v>
      </c>
      <c r="D10306">
        <v>6.61</v>
      </c>
    </row>
    <row r="10307" spans="1:4" ht="15.75">
      <c r="A10307" s="1">
        <v>2011</v>
      </c>
      <c r="B10307">
        <v>8</v>
      </c>
      <c r="C10307">
        <v>3</v>
      </c>
      <c r="D10307">
        <v>6.52</v>
      </c>
    </row>
    <row r="10308" spans="1:4" ht="15.75">
      <c r="A10308" s="1">
        <v>2011</v>
      </c>
      <c r="B10308">
        <v>8</v>
      </c>
      <c r="C10308">
        <v>4</v>
      </c>
      <c r="D10308">
        <v>6.4619999999999997</v>
      </c>
    </row>
    <row r="10309" spans="1:4" ht="15.75">
      <c r="A10309" s="1">
        <v>2011</v>
      </c>
      <c r="B10309">
        <v>8</v>
      </c>
      <c r="C10309">
        <v>5</v>
      </c>
      <c r="D10309">
        <v>6.298</v>
      </c>
    </row>
    <row r="10310" spans="1:4" ht="15.75">
      <c r="A10310" s="1">
        <v>2011</v>
      </c>
      <c r="B10310">
        <v>8</v>
      </c>
      <c r="C10310">
        <v>6</v>
      </c>
      <c r="D10310">
        <v>6.17</v>
      </c>
    </row>
    <row r="10311" spans="1:4" ht="15.75">
      <c r="A10311" s="1">
        <v>2011</v>
      </c>
      <c r="B10311">
        <v>8</v>
      </c>
      <c r="C10311">
        <v>7</v>
      </c>
      <c r="D10311">
        <v>6.0709999999999997</v>
      </c>
    </row>
    <row r="10312" spans="1:4" ht="15.75">
      <c r="A10312" s="1">
        <v>2011</v>
      </c>
      <c r="B10312">
        <v>8</v>
      </c>
      <c r="C10312">
        <v>8</v>
      </c>
      <c r="D10312">
        <v>5.9450000000000003</v>
      </c>
    </row>
    <row r="10313" spans="1:4" ht="15.75">
      <c r="A10313" s="1">
        <v>2011</v>
      </c>
      <c r="B10313">
        <v>8</v>
      </c>
      <c r="C10313">
        <v>9</v>
      </c>
      <c r="D10313">
        <v>5.8730000000000002</v>
      </c>
    </row>
    <row r="10314" spans="1:4" ht="15.75">
      <c r="A10314" s="1">
        <v>2011</v>
      </c>
      <c r="B10314">
        <v>8</v>
      </c>
      <c r="C10314">
        <v>10</v>
      </c>
      <c r="D10314">
        <v>5.8570000000000002</v>
      </c>
    </row>
    <row r="10315" spans="1:4" ht="15.75">
      <c r="A10315" s="1">
        <v>2011</v>
      </c>
      <c r="B10315">
        <v>8</v>
      </c>
      <c r="C10315">
        <v>11</v>
      </c>
      <c r="D10315">
        <v>5.843</v>
      </c>
    </row>
    <row r="10316" spans="1:4" ht="15.75">
      <c r="A10316" s="1">
        <v>2011</v>
      </c>
      <c r="B10316">
        <v>8</v>
      </c>
      <c r="C10316">
        <v>12</v>
      </c>
      <c r="D10316">
        <v>5.7789999999999999</v>
      </c>
    </row>
    <row r="10317" spans="1:4" ht="15.75">
      <c r="A10317" s="1">
        <v>2011</v>
      </c>
      <c r="B10317">
        <v>8</v>
      </c>
      <c r="C10317">
        <v>13</v>
      </c>
      <c r="D10317">
        <v>5.649</v>
      </c>
    </row>
    <row r="10318" spans="1:4" ht="15.75">
      <c r="A10318" s="1">
        <v>2011</v>
      </c>
      <c r="B10318">
        <v>8</v>
      </c>
      <c r="C10318">
        <v>14</v>
      </c>
      <c r="D10318">
        <v>5.52</v>
      </c>
    </row>
    <row r="10319" spans="1:4" ht="15.75">
      <c r="A10319" s="1">
        <v>2011</v>
      </c>
      <c r="B10319">
        <v>8</v>
      </c>
      <c r="C10319">
        <v>15</v>
      </c>
      <c r="D10319">
        <v>5.4180000000000001</v>
      </c>
    </row>
    <row r="10320" spans="1:4" ht="15.75">
      <c r="A10320" s="1">
        <v>2011</v>
      </c>
      <c r="B10320">
        <v>8</v>
      </c>
      <c r="C10320">
        <v>16</v>
      </c>
      <c r="D10320">
        <v>5.4509999999999996</v>
      </c>
    </row>
    <row r="10321" spans="1:4" ht="15.75">
      <c r="A10321" s="1">
        <v>2011</v>
      </c>
      <c r="B10321">
        <v>8</v>
      </c>
      <c r="C10321">
        <v>17</v>
      </c>
      <c r="D10321">
        <v>5.4379999999999997</v>
      </c>
    </row>
    <row r="10322" spans="1:4" ht="15.75">
      <c r="A10322" s="1">
        <v>2011</v>
      </c>
      <c r="B10322">
        <v>8</v>
      </c>
      <c r="C10322">
        <v>18</v>
      </c>
      <c r="D10322">
        <v>5.3310000000000004</v>
      </c>
    </row>
    <row r="10323" spans="1:4" ht="15.75">
      <c r="A10323" s="1">
        <v>2011</v>
      </c>
      <c r="B10323">
        <v>8</v>
      </c>
      <c r="C10323">
        <v>19</v>
      </c>
      <c r="D10323">
        <v>5.2549999999999999</v>
      </c>
    </row>
    <row r="10324" spans="1:4" ht="15.75">
      <c r="A10324" s="1">
        <v>2011</v>
      </c>
      <c r="B10324">
        <v>8</v>
      </c>
      <c r="C10324">
        <v>20</v>
      </c>
      <c r="D10324">
        <v>5.18</v>
      </c>
    </row>
    <row r="10325" spans="1:4" ht="15.75">
      <c r="A10325" s="1">
        <v>2011</v>
      </c>
      <c r="B10325">
        <v>8</v>
      </c>
      <c r="C10325">
        <v>21</v>
      </c>
      <c r="D10325">
        <v>5.12</v>
      </c>
    </row>
    <row r="10326" spans="1:4" ht="15.75">
      <c r="A10326" s="1">
        <v>2011</v>
      </c>
      <c r="B10326">
        <v>8</v>
      </c>
      <c r="C10326">
        <v>22</v>
      </c>
      <c r="D10326">
        <v>5.0149999999999997</v>
      </c>
    </row>
    <row r="10327" spans="1:4" ht="15.75">
      <c r="A10327" s="1">
        <v>2011</v>
      </c>
      <c r="B10327">
        <v>8</v>
      </c>
      <c r="C10327">
        <v>23</v>
      </c>
      <c r="D10327">
        <v>4.9800000000000004</v>
      </c>
    </row>
    <row r="10328" spans="1:4" ht="15.75">
      <c r="A10328" s="1">
        <v>2011</v>
      </c>
      <c r="B10328">
        <v>8</v>
      </c>
      <c r="C10328">
        <v>24</v>
      </c>
      <c r="D10328">
        <v>4.952</v>
      </c>
    </row>
    <row r="10329" spans="1:4" ht="15.75">
      <c r="A10329" s="1">
        <v>2011</v>
      </c>
      <c r="B10329">
        <v>8</v>
      </c>
      <c r="C10329">
        <v>25</v>
      </c>
      <c r="D10329">
        <v>4.84</v>
      </c>
    </row>
    <row r="10330" spans="1:4" ht="15.75">
      <c r="A10330" s="1">
        <v>2011</v>
      </c>
      <c r="B10330">
        <v>8</v>
      </c>
      <c r="C10330">
        <v>26</v>
      </c>
      <c r="D10330">
        <v>4.843</v>
      </c>
    </row>
    <row r="10331" spans="1:4" ht="15.75">
      <c r="A10331" s="1">
        <v>2011</v>
      </c>
      <c r="B10331">
        <v>8</v>
      </c>
      <c r="C10331">
        <v>27</v>
      </c>
      <c r="D10331">
        <v>4.8380000000000001</v>
      </c>
    </row>
    <row r="10332" spans="1:4" ht="15.75">
      <c r="A10332" s="1">
        <v>2011</v>
      </c>
      <c r="B10332">
        <v>8</v>
      </c>
      <c r="C10332">
        <v>28</v>
      </c>
      <c r="D10332">
        <v>4.7990000000000004</v>
      </c>
    </row>
    <row r="10333" spans="1:4" ht="15.75">
      <c r="A10333" s="1">
        <v>2011</v>
      </c>
      <c r="B10333">
        <v>8</v>
      </c>
      <c r="C10333">
        <v>29</v>
      </c>
      <c r="D10333">
        <v>4.7160000000000002</v>
      </c>
    </row>
    <row r="10334" spans="1:4" ht="15.75">
      <c r="A10334" s="1">
        <v>2011</v>
      </c>
      <c r="B10334">
        <v>8</v>
      </c>
      <c r="C10334">
        <v>30</v>
      </c>
      <c r="D10334">
        <v>4.649</v>
      </c>
    </row>
    <row r="10335" spans="1:4" ht="15.75">
      <c r="A10335" s="1">
        <v>2011</v>
      </c>
      <c r="B10335">
        <v>8</v>
      </c>
      <c r="C10335">
        <v>31</v>
      </c>
      <c r="D10335">
        <v>4.5819999999999999</v>
      </c>
    </row>
    <row r="10336" spans="1:4" ht="15.75">
      <c r="A10336" s="1">
        <v>2011</v>
      </c>
      <c r="B10336">
        <v>9</v>
      </c>
      <c r="C10336">
        <v>1</v>
      </c>
      <c r="D10336">
        <v>4.5919999999999996</v>
      </c>
    </row>
    <row r="10337" spans="1:4" ht="15.75">
      <c r="A10337" s="1">
        <v>2011</v>
      </c>
      <c r="B10337">
        <v>9</v>
      </c>
      <c r="C10337">
        <v>2</v>
      </c>
      <c r="D10337">
        <v>4.5970000000000004</v>
      </c>
    </row>
    <row r="10338" spans="1:4" ht="15.75">
      <c r="A10338" s="1">
        <v>2011</v>
      </c>
      <c r="B10338">
        <v>9</v>
      </c>
      <c r="C10338">
        <v>3</v>
      </c>
      <c r="D10338">
        <v>4.5270000000000001</v>
      </c>
    </row>
    <row r="10339" spans="1:4" ht="15.75">
      <c r="A10339" s="1">
        <v>2011</v>
      </c>
      <c r="B10339">
        <v>9</v>
      </c>
      <c r="C10339">
        <v>4</v>
      </c>
      <c r="D10339">
        <v>4.4249999999999998</v>
      </c>
    </row>
    <row r="10340" spans="1:4" ht="15.75">
      <c r="A10340" s="1">
        <v>2011</v>
      </c>
      <c r="B10340">
        <v>9</v>
      </c>
      <c r="C10340">
        <v>5</v>
      </c>
      <c r="D10340">
        <v>4.3819999999999997</v>
      </c>
    </row>
    <row r="10341" spans="1:4" ht="15.75">
      <c r="A10341" s="1">
        <v>2011</v>
      </c>
      <c r="B10341">
        <v>9</v>
      </c>
      <c r="C10341">
        <v>6</v>
      </c>
      <c r="D10341">
        <v>4.367</v>
      </c>
    </row>
    <row r="10342" spans="1:4" ht="15.75">
      <c r="A10342" s="1">
        <v>2011</v>
      </c>
      <c r="B10342">
        <v>9</v>
      </c>
      <c r="C10342">
        <v>7</v>
      </c>
      <c r="D10342">
        <v>4.351</v>
      </c>
    </row>
    <row r="10343" spans="1:4" ht="15.75">
      <c r="A10343" s="1">
        <v>2011</v>
      </c>
      <c r="B10343">
        <v>9</v>
      </c>
      <c r="C10343">
        <v>8</v>
      </c>
      <c r="D10343">
        <v>4.3330000000000002</v>
      </c>
    </row>
    <row r="10344" spans="1:4" ht="15.75">
      <c r="A10344" s="1">
        <v>2011</v>
      </c>
      <c r="B10344">
        <v>9</v>
      </c>
      <c r="C10344">
        <v>9</v>
      </c>
      <c r="D10344">
        <v>4.3529999999999998</v>
      </c>
    </row>
    <row r="10345" spans="1:4" ht="15.75">
      <c r="A10345" s="1">
        <v>2011</v>
      </c>
      <c r="B10345">
        <v>9</v>
      </c>
      <c r="C10345">
        <v>10</v>
      </c>
      <c r="D10345">
        <v>4.3380000000000001</v>
      </c>
    </row>
    <row r="10346" spans="1:4" ht="15.75">
      <c r="A10346" s="1">
        <v>2011</v>
      </c>
      <c r="B10346">
        <v>9</v>
      </c>
      <c r="C10346">
        <v>11</v>
      </c>
      <c r="D10346">
        <v>4.3460000000000001</v>
      </c>
    </row>
    <row r="10347" spans="1:4" ht="15.75">
      <c r="A10347" s="1">
        <v>2011</v>
      </c>
      <c r="B10347">
        <v>9</v>
      </c>
      <c r="C10347">
        <v>12</v>
      </c>
      <c r="D10347">
        <v>4.3689999999999998</v>
      </c>
    </row>
    <row r="10348" spans="1:4" ht="15.75">
      <c r="A10348" s="1">
        <v>2011</v>
      </c>
      <c r="B10348">
        <v>9</v>
      </c>
      <c r="C10348">
        <v>13</v>
      </c>
      <c r="D10348">
        <v>4.4450000000000003</v>
      </c>
    </row>
    <row r="10349" spans="1:4" ht="15.75">
      <c r="A10349" s="1">
        <v>2011</v>
      </c>
      <c r="B10349">
        <v>9</v>
      </c>
      <c r="C10349">
        <v>14</v>
      </c>
      <c r="D10349">
        <v>4.5140000000000002</v>
      </c>
    </row>
    <row r="10350" spans="1:4" ht="15.75">
      <c r="A10350" s="1">
        <v>2011</v>
      </c>
      <c r="B10350">
        <v>9</v>
      </c>
      <c r="C10350">
        <v>15</v>
      </c>
      <c r="D10350">
        <v>4.5549999999999997</v>
      </c>
    </row>
    <row r="10351" spans="1:4" ht="15.75">
      <c r="A10351" s="1">
        <v>2011</v>
      </c>
      <c r="B10351">
        <v>9</v>
      </c>
      <c r="C10351">
        <v>16</v>
      </c>
      <c r="D10351">
        <v>4.5250000000000004</v>
      </c>
    </row>
    <row r="10352" spans="1:4" ht="15.75">
      <c r="A10352" s="1">
        <v>2011</v>
      </c>
      <c r="B10352">
        <v>9</v>
      </c>
      <c r="C10352">
        <v>17</v>
      </c>
      <c r="D10352">
        <v>4.5229999999999997</v>
      </c>
    </row>
    <row r="10353" spans="1:4" ht="15.75">
      <c r="A10353" s="1">
        <v>2011</v>
      </c>
      <c r="B10353">
        <v>9</v>
      </c>
      <c r="C10353">
        <v>18</v>
      </c>
      <c r="D10353">
        <v>4.5759999999999996</v>
      </c>
    </row>
    <row r="10354" spans="1:4" ht="15.75">
      <c r="A10354" s="1">
        <v>2011</v>
      </c>
      <c r="B10354">
        <v>9</v>
      </c>
      <c r="C10354">
        <v>19</v>
      </c>
      <c r="D10354">
        <v>4.516</v>
      </c>
    </row>
    <row r="10355" spans="1:4" ht="15.75">
      <c r="A10355" s="1">
        <v>2011</v>
      </c>
      <c r="B10355">
        <v>9</v>
      </c>
      <c r="C10355">
        <v>20</v>
      </c>
      <c r="D10355">
        <v>4.5949999999999998</v>
      </c>
    </row>
    <row r="10356" spans="1:4" ht="15.75">
      <c r="A10356" s="1">
        <v>2011</v>
      </c>
      <c r="B10356">
        <v>9</v>
      </c>
      <c r="C10356">
        <v>21</v>
      </c>
      <c r="D10356">
        <v>4.58</v>
      </c>
    </row>
    <row r="10357" spans="1:4" ht="15.75">
      <c r="A10357" s="1">
        <v>2011</v>
      </c>
      <c r="B10357">
        <v>9</v>
      </c>
      <c r="C10357">
        <v>22</v>
      </c>
      <c r="D10357">
        <v>4.6420000000000003</v>
      </c>
    </row>
    <row r="10358" spans="1:4" ht="15.75">
      <c r="A10358" s="1">
        <v>2011</v>
      </c>
      <c r="B10358">
        <v>9</v>
      </c>
      <c r="C10358">
        <v>23</v>
      </c>
      <c r="D10358">
        <v>4.7050000000000001</v>
      </c>
    </row>
    <row r="10359" spans="1:4" ht="15.75">
      <c r="A10359" s="1">
        <v>2011</v>
      </c>
      <c r="B10359">
        <v>9</v>
      </c>
      <c r="C10359">
        <v>24</v>
      </c>
      <c r="D10359">
        <v>4.68</v>
      </c>
    </row>
    <row r="10360" spans="1:4" ht="15.75">
      <c r="A10360" s="1">
        <v>2011</v>
      </c>
      <c r="B10360">
        <v>9</v>
      </c>
      <c r="C10360">
        <v>25</v>
      </c>
      <c r="D10360">
        <v>4.7480000000000002</v>
      </c>
    </row>
    <row r="10361" spans="1:4" ht="15.75">
      <c r="A10361" s="1">
        <v>2011</v>
      </c>
      <c r="B10361">
        <v>9</v>
      </c>
      <c r="C10361">
        <v>26</v>
      </c>
      <c r="D10361">
        <v>4.7770000000000001</v>
      </c>
    </row>
    <row r="10362" spans="1:4" ht="15.75">
      <c r="A10362" s="1">
        <v>2011</v>
      </c>
      <c r="B10362">
        <v>9</v>
      </c>
      <c r="C10362">
        <v>27</v>
      </c>
      <c r="D10362">
        <v>4.8259999999999996</v>
      </c>
    </row>
    <row r="10363" spans="1:4" ht="15.75">
      <c r="A10363" s="1">
        <v>2011</v>
      </c>
      <c r="B10363">
        <v>9</v>
      </c>
      <c r="C10363">
        <v>28</v>
      </c>
      <c r="D10363">
        <v>4.835</v>
      </c>
    </row>
    <row r="10364" spans="1:4" ht="15.75">
      <c r="A10364" s="1">
        <v>2011</v>
      </c>
      <c r="B10364">
        <v>9</v>
      </c>
      <c r="C10364">
        <v>29</v>
      </c>
      <c r="D10364">
        <v>4.8730000000000002</v>
      </c>
    </row>
    <row r="10365" spans="1:4" ht="15.75">
      <c r="A10365" s="1">
        <v>2011</v>
      </c>
      <c r="B10365">
        <v>9</v>
      </c>
      <c r="C10365">
        <v>30</v>
      </c>
      <c r="D10365">
        <v>4.9450000000000003</v>
      </c>
    </row>
    <row r="10366" spans="1:4" ht="15.75">
      <c r="A10366" s="1">
        <v>2011</v>
      </c>
      <c r="B10366">
        <v>10</v>
      </c>
      <c r="C10366">
        <v>1</v>
      </c>
      <c r="D10366">
        <v>5.1619999999999999</v>
      </c>
    </row>
    <row r="10367" spans="1:4" ht="15.75">
      <c r="A10367" s="1">
        <v>2011</v>
      </c>
      <c r="B10367">
        <v>10</v>
      </c>
      <c r="C10367">
        <v>2</v>
      </c>
      <c r="D10367">
        <v>5.18</v>
      </c>
    </row>
    <row r="10368" spans="1:4" ht="15.75">
      <c r="A10368" s="1">
        <v>2011</v>
      </c>
      <c r="B10368">
        <v>10</v>
      </c>
      <c r="C10368">
        <v>3</v>
      </c>
      <c r="D10368">
        <v>5.2450000000000001</v>
      </c>
    </row>
    <row r="10369" spans="1:4" ht="15.75">
      <c r="A10369" s="1">
        <v>2011</v>
      </c>
      <c r="B10369">
        <v>10</v>
      </c>
      <c r="C10369">
        <v>4</v>
      </c>
      <c r="D10369">
        <v>5.27</v>
      </c>
    </row>
    <row r="10370" spans="1:4" ht="15.75">
      <c r="A10370" s="1">
        <v>2011</v>
      </c>
      <c r="B10370">
        <v>10</v>
      </c>
      <c r="C10370">
        <v>5</v>
      </c>
      <c r="D10370">
        <v>5.298</v>
      </c>
    </row>
    <row r="10371" spans="1:4" ht="15.75">
      <c r="A10371" s="1">
        <v>2011</v>
      </c>
      <c r="B10371">
        <v>10</v>
      </c>
      <c r="C10371">
        <v>6</v>
      </c>
      <c r="D10371">
        <v>5.3410000000000002</v>
      </c>
    </row>
    <row r="10372" spans="1:4" ht="15.75">
      <c r="A10372" s="1">
        <v>2011</v>
      </c>
      <c r="B10372">
        <v>10</v>
      </c>
      <c r="C10372">
        <v>7</v>
      </c>
      <c r="D10372">
        <v>5.47</v>
      </c>
    </row>
    <row r="10373" spans="1:4" ht="15.75">
      <c r="A10373" s="1">
        <v>2011</v>
      </c>
      <c r="B10373">
        <v>10</v>
      </c>
      <c r="C10373">
        <v>8</v>
      </c>
      <c r="D10373">
        <v>5.601</v>
      </c>
    </row>
    <row r="10374" spans="1:4" ht="15.75">
      <c r="A10374" s="1">
        <v>2011</v>
      </c>
      <c r="B10374">
        <v>10</v>
      </c>
      <c r="C10374">
        <v>9</v>
      </c>
      <c r="D10374">
        <v>5.7110000000000003</v>
      </c>
    </row>
    <row r="10375" spans="1:4" ht="15.75">
      <c r="A10375" s="1">
        <v>2011</v>
      </c>
      <c r="B10375">
        <v>10</v>
      </c>
      <c r="C10375">
        <v>10</v>
      </c>
      <c r="D10375">
        <v>5.7290000000000001</v>
      </c>
    </row>
    <row r="10376" spans="1:4" ht="15.75">
      <c r="A10376" s="1">
        <v>2011</v>
      </c>
      <c r="B10376">
        <v>10</v>
      </c>
      <c r="C10376">
        <v>11</v>
      </c>
      <c r="D10376">
        <v>5.7569999999999997</v>
      </c>
    </row>
    <row r="10377" spans="1:4" ht="15.75">
      <c r="A10377" s="1">
        <v>2011</v>
      </c>
      <c r="B10377">
        <v>10</v>
      </c>
      <c r="C10377">
        <v>12</v>
      </c>
      <c r="D10377">
        <v>5.8140000000000001</v>
      </c>
    </row>
    <row r="10378" spans="1:4" ht="15.75">
      <c r="A10378" s="1">
        <v>2011</v>
      </c>
      <c r="B10378">
        <v>10</v>
      </c>
      <c r="C10378">
        <v>13</v>
      </c>
      <c r="D10378">
        <v>5.9009999999999998</v>
      </c>
    </row>
    <row r="10379" spans="1:4" ht="15.75">
      <c r="A10379" s="1">
        <v>2011</v>
      </c>
      <c r="B10379">
        <v>10</v>
      </c>
      <c r="C10379">
        <v>14</v>
      </c>
      <c r="D10379">
        <v>5.9790000000000001</v>
      </c>
    </row>
    <row r="10380" spans="1:4" ht="15.75">
      <c r="A10380" s="1">
        <v>2011</v>
      </c>
      <c r="B10380">
        <v>10</v>
      </c>
      <c r="C10380">
        <v>15</v>
      </c>
      <c r="D10380">
        <v>6.0839999999999996</v>
      </c>
    </row>
    <row r="10381" spans="1:4" ht="15.75">
      <c r="A10381" s="1">
        <v>2011</v>
      </c>
      <c r="B10381">
        <v>10</v>
      </c>
      <c r="C10381">
        <v>16</v>
      </c>
      <c r="D10381">
        <v>6.1909999999999998</v>
      </c>
    </row>
    <row r="10382" spans="1:4" ht="15.75">
      <c r="A10382" s="1">
        <v>2011</v>
      </c>
      <c r="B10382">
        <v>10</v>
      </c>
      <c r="C10382">
        <v>17</v>
      </c>
      <c r="D10382">
        <v>6.3369999999999997</v>
      </c>
    </row>
    <row r="10383" spans="1:4" ht="15.75">
      <c r="A10383" s="1">
        <v>2011</v>
      </c>
      <c r="B10383">
        <v>10</v>
      </c>
      <c r="C10383">
        <v>18</v>
      </c>
      <c r="D10383">
        <v>6.4329999999999998</v>
      </c>
    </row>
    <row r="10384" spans="1:4" ht="15.75">
      <c r="A10384" s="1">
        <v>2011</v>
      </c>
      <c r="B10384">
        <v>10</v>
      </c>
      <c r="C10384">
        <v>19</v>
      </c>
      <c r="D10384">
        <v>6.4320000000000004</v>
      </c>
    </row>
    <row r="10385" spans="1:4" ht="15.75">
      <c r="A10385" s="1">
        <v>2011</v>
      </c>
      <c r="B10385">
        <v>10</v>
      </c>
      <c r="C10385">
        <v>20</v>
      </c>
      <c r="D10385">
        <v>6.4960000000000004</v>
      </c>
    </row>
    <row r="10386" spans="1:4" ht="15.75">
      <c r="A10386" s="1">
        <v>2011</v>
      </c>
      <c r="B10386">
        <v>10</v>
      </c>
      <c r="C10386">
        <v>21</v>
      </c>
      <c r="D10386">
        <v>6.66</v>
      </c>
    </row>
    <row r="10387" spans="1:4" ht="15.75">
      <c r="A10387" s="1">
        <v>2011</v>
      </c>
      <c r="B10387">
        <v>10</v>
      </c>
      <c r="C10387">
        <v>22</v>
      </c>
      <c r="D10387">
        <v>6.9059999999999997</v>
      </c>
    </row>
    <row r="10388" spans="1:4" ht="15.75">
      <c r="A10388" s="1">
        <v>2011</v>
      </c>
      <c r="B10388">
        <v>10</v>
      </c>
      <c r="C10388">
        <v>23</v>
      </c>
      <c r="D10388">
        <v>7.1280000000000001</v>
      </c>
    </row>
    <row r="10389" spans="1:4" ht="15.75">
      <c r="A10389" s="1">
        <v>2011</v>
      </c>
      <c r="B10389">
        <v>10</v>
      </c>
      <c r="C10389">
        <v>24</v>
      </c>
      <c r="D10389">
        <v>7.38</v>
      </c>
    </row>
    <row r="10390" spans="1:4" ht="15.75">
      <c r="A10390" s="1">
        <v>2011</v>
      </c>
      <c r="B10390">
        <v>10</v>
      </c>
      <c r="C10390">
        <v>25</v>
      </c>
      <c r="D10390">
        <v>7.6479999999999997</v>
      </c>
    </row>
    <row r="10391" spans="1:4" ht="15.75">
      <c r="A10391" s="1">
        <v>2011</v>
      </c>
      <c r="B10391">
        <v>10</v>
      </c>
      <c r="C10391">
        <v>26</v>
      </c>
      <c r="D10391">
        <v>7.8410000000000002</v>
      </c>
    </row>
    <row r="10392" spans="1:4" ht="15.75">
      <c r="A10392" s="1">
        <v>2011</v>
      </c>
      <c r="B10392">
        <v>10</v>
      </c>
      <c r="C10392">
        <v>27</v>
      </c>
      <c r="D10392">
        <v>8.0609999999999999</v>
      </c>
    </row>
    <row r="10393" spans="1:4" ht="15.75">
      <c r="A10393" s="1">
        <v>2011</v>
      </c>
      <c r="B10393">
        <v>10</v>
      </c>
      <c r="C10393">
        <v>28</v>
      </c>
      <c r="D10393">
        <v>8.1829999999999998</v>
      </c>
    </row>
    <row r="10394" spans="1:4" ht="15.75">
      <c r="A10394" s="1">
        <v>2011</v>
      </c>
      <c r="B10394">
        <v>10</v>
      </c>
      <c r="C10394">
        <v>29</v>
      </c>
      <c r="D10394">
        <v>8.2799999999999994</v>
      </c>
    </row>
    <row r="10395" spans="1:4" ht="15.75">
      <c r="A10395" s="1">
        <v>2011</v>
      </c>
      <c r="B10395">
        <v>10</v>
      </c>
      <c r="C10395">
        <v>30</v>
      </c>
      <c r="D10395">
        <v>8.3970000000000002</v>
      </c>
    </row>
    <row r="10396" spans="1:4" ht="15.75">
      <c r="A10396" s="1">
        <v>2011</v>
      </c>
      <c r="B10396">
        <v>10</v>
      </c>
      <c r="C10396">
        <v>31</v>
      </c>
      <c r="D10396">
        <v>8.4860000000000007</v>
      </c>
    </row>
    <row r="10397" spans="1:4" ht="15.75">
      <c r="A10397" s="1">
        <v>2011</v>
      </c>
      <c r="B10397">
        <v>11</v>
      </c>
      <c r="C10397">
        <v>1</v>
      </c>
      <c r="D10397">
        <v>8.7270000000000003</v>
      </c>
    </row>
    <row r="10398" spans="1:4" ht="15.75">
      <c r="A10398" s="1">
        <v>2011</v>
      </c>
      <c r="B10398">
        <v>11</v>
      </c>
      <c r="C10398">
        <v>2</v>
      </c>
      <c r="D10398">
        <v>8.8119999999999994</v>
      </c>
    </row>
    <row r="10399" spans="1:4" ht="15.75">
      <c r="A10399" s="1">
        <v>2011</v>
      </c>
      <c r="B10399">
        <v>11</v>
      </c>
      <c r="C10399">
        <v>3</v>
      </c>
      <c r="D10399">
        <v>8.93</v>
      </c>
    </row>
    <row r="10400" spans="1:4" ht="15.75">
      <c r="A10400" s="1">
        <v>2011</v>
      </c>
      <c r="B10400">
        <v>11</v>
      </c>
      <c r="C10400">
        <v>4</v>
      </c>
      <c r="D10400">
        <v>9.0609999999999999</v>
      </c>
    </row>
    <row r="10401" spans="1:4" ht="15.75">
      <c r="A10401" s="1">
        <v>2011</v>
      </c>
      <c r="B10401">
        <v>11</v>
      </c>
      <c r="C10401">
        <v>5</v>
      </c>
      <c r="D10401">
        <v>9.1080000000000005</v>
      </c>
    </row>
    <row r="10402" spans="1:4" ht="15.75">
      <c r="A10402" s="1">
        <v>2011</v>
      </c>
      <c r="B10402">
        <v>11</v>
      </c>
      <c r="C10402">
        <v>6</v>
      </c>
      <c r="D10402">
        <v>9.1340000000000003</v>
      </c>
    </row>
    <row r="10403" spans="1:4" ht="15.75">
      <c r="A10403" s="1">
        <v>2011</v>
      </c>
      <c r="B10403">
        <v>11</v>
      </c>
      <c r="C10403">
        <v>7</v>
      </c>
      <c r="D10403">
        <v>9.1419999999999995</v>
      </c>
    </row>
    <row r="10404" spans="1:4" ht="15.75">
      <c r="A10404" s="1">
        <v>2011</v>
      </c>
      <c r="B10404">
        <v>11</v>
      </c>
      <c r="C10404">
        <v>8</v>
      </c>
      <c r="D10404">
        <v>9.1449999999999996</v>
      </c>
    </row>
    <row r="10405" spans="1:4" ht="15.75">
      <c r="A10405" s="1">
        <v>2011</v>
      </c>
      <c r="B10405">
        <v>11</v>
      </c>
      <c r="C10405">
        <v>9</v>
      </c>
      <c r="D10405">
        <v>9.2059999999999995</v>
      </c>
    </row>
    <row r="10406" spans="1:4" ht="15.75">
      <c r="A10406" s="1">
        <v>2011</v>
      </c>
      <c r="B10406">
        <v>11</v>
      </c>
      <c r="C10406">
        <v>10</v>
      </c>
      <c r="D10406">
        <v>9.1880000000000006</v>
      </c>
    </row>
    <row r="10407" spans="1:4" ht="15.75">
      <c r="A10407" s="1">
        <v>2011</v>
      </c>
      <c r="B10407">
        <v>11</v>
      </c>
      <c r="C10407">
        <v>11</v>
      </c>
      <c r="D10407">
        <v>9.3290000000000006</v>
      </c>
    </row>
    <row r="10408" spans="1:4" ht="15.75">
      <c r="A10408" s="1">
        <v>2011</v>
      </c>
      <c r="B10408">
        <v>11</v>
      </c>
      <c r="C10408">
        <v>12</v>
      </c>
      <c r="D10408">
        <v>9.4580000000000002</v>
      </c>
    </row>
    <row r="10409" spans="1:4" ht="15.75">
      <c r="A10409" s="1">
        <v>2011</v>
      </c>
      <c r="B10409">
        <v>11</v>
      </c>
      <c r="C10409">
        <v>13</v>
      </c>
      <c r="D10409">
        <v>9.5020000000000007</v>
      </c>
    </row>
    <row r="10410" spans="1:4" ht="15.75">
      <c r="A10410" s="1">
        <v>2011</v>
      </c>
      <c r="B10410">
        <v>11</v>
      </c>
      <c r="C10410">
        <v>14</v>
      </c>
      <c r="D10410">
        <v>9.6430000000000007</v>
      </c>
    </row>
    <row r="10411" spans="1:4" ht="15.75">
      <c r="A10411" s="1">
        <v>2011</v>
      </c>
      <c r="B10411">
        <v>11</v>
      </c>
      <c r="C10411">
        <v>15</v>
      </c>
      <c r="D10411">
        <v>9.7509999999999994</v>
      </c>
    </row>
    <row r="10412" spans="1:4" ht="15.75">
      <c r="A10412" s="1">
        <v>2011</v>
      </c>
      <c r="B10412">
        <v>11</v>
      </c>
      <c r="C10412">
        <v>16</v>
      </c>
      <c r="D10412">
        <v>9.8070000000000004</v>
      </c>
    </row>
    <row r="10413" spans="1:4" ht="15.75">
      <c r="A10413" s="1">
        <v>2011</v>
      </c>
      <c r="B10413">
        <v>11</v>
      </c>
      <c r="C10413">
        <v>17</v>
      </c>
      <c r="D10413">
        <v>9.9039999999999999</v>
      </c>
    </row>
    <row r="10414" spans="1:4" ht="15.75">
      <c r="A10414" s="1">
        <v>2011</v>
      </c>
      <c r="B10414">
        <v>11</v>
      </c>
      <c r="C10414">
        <v>18</v>
      </c>
      <c r="D10414">
        <v>9.8930000000000007</v>
      </c>
    </row>
    <row r="10415" spans="1:4" ht="15.75">
      <c r="A10415" s="1">
        <v>2011</v>
      </c>
      <c r="B10415">
        <v>11</v>
      </c>
      <c r="C10415">
        <v>19</v>
      </c>
      <c r="D10415">
        <v>9.9719999999999995</v>
      </c>
    </row>
    <row r="10416" spans="1:4" ht="15.75">
      <c r="A10416" s="1">
        <v>2011</v>
      </c>
      <c r="B10416">
        <v>11</v>
      </c>
      <c r="C10416">
        <v>20</v>
      </c>
      <c r="D10416">
        <v>10.095000000000001</v>
      </c>
    </row>
    <row r="10417" spans="1:4" ht="15.75">
      <c r="A10417" s="1">
        <v>2011</v>
      </c>
      <c r="B10417">
        <v>11</v>
      </c>
      <c r="C10417">
        <v>21</v>
      </c>
      <c r="D10417">
        <v>10.329000000000001</v>
      </c>
    </row>
    <row r="10418" spans="1:4" ht="15.75">
      <c r="A10418" s="1">
        <v>2011</v>
      </c>
      <c r="B10418">
        <v>11</v>
      </c>
      <c r="C10418">
        <v>22</v>
      </c>
      <c r="D10418">
        <v>10.263999999999999</v>
      </c>
    </row>
    <row r="10419" spans="1:4" ht="15.75">
      <c r="A10419" s="1">
        <v>2011</v>
      </c>
      <c r="B10419">
        <v>11</v>
      </c>
      <c r="C10419">
        <v>23</v>
      </c>
      <c r="D10419">
        <v>10.375999999999999</v>
      </c>
    </row>
    <row r="10420" spans="1:4" ht="15.75">
      <c r="A10420" s="1">
        <v>2011</v>
      </c>
      <c r="B10420">
        <v>11</v>
      </c>
      <c r="C10420">
        <v>24</v>
      </c>
      <c r="D10420">
        <v>10.438000000000001</v>
      </c>
    </row>
    <row r="10421" spans="1:4" ht="15.75">
      <c r="A10421" s="1">
        <v>2011</v>
      </c>
      <c r="B10421">
        <v>11</v>
      </c>
      <c r="C10421">
        <v>25</v>
      </c>
      <c r="D10421">
        <v>10.5</v>
      </c>
    </row>
    <row r="10422" spans="1:4" ht="15.75">
      <c r="A10422" s="1">
        <v>2011</v>
      </c>
      <c r="B10422">
        <v>11</v>
      </c>
      <c r="C10422">
        <v>26</v>
      </c>
      <c r="D10422">
        <v>10.545</v>
      </c>
    </row>
    <row r="10423" spans="1:4" ht="15.75">
      <c r="A10423" s="1">
        <v>2011</v>
      </c>
      <c r="B10423">
        <v>11</v>
      </c>
      <c r="C10423">
        <v>27</v>
      </c>
      <c r="D10423">
        <v>10.64</v>
      </c>
    </row>
    <row r="10424" spans="1:4" ht="15.75">
      <c r="A10424" s="1">
        <v>2011</v>
      </c>
      <c r="B10424">
        <v>11</v>
      </c>
      <c r="C10424">
        <v>28</v>
      </c>
      <c r="D10424">
        <v>10.661</v>
      </c>
    </row>
    <row r="10425" spans="1:4" ht="15.75">
      <c r="A10425" s="1">
        <v>2011</v>
      </c>
      <c r="B10425">
        <v>11</v>
      </c>
      <c r="C10425">
        <v>29</v>
      </c>
      <c r="D10425">
        <v>10.782</v>
      </c>
    </row>
    <row r="10426" spans="1:4" ht="15.75">
      <c r="A10426" s="1">
        <v>2011</v>
      </c>
      <c r="B10426">
        <v>11</v>
      </c>
      <c r="C10426">
        <v>30</v>
      </c>
      <c r="D10426">
        <v>10.811999999999999</v>
      </c>
    </row>
    <row r="10427" spans="1:4" ht="15.75">
      <c r="A10427" s="1">
        <v>2011</v>
      </c>
      <c r="B10427">
        <v>12</v>
      </c>
      <c r="C10427">
        <v>1</v>
      </c>
      <c r="D10427">
        <v>11.038</v>
      </c>
    </row>
    <row r="10428" spans="1:4" ht="15.75">
      <c r="A10428" s="1">
        <v>2011</v>
      </c>
      <c r="B10428">
        <v>12</v>
      </c>
      <c r="C10428">
        <v>2</v>
      </c>
      <c r="D10428">
        <v>10.974</v>
      </c>
    </row>
    <row r="10429" spans="1:4" ht="15.75">
      <c r="A10429" s="1">
        <v>2011</v>
      </c>
      <c r="B10429">
        <v>12</v>
      </c>
      <c r="C10429">
        <v>3</v>
      </c>
      <c r="D10429">
        <v>11.08</v>
      </c>
    </row>
    <row r="10430" spans="1:4" ht="15.75">
      <c r="A10430" s="1">
        <v>2011</v>
      </c>
      <c r="B10430">
        <v>12</v>
      </c>
      <c r="C10430">
        <v>4</v>
      </c>
      <c r="D10430">
        <v>11.247</v>
      </c>
    </row>
    <row r="10431" spans="1:4" ht="15.75">
      <c r="A10431" s="1">
        <v>2011</v>
      </c>
      <c r="B10431">
        <v>12</v>
      </c>
      <c r="C10431">
        <v>5</v>
      </c>
      <c r="D10431">
        <v>11.331</v>
      </c>
    </row>
    <row r="10432" spans="1:4" ht="15.75">
      <c r="A10432" s="1">
        <v>2011</v>
      </c>
      <c r="B10432">
        <v>12</v>
      </c>
      <c r="C10432">
        <v>6</v>
      </c>
      <c r="D10432">
        <v>11.507</v>
      </c>
    </row>
    <row r="10433" spans="1:4" ht="15.75">
      <c r="A10433" s="1">
        <v>2011</v>
      </c>
      <c r="B10433">
        <v>12</v>
      </c>
      <c r="C10433">
        <v>7</v>
      </c>
      <c r="D10433">
        <v>11.548</v>
      </c>
    </row>
    <row r="10434" spans="1:4" ht="15.75">
      <c r="A10434" s="1">
        <v>2011</v>
      </c>
      <c r="B10434">
        <v>12</v>
      </c>
      <c r="C10434">
        <v>8</v>
      </c>
      <c r="D10434">
        <v>11.696</v>
      </c>
    </row>
    <row r="10435" spans="1:4" ht="15.75">
      <c r="A10435" s="1">
        <v>2011</v>
      </c>
      <c r="B10435">
        <v>12</v>
      </c>
      <c r="C10435">
        <v>9</v>
      </c>
      <c r="D10435">
        <v>11.807</v>
      </c>
    </row>
    <row r="10436" spans="1:4" ht="15.75">
      <c r="A10436" s="1">
        <v>2011</v>
      </c>
      <c r="B10436">
        <v>12</v>
      </c>
      <c r="C10436">
        <v>10</v>
      </c>
      <c r="D10436">
        <v>11.827</v>
      </c>
    </row>
    <row r="10437" spans="1:4" ht="15.75">
      <c r="A10437" s="1">
        <v>2011</v>
      </c>
      <c r="B10437">
        <v>12</v>
      </c>
      <c r="C10437">
        <v>11</v>
      </c>
      <c r="D10437">
        <v>11.781000000000001</v>
      </c>
    </row>
    <row r="10438" spans="1:4" ht="15.75">
      <c r="A10438" s="1">
        <v>2011</v>
      </c>
      <c r="B10438">
        <v>12</v>
      </c>
      <c r="C10438">
        <v>12</v>
      </c>
      <c r="D10438">
        <v>11.958</v>
      </c>
    </row>
    <row r="10439" spans="1:4" ht="15.75">
      <c r="A10439" s="1">
        <v>2011</v>
      </c>
      <c r="B10439">
        <v>12</v>
      </c>
      <c r="C10439">
        <v>13</v>
      </c>
      <c r="D10439">
        <v>12.01</v>
      </c>
    </row>
    <row r="10440" spans="1:4" ht="15.75">
      <c r="A10440" s="1">
        <v>2011</v>
      </c>
      <c r="B10440">
        <v>12</v>
      </c>
      <c r="C10440">
        <v>14</v>
      </c>
      <c r="D10440">
        <v>12.117000000000001</v>
      </c>
    </row>
    <row r="10441" spans="1:4" ht="15.75">
      <c r="A10441" s="1">
        <v>2011</v>
      </c>
      <c r="B10441">
        <v>12</v>
      </c>
      <c r="C10441">
        <v>15</v>
      </c>
      <c r="D10441">
        <v>12.191000000000001</v>
      </c>
    </row>
    <row r="10442" spans="1:4" ht="15.75">
      <c r="A10442" s="1">
        <v>2011</v>
      </c>
      <c r="B10442">
        <v>12</v>
      </c>
      <c r="C10442">
        <v>16</v>
      </c>
      <c r="D10442">
        <v>12.305</v>
      </c>
    </row>
    <row r="10443" spans="1:4" ht="15.75">
      <c r="A10443" s="1">
        <v>2011</v>
      </c>
      <c r="B10443">
        <v>12</v>
      </c>
      <c r="C10443">
        <v>17</v>
      </c>
      <c r="D10443">
        <v>12.244999999999999</v>
      </c>
    </row>
    <row r="10444" spans="1:4" ht="15.75">
      <c r="A10444" s="1">
        <v>2011</v>
      </c>
      <c r="B10444">
        <v>12</v>
      </c>
      <c r="C10444">
        <v>18</v>
      </c>
      <c r="D10444">
        <v>12.285</v>
      </c>
    </row>
    <row r="10445" spans="1:4" ht="15.75">
      <c r="A10445" s="1">
        <v>2011</v>
      </c>
      <c r="B10445">
        <v>12</v>
      </c>
      <c r="C10445">
        <v>19</v>
      </c>
      <c r="D10445">
        <v>12.369</v>
      </c>
    </row>
    <row r="10446" spans="1:4" ht="15.75">
      <c r="A10446" s="1">
        <v>2011</v>
      </c>
      <c r="B10446">
        <v>12</v>
      </c>
      <c r="C10446">
        <v>20</v>
      </c>
      <c r="D10446">
        <v>12.391</v>
      </c>
    </row>
    <row r="10447" spans="1:4" ht="15.75">
      <c r="A10447" s="1">
        <v>2011</v>
      </c>
      <c r="B10447">
        <v>12</v>
      </c>
      <c r="C10447">
        <v>21</v>
      </c>
      <c r="D10447">
        <v>12.529</v>
      </c>
    </row>
    <row r="10448" spans="1:4" ht="15.75">
      <c r="A10448" s="1">
        <v>2011</v>
      </c>
      <c r="B10448">
        <v>12</v>
      </c>
      <c r="C10448">
        <v>22</v>
      </c>
      <c r="D10448">
        <v>12.632999999999999</v>
      </c>
    </row>
    <row r="10449" spans="1:4" ht="15.75">
      <c r="A10449" s="1">
        <v>2011</v>
      </c>
      <c r="B10449">
        <v>12</v>
      </c>
      <c r="C10449">
        <v>23</v>
      </c>
      <c r="D10449">
        <v>12.712999999999999</v>
      </c>
    </row>
    <row r="10450" spans="1:4" ht="15.75">
      <c r="A10450" s="1">
        <v>2011</v>
      </c>
      <c r="B10450">
        <v>12</v>
      </c>
      <c r="C10450">
        <v>24</v>
      </c>
      <c r="D10450">
        <v>12.771000000000001</v>
      </c>
    </row>
    <row r="10451" spans="1:4" ht="15.75">
      <c r="A10451" s="1">
        <v>2011</v>
      </c>
      <c r="B10451">
        <v>12</v>
      </c>
      <c r="C10451">
        <v>25</v>
      </c>
      <c r="D10451">
        <v>12.725</v>
      </c>
    </row>
    <row r="10452" spans="1:4" ht="15.75">
      <c r="A10452" s="1">
        <v>2011</v>
      </c>
      <c r="B10452">
        <v>12</v>
      </c>
      <c r="C10452">
        <v>26</v>
      </c>
      <c r="D10452">
        <v>12.682</v>
      </c>
    </row>
    <row r="10453" spans="1:4" ht="15.75">
      <c r="A10453" s="1">
        <v>2011</v>
      </c>
      <c r="B10453">
        <v>12</v>
      </c>
      <c r="C10453">
        <v>27</v>
      </c>
      <c r="D10453">
        <v>12.755000000000001</v>
      </c>
    </row>
    <row r="10454" spans="1:4" ht="15.75">
      <c r="A10454" s="1">
        <v>2011</v>
      </c>
      <c r="B10454">
        <v>12</v>
      </c>
      <c r="C10454">
        <v>28</v>
      </c>
      <c r="D10454">
        <v>12.853999999999999</v>
      </c>
    </row>
    <row r="10455" spans="1:4" ht="15.75">
      <c r="A10455" s="1">
        <v>2011</v>
      </c>
      <c r="B10455">
        <v>12</v>
      </c>
      <c r="C10455">
        <v>29</v>
      </c>
      <c r="D10455">
        <v>13.097</v>
      </c>
    </row>
    <row r="10456" spans="1:4" ht="15.75">
      <c r="A10456" s="1">
        <v>2011</v>
      </c>
      <c r="B10456">
        <v>12</v>
      </c>
      <c r="C10456">
        <v>30</v>
      </c>
      <c r="D10456">
        <v>13.115</v>
      </c>
    </row>
    <row r="10457" spans="1:4" ht="15.75">
      <c r="A10457" s="1">
        <v>2011</v>
      </c>
      <c r="B10457">
        <v>12</v>
      </c>
      <c r="C10457">
        <v>31</v>
      </c>
      <c r="D10457">
        <v>13.18</v>
      </c>
    </row>
    <row r="10458" spans="1:4" ht="15.75">
      <c r="A10458" s="1">
        <v>2012</v>
      </c>
      <c r="B10458">
        <v>1</v>
      </c>
      <c r="C10458">
        <v>1</v>
      </c>
      <c r="D10458">
        <v>13.353</v>
      </c>
    </row>
    <row r="10459" spans="1:4" ht="15.75">
      <c r="A10459" s="1">
        <v>2012</v>
      </c>
      <c r="B10459">
        <v>1</v>
      </c>
      <c r="C10459">
        <v>2</v>
      </c>
      <c r="D10459">
        <v>13.420999999999999</v>
      </c>
    </row>
    <row r="10460" spans="1:4" ht="15.75">
      <c r="A10460" s="1">
        <v>2012</v>
      </c>
      <c r="B10460">
        <v>1</v>
      </c>
      <c r="C10460">
        <v>3</v>
      </c>
      <c r="D10460">
        <v>13.379</v>
      </c>
    </row>
    <row r="10461" spans="1:4" ht="15.75">
      <c r="A10461" s="1">
        <v>2012</v>
      </c>
      <c r="B10461">
        <v>1</v>
      </c>
      <c r="C10461">
        <v>4</v>
      </c>
      <c r="D10461">
        <v>13.414</v>
      </c>
    </row>
    <row r="10462" spans="1:4" ht="15.75">
      <c r="A10462" s="1">
        <v>2012</v>
      </c>
      <c r="B10462">
        <v>1</v>
      </c>
      <c r="C10462">
        <v>5</v>
      </c>
      <c r="D10462">
        <v>13.417</v>
      </c>
    </row>
    <row r="10463" spans="1:4" ht="15.75">
      <c r="A10463" s="1">
        <v>2012</v>
      </c>
      <c r="B10463">
        <v>1</v>
      </c>
      <c r="C10463">
        <v>6</v>
      </c>
      <c r="D10463">
        <v>13.404</v>
      </c>
    </row>
    <row r="10464" spans="1:4" ht="15.75">
      <c r="A10464" s="1">
        <v>2012</v>
      </c>
      <c r="B10464">
        <v>1</v>
      </c>
      <c r="C10464">
        <v>7</v>
      </c>
      <c r="D10464">
        <v>13.477</v>
      </c>
    </row>
    <row r="10465" spans="1:4" ht="15.75">
      <c r="A10465" s="1">
        <v>2012</v>
      </c>
      <c r="B10465">
        <v>1</v>
      </c>
      <c r="C10465">
        <v>8</v>
      </c>
      <c r="D10465">
        <v>13.544</v>
      </c>
    </row>
    <row r="10466" spans="1:4" ht="15.75">
      <c r="A10466" s="1">
        <v>2012</v>
      </c>
      <c r="B10466">
        <v>1</v>
      </c>
      <c r="C10466">
        <v>9</v>
      </c>
      <c r="D10466">
        <v>13.64</v>
      </c>
    </row>
    <row r="10467" spans="1:4" ht="15.75">
      <c r="A10467" s="1">
        <v>2012</v>
      </c>
      <c r="B10467">
        <v>1</v>
      </c>
      <c r="C10467">
        <v>10</v>
      </c>
      <c r="D10467">
        <v>13.691000000000001</v>
      </c>
    </row>
    <row r="10468" spans="1:4" ht="15.75">
      <c r="A10468" s="1">
        <v>2012</v>
      </c>
      <c r="B10468">
        <v>1</v>
      </c>
      <c r="C10468">
        <v>11</v>
      </c>
      <c r="D10468">
        <v>13.749000000000001</v>
      </c>
    </row>
    <row r="10469" spans="1:4" ht="15.75">
      <c r="A10469" s="1">
        <v>2012</v>
      </c>
      <c r="B10469">
        <v>1</v>
      </c>
      <c r="C10469">
        <v>12</v>
      </c>
      <c r="D10469">
        <v>13.879</v>
      </c>
    </row>
    <row r="10470" spans="1:4" ht="15.75">
      <c r="A10470" s="1">
        <v>2012</v>
      </c>
      <c r="B10470">
        <v>1</v>
      </c>
      <c r="C10470">
        <v>13</v>
      </c>
      <c r="D10470">
        <v>13.882999999999999</v>
      </c>
    </row>
    <row r="10471" spans="1:4" ht="15.75">
      <c r="A10471" s="1">
        <v>2012</v>
      </c>
      <c r="B10471">
        <v>1</v>
      </c>
      <c r="C10471">
        <v>14</v>
      </c>
      <c r="D10471">
        <v>13.84</v>
      </c>
    </row>
    <row r="10472" spans="1:4" ht="15.75">
      <c r="A10472" s="1">
        <v>2012</v>
      </c>
      <c r="B10472">
        <v>1</v>
      </c>
      <c r="C10472">
        <v>15</v>
      </c>
      <c r="D10472">
        <v>13.702999999999999</v>
      </c>
    </row>
    <row r="10473" spans="1:4" ht="15.75">
      <c r="A10473" s="1">
        <v>2012</v>
      </c>
      <c r="B10473">
        <v>1</v>
      </c>
      <c r="C10473">
        <v>16</v>
      </c>
      <c r="D10473">
        <v>13.624000000000001</v>
      </c>
    </row>
    <row r="10474" spans="1:4" ht="15.75">
      <c r="A10474" s="1">
        <v>2012</v>
      </c>
      <c r="B10474">
        <v>1</v>
      </c>
      <c r="C10474">
        <v>17</v>
      </c>
      <c r="D10474">
        <v>13.599</v>
      </c>
    </row>
    <row r="10475" spans="1:4" ht="15.75">
      <c r="A10475" s="1">
        <v>2012</v>
      </c>
      <c r="B10475">
        <v>1</v>
      </c>
      <c r="C10475">
        <v>18</v>
      </c>
      <c r="D10475">
        <v>13.654999999999999</v>
      </c>
    </row>
    <row r="10476" spans="1:4" ht="15.75">
      <c r="A10476" s="1">
        <v>2012</v>
      </c>
      <c r="B10476">
        <v>1</v>
      </c>
      <c r="C10476">
        <v>19</v>
      </c>
      <c r="D10476">
        <v>13.673</v>
      </c>
    </row>
    <row r="10477" spans="1:4" ht="15.75">
      <c r="A10477" s="1">
        <v>2012</v>
      </c>
      <c r="B10477">
        <v>1</v>
      </c>
      <c r="C10477">
        <v>20</v>
      </c>
      <c r="D10477">
        <v>13.676</v>
      </c>
    </row>
    <row r="10478" spans="1:4" ht="15.75">
      <c r="A10478" s="1">
        <v>2012</v>
      </c>
      <c r="B10478">
        <v>1</v>
      </c>
      <c r="C10478">
        <v>21</v>
      </c>
      <c r="D10478">
        <v>13.782</v>
      </c>
    </row>
    <row r="10479" spans="1:4" ht="15.75">
      <c r="A10479" s="1">
        <v>2012</v>
      </c>
      <c r="B10479">
        <v>1</v>
      </c>
      <c r="C10479">
        <v>22</v>
      </c>
      <c r="D10479">
        <v>13.89</v>
      </c>
    </row>
    <row r="10480" spans="1:4" ht="15.75">
      <c r="A10480" s="1">
        <v>2012</v>
      </c>
      <c r="B10480">
        <v>1</v>
      </c>
      <c r="C10480">
        <v>23</v>
      </c>
      <c r="D10480">
        <v>13.964</v>
      </c>
    </row>
    <row r="10481" spans="1:4" ht="15.75">
      <c r="A10481" s="1">
        <v>2012</v>
      </c>
      <c r="B10481">
        <v>1</v>
      </c>
      <c r="C10481">
        <v>24</v>
      </c>
      <c r="D10481">
        <v>13.981999999999999</v>
      </c>
    </row>
    <row r="10482" spans="1:4" ht="15.75">
      <c r="A10482" s="1">
        <v>2012</v>
      </c>
      <c r="B10482">
        <v>1</v>
      </c>
      <c r="C10482">
        <v>25</v>
      </c>
      <c r="D10482">
        <v>13.914</v>
      </c>
    </row>
    <row r="10483" spans="1:4" ht="15.75">
      <c r="A10483" s="1">
        <v>2012</v>
      </c>
      <c r="B10483">
        <v>1</v>
      </c>
      <c r="C10483">
        <v>26</v>
      </c>
      <c r="D10483">
        <v>13.962</v>
      </c>
    </row>
    <row r="10484" spans="1:4" ht="15.75">
      <c r="A10484" s="1">
        <v>2012</v>
      </c>
      <c r="B10484">
        <v>1</v>
      </c>
      <c r="C10484">
        <v>27</v>
      </c>
      <c r="D10484">
        <v>13.93</v>
      </c>
    </row>
    <row r="10485" spans="1:4" ht="15.75">
      <c r="A10485" s="1">
        <v>2012</v>
      </c>
      <c r="B10485">
        <v>1</v>
      </c>
      <c r="C10485">
        <v>28</v>
      </c>
      <c r="D10485">
        <v>14.048</v>
      </c>
    </row>
    <row r="10486" spans="1:4" ht="15.75">
      <c r="A10486" s="1">
        <v>2012</v>
      </c>
      <c r="B10486">
        <v>1</v>
      </c>
      <c r="C10486">
        <v>29</v>
      </c>
      <c r="D10486">
        <v>14.035</v>
      </c>
    </row>
    <row r="10487" spans="1:4" ht="15.75">
      <c r="A10487" s="1">
        <v>2012</v>
      </c>
      <c r="B10487">
        <v>1</v>
      </c>
      <c r="C10487">
        <v>30</v>
      </c>
      <c r="D10487">
        <v>14.036</v>
      </c>
    </row>
    <row r="10488" spans="1:4" ht="15.75">
      <c r="A10488" s="1">
        <v>2012</v>
      </c>
      <c r="B10488">
        <v>1</v>
      </c>
      <c r="C10488">
        <v>31</v>
      </c>
      <c r="D10488">
        <v>14.048</v>
      </c>
    </row>
    <row r="10489" spans="1:4" ht="15.75">
      <c r="A10489" s="1">
        <v>2012</v>
      </c>
      <c r="B10489">
        <v>2</v>
      </c>
      <c r="C10489">
        <v>1</v>
      </c>
      <c r="D10489">
        <v>14.11</v>
      </c>
    </row>
    <row r="10490" spans="1:4" ht="15.75">
      <c r="A10490" s="1">
        <v>2012</v>
      </c>
      <c r="B10490">
        <v>2</v>
      </c>
      <c r="C10490">
        <v>2</v>
      </c>
      <c r="D10490">
        <v>14.137</v>
      </c>
    </row>
    <row r="10491" spans="1:4" ht="15.75">
      <c r="A10491" s="1">
        <v>2012</v>
      </c>
      <c r="B10491">
        <v>2</v>
      </c>
      <c r="C10491">
        <v>3</v>
      </c>
      <c r="D10491">
        <v>14.077999999999999</v>
      </c>
    </row>
    <row r="10492" spans="1:4" ht="15.75">
      <c r="A10492" s="1">
        <v>2012</v>
      </c>
      <c r="B10492">
        <v>2</v>
      </c>
      <c r="C10492">
        <v>4</v>
      </c>
      <c r="D10492">
        <v>14.11</v>
      </c>
    </row>
    <row r="10493" spans="1:4" ht="15.75">
      <c r="A10493" s="1">
        <v>2012</v>
      </c>
      <c r="B10493">
        <v>2</v>
      </c>
      <c r="C10493">
        <v>5</v>
      </c>
      <c r="D10493">
        <v>14.169</v>
      </c>
    </row>
    <row r="10494" spans="1:4" ht="15.75">
      <c r="A10494" s="1">
        <v>2012</v>
      </c>
      <c r="B10494">
        <v>2</v>
      </c>
      <c r="C10494">
        <v>6</v>
      </c>
      <c r="D10494">
        <v>14.204000000000001</v>
      </c>
    </row>
    <row r="10495" spans="1:4" ht="15.75">
      <c r="A10495" s="1">
        <v>2012</v>
      </c>
      <c r="B10495">
        <v>2</v>
      </c>
      <c r="C10495">
        <v>7</v>
      </c>
      <c r="D10495">
        <v>14.263</v>
      </c>
    </row>
    <row r="10496" spans="1:4" ht="15.75">
      <c r="A10496" s="1">
        <v>2012</v>
      </c>
      <c r="B10496">
        <v>2</v>
      </c>
      <c r="C10496">
        <v>8</v>
      </c>
      <c r="D10496">
        <v>14.356</v>
      </c>
    </row>
    <row r="10497" spans="1:4" ht="15.75">
      <c r="A10497" s="1">
        <v>2012</v>
      </c>
      <c r="B10497">
        <v>2</v>
      </c>
      <c r="C10497">
        <v>9</v>
      </c>
      <c r="D10497">
        <v>14.324999999999999</v>
      </c>
    </row>
    <row r="10498" spans="1:4" ht="15.75">
      <c r="A10498" s="1">
        <v>2012</v>
      </c>
      <c r="B10498">
        <v>2</v>
      </c>
      <c r="C10498">
        <v>10</v>
      </c>
      <c r="D10498">
        <v>14.353</v>
      </c>
    </row>
    <row r="10499" spans="1:4" ht="15.75">
      <c r="A10499" s="1">
        <v>2012</v>
      </c>
      <c r="B10499">
        <v>2</v>
      </c>
      <c r="C10499">
        <v>11</v>
      </c>
      <c r="D10499">
        <v>14.456</v>
      </c>
    </row>
    <row r="10500" spans="1:4" ht="15.75">
      <c r="A10500" s="1">
        <v>2012</v>
      </c>
      <c r="B10500">
        <v>2</v>
      </c>
      <c r="C10500">
        <v>12</v>
      </c>
      <c r="D10500">
        <v>14.545999999999999</v>
      </c>
    </row>
    <row r="10501" spans="1:4" ht="15.75">
      <c r="A10501" s="1">
        <v>2012</v>
      </c>
      <c r="B10501">
        <v>2</v>
      </c>
      <c r="C10501">
        <v>13</v>
      </c>
      <c r="D10501">
        <v>14.585000000000001</v>
      </c>
    </row>
    <row r="10502" spans="1:4" ht="15.75">
      <c r="A10502" s="1">
        <v>2012</v>
      </c>
      <c r="B10502">
        <v>2</v>
      </c>
      <c r="C10502">
        <v>14</v>
      </c>
      <c r="D10502">
        <v>14.663</v>
      </c>
    </row>
    <row r="10503" spans="1:4" ht="15.75">
      <c r="A10503" s="1">
        <v>2012</v>
      </c>
      <c r="B10503">
        <v>2</v>
      </c>
      <c r="C10503">
        <v>15</v>
      </c>
      <c r="D10503">
        <v>14.696999999999999</v>
      </c>
    </row>
    <row r="10504" spans="1:4" ht="15.75">
      <c r="A10504" s="1">
        <v>2012</v>
      </c>
      <c r="B10504">
        <v>2</v>
      </c>
      <c r="C10504">
        <v>16</v>
      </c>
      <c r="D10504">
        <v>14.678000000000001</v>
      </c>
    </row>
    <row r="10505" spans="1:4" ht="15.75">
      <c r="A10505" s="1">
        <v>2012</v>
      </c>
      <c r="B10505">
        <v>2</v>
      </c>
      <c r="C10505">
        <v>17</v>
      </c>
      <c r="D10505">
        <v>14.675000000000001</v>
      </c>
    </row>
    <row r="10506" spans="1:4" ht="15.75">
      <c r="A10506" s="1">
        <v>2012</v>
      </c>
      <c r="B10506">
        <v>2</v>
      </c>
      <c r="C10506">
        <v>18</v>
      </c>
      <c r="D10506">
        <v>14.71</v>
      </c>
    </row>
    <row r="10507" spans="1:4" ht="15.75">
      <c r="A10507" s="1">
        <v>2012</v>
      </c>
      <c r="B10507">
        <v>2</v>
      </c>
      <c r="C10507">
        <v>19</v>
      </c>
      <c r="D10507">
        <v>14.677</v>
      </c>
    </row>
    <row r="10508" spans="1:4" ht="15.75">
      <c r="A10508" s="1">
        <v>2012</v>
      </c>
      <c r="B10508">
        <v>2</v>
      </c>
      <c r="C10508">
        <v>20</v>
      </c>
      <c r="D10508">
        <v>14.696999999999999</v>
      </c>
    </row>
    <row r="10509" spans="1:4" ht="15.75">
      <c r="A10509" s="1">
        <v>2012</v>
      </c>
      <c r="B10509">
        <v>2</v>
      </c>
      <c r="C10509">
        <v>21</v>
      </c>
      <c r="D10509">
        <v>14.709</v>
      </c>
    </row>
    <row r="10510" spans="1:4" ht="15.75">
      <c r="A10510" s="1">
        <v>2012</v>
      </c>
      <c r="B10510">
        <v>2</v>
      </c>
      <c r="C10510">
        <v>22</v>
      </c>
      <c r="D10510">
        <v>14.728999999999999</v>
      </c>
    </row>
    <row r="10511" spans="1:4" ht="15.75">
      <c r="A10511" s="1">
        <v>2012</v>
      </c>
      <c r="B10511">
        <v>2</v>
      </c>
      <c r="C10511">
        <v>23</v>
      </c>
      <c r="D10511">
        <v>14.797000000000001</v>
      </c>
    </row>
    <row r="10512" spans="1:4" ht="15.75">
      <c r="A10512" s="1">
        <v>2012</v>
      </c>
      <c r="B10512">
        <v>2</v>
      </c>
      <c r="C10512">
        <v>24</v>
      </c>
      <c r="D10512">
        <v>14.786</v>
      </c>
    </row>
    <row r="10513" spans="1:4" ht="15.75">
      <c r="A10513" s="1">
        <v>2012</v>
      </c>
      <c r="B10513">
        <v>2</v>
      </c>
      <c r="C10513">
        <v>25</v>
      </c>
      <c r="D10513">
        <v>14.817</v>
      </c>
    </row>
    <row r="10514" spans="1:4" ht="15.75">
      <c r="A10514" s="1">
        <v>2012</v>
      </c>
      <c r="B10514">
        <v>2</v>
      </c>
      <c r="C10514">
        <v>26</v>
      </c>
      <c r="D10514">
        <v>14.853999999999999</v>
      </c>
    </row>
    <row r="10515" spans="1:4" ht="15.75">
      <c r="A10515" s="1">
        <v>2012</v>
      </c>
      <c r="B10515">
        <v>2</v>
      </c>
      <c r="C10515">
        <v>27</v>
      </c>
      <c r="D10515">
        <v>14.853</v>
      </c>
    </row>
    <row r="10516" spans="1:4" ht="15.75">
      <c r="A10516" s="1">
        <v>2012</v>
      </c>
      <c r="B10516">
        <v>2</v>
      </c>
      <c r="C10516">
        <v>28</v>
      </c>
      <c r="D10516">
        <v>14.997</v>
      </c>
    </row>
    <row r="10517" spans="1:4" ht="15.75">
      <c r="A10517" s="1">
        <v>2012</v>
      </c>
      <c r="B10517">
        <v>2</v>
      </c>
      <c r="C10517">
        <v>29</v>
      </c>
      <c r="D10517">
        <v>15.016</v>
      </c>
    </row>
    <row r="10518" spans="1:4" ht="15.75">
      <c r="A10518" s="1">
        <v>2012</v>
      </c>
      <c r="B10518">
        <v>3</v>
      </c>
      <c r="C10518">
        <v>1</v>
      </c>
      <c r="D10518">
        <v>15.132999999999999</v>
      </c>
    </row>
    <row r="10519" spans="1:4" ht="15.75">
      <c r="A10519" s="1">
        <v>2012</v>
      </c>
      <c r="B10519">
        <v>3</v>
      </c>
      <c r="C10519">
        <v>2</v>
      </c>
      <c r="D10519">
        <v>15.196</v>
      </c>
    </row>
    <row r="10520" spans="1:4" ht="15.75">
      <c r="A10520" s="1">
        <v>2012</v>
      </c>
      <c r="B10520">
        <v>3</v>
      </c>
      <c r="C10520">
        <v>3</v>
      </c>
      <c r="D10520">
        <v>15.212</v>
      </c>
    </row>
    <row r="10521" spans="1:4" ht="15.75">
      <c r="A10521" s="1">
        <v>2012</v>
      </c>
      <c r="B10521">
        <v>3</v>
      </c>
      <c r="C10521">
        <v>4</v>
      </c>
      <c r="D10521">
        <v>15.298</v>
      </c>
    </row>
    <row r="10522" spans="1:4" ht="15.75">
      <c r="A10522" s="1">
        <v>2012</v>
      </c>
      <c r="B10522">
        <v>3</v>
      </c>
      <c r="C10522">
        <v>5</v>
      </c>
      <c r="D10522">
        <v>15.263</v>
      </c>
    </row>
    <row r="10523" spans="1:4" ht="15.75">
      <c r="A10523" s="1">
        <v>2012</v>
      </c>
      <c r="B10523">
        <v>3</v>
      </c>
      <c r="C10523">
        <v>6</v>
      </c>
      <c r="D10523">
        <v>15.211</v>
      </c>
    </row>
    <row r="10524" spans="1:4" ht="15.75">
      <c r="A10524" s="1">
        <v>2012</v>
      </c>
      <c r="B10524">
        <v>3</v>
      </c>
      <c r="C10524">
        <v>7</v>
      </c>
      <c r="D10524">
        <v>15.186999999999999</v>
      </c>
    </row>
    <row r="10525" spans="1:4" ht="15.75">
      <c r="A10525" s="1">
        <v>2012</v>
      </c>
      <c r="B10525">
        <v>3</v>
      </c>
      <c r="C10525">
        <v>8</v>
      </c>
      <c r="D10525">
        <v>15.169</v>
      </c>
    </row>
    <row r="10526" spans="1:4" ht="15.75">
      <c r="A10526" s="1">
        <v>2012</v>
      </c>
      <c r="B10526">
        <v>3</v>
      </c>
      <c r="C10526">
        <v>9</v>
      </c>
      <c r="D10526">
        <v>15.2</v>
      </c>
    </row>
    <row r="10527" spans="1:4" ht="15.75">
      <c r="A10527" s="1">
        <v>2012</v>
      </c>
      <c r="B10527">
        <v>3</v>
      </c>
      <c r="C10527">
        <v>10</v>
      </c>
      <c r="D10527">
        <v>15.17</v>
      </c>
    </row>
    <row r="10528" spans="1:4" ht="15.75">
      <c r="A10528" s="1">
        <v>2012</v>
      </c>
      <c r="B10528">
        <v>3</v>
      </c>
      <c r="C10528">
        <v>11</v>
      </c>
      <c r="D10528">
        <v>15.167999999999999</v>
      </c>
    </row>
    <row r="10529" spans="1:4" ht="15.75">
      <c r="A10529" s="1">
        <v>2012</v>
      </c>
      <c r="B10529">
        <v>3</v>
      </c>
      <c r="C10529">
        <v>12</v>
      </c>
      <c r="D10529">
        <v>15.167</v>
      </c>
    </row>
    <row r="10530" spans="1:4" ht="15.75">
      <c r="A10530" s="1">
        <v>2012</v>
      </c>
      <c r="B10530">
        <v>3</v>
      </c>
      <c r="C10530">
        <v>13</v>
      </c>
      <c r="D10530">
        <v>15.069000000000001</v>
      </c>
    </row>
    <row r="10531" spans="1:4" ht="15.75">
      <c r="A10531" s="1">
        <v>2012</v>
      </c>
      <c r="B10531">
        <v>3</v>
      </c>
      <c r="C10531">
        <v>14</v>
      </c>
      <c r="D10531">
        <v>15.077999999999999</v>
      </c>
    </row>
    <row r="10532" spans="1:4" ht="15.75">
      <c r="A10532" s="1">
        <v>2012</v>
      </c>
      <c r="B10532">
        <v>3</v>
      </c>
      <c r="C10532">
        <v>15</v>
      </c>
      <c r="D10532">
        <v>15.266</v>
      </c>
    </row>
    <row r="10533" spans="1:4" ht="15.75">
      <c r="A10533" s="1">
        <v>2012</v>
      </c>
      <c r="B10533">
        <v>3</v>
      </c>
      <c r="C10533">
        <v>16</v>
      </c>
      <c r="D10533">
        <v>15.29</v>
      </c>
    </row>
    <row r="10534" spans="1:4" ht="15.75">
      <c r="A10534" s="1">
        <v>2012</v>
      </c>
      <c r="B10534">
        <v>3</v>
      </c>
      <c r="C10534">
        <v>17</v>
      </c>
      <c r="D10534">
        <v>15.294</v>
      </c>
    </row>
    <row r="10535" spans="1:4" ht="15.75">
      <c r="A10535" s="1">
        <v>2012</v>
      </c>
      <c r="B10535">
        <v>3</v>
      </c>
      <c r="C10535">
        <v>18</v>
      </c>
      <c r="D10535">
        <v>15.307</v>
      </c>
    </row>
    <row r="10536" spans="1:4" ht="15.75">
      <c r="A10536" s="1">
        <v>2012</v>
      </c>
      <c r="B10536">
        <v>3</v>
      </c>
      <c r="C10536">
        <v>19</v>
      </c>
      <c r="D10536">
        <v>15.29</v>
      </c>
    </row>
    <row r="10537" spans="1:4" ht="15.75">
      <c r="A10537" s="1">
        <v>2012</v>
      </c>
      <c r="B10537">
        <v>3</v>
      </c>
      <c r="C10537">
        <v>20</v>
      </c>
      <c r="D10537">
        <v>15.291</v>
      </c>
    </row>
    <row r="10538" spans="1:4" ht="15.75">
      <c r="A10538" s="1">
        <v>2012</v>
      </c>
      <c r="B10538">
        <v>3</v>
      </c>
      <c r="C10538">
        <v>21</v>
      </c>
      <c r="D10538">
        <v>15.218</v>
      </c>
    </row>
    <row r="10539" spans="1:4" ht="15.75">
      <c r="A10539" s="1">
        <v>2012</v>
      </c>
      <c r="B10539">
        <v>3</v>
      </c>
      <c r="C10539">
        <v>22</v>
      </c>
      <c r="D10539">
        <v>15.204000000000001</v>
      </c>
    </row>
    <row r="10540" spans="1:4" ht="15.75">
      <c r="A10540" s="1">
        <v>2012</v>
      </c>
      <c r="B10540">
        <v>3</v>
      </c>
      <c r="C10540">
        <v>23</v>
      </c>
      <c r="D10540">
        <v>15.164999999999999</v>
      </c>
    </row>
    <row r="10541" spans="1:4" ht="15.75">
      <c r="A10541" s="1">
        <v>2012</v>
      </c>
      <c r="B10541">
        <v>3</v>
      </c>
      <c r="C10541">
        <v>24</v>
      </c>
      <c r="D10541">
        <v>15.157</v>
      </c>
    </row>
    <row r="10542" spans="1:4" ht="15.75">
      <c r="A10542" s="1">
        <v>2012</v>
      </c>
      <c r="B10542">
        <v>3</v>
      </c>
      <c r="C10542">
        <v>25</v>
      </c>
      <c r="D10542">
        <v>15.106999999999999</v>
      </c>
    </row>
    <row r="10543" spans="1:4" ht="15.75">
      <c r="A10543" s="1">
        <v>2012</v>
      </c>
      <c r="B10543">
        <v>3</v>
      </c>
      <c r="C10543">
        <v>26</v>
      </c>
      <c r="D10543">
        <v>15.166</v>
      </c>
    </row>
    <row r="10544" spans="1:4" ht="15.75">
      <c r="A10544" s="1">
        <v>2012</v>
      </c>
      <c r="B10544">
        <v>3</v>
      </c>
      <c r="C10544">
        <v>27</v>
      </c>
      <c r="D10544">
        <v>15.151999999999999</v>
      </c>
    </row>
    <row r="10545" spans="1:4" ht="15.75">
      <c r="A10545" s="1">
        <v>2012</v>
      </c>
      <c r="B10545">
        <v>3</v>
      </c>
      <c r="C10545">
        <v>28</v>
      </c>
      <c r="D10545">
        <v>15.16</v>
      </c>
    </row>
    <row r="10546" spans="1:4" ht="15.75">
      <c r="A10546" s="1">
        <v>2012</v>
      </c>
      <c r="B10546">
        <v>3</v>
      </c>
      <c r="C10546">
        <v>29</v>
      </c>
      <c r="D10546">
        <v>15.193</v>
      </c>
    </row>
    <row r="10547" spans="1:4" ht="15.75">
      <c r="A10547" s="1">
        <v>2012</v>
      </c>
      <c r="B10547">
        <v>3</v>
      </c>
      <c r="C10547">
        <v>30</v>
      </c>
      <c r="D10547">
        <v>15.14</v>
      </c>
    </row>
    <row r="10548" spans="1:4" ht="15.75">
      <c r="A10548" s="1">
        <v>2012</v>
      </c>
      <c r="B10548">
        <v>3</v>
      </c>
      <c r="C10548">
        <v>31</v>
      </c>
      <c r="D10548">
        <v>15.163</v>
      </c>
    </row>
    <row r="10549" spans="1:4" ht="15.75">
      <c r="A10549" s="1">
        <v>2012</v>
      </c>
      <c r="B10549">
        <v>4</v>
      </c>
      <c r="C10549">
        <v>1</v>
      </c>
      <c r="D10549">
        <v>15.106999999999999</v>
      </c>
    </row>
    <row r="10550" spans="1:4" ht="15.75">
      <c r="A10550" s="1">
        <v>2012</v>
      </c>
      <c r="B10550">
        <v>4</v>
      </c>
      <c r="C10550">
        <v>2</v>
      </c>
      <c r="D10550">
        <v>15.077</v>
      </c>
    </row>
    <row r="10551" spans="1:4" ht="15.75">
      <c r="A10551" s="1">
        <v>2012</v>
      </c>
      <c r="B10551">
        <v>4</v>
      </c>
      <c r="C10551">
        <v>3</v>
      </c>
      <c r="D10551">
        <v>15.117000000000001</v>
      </c>
    </row>
    <row r="10552" spans="1:4" ht="15.75">
      <c r="A10552" s="1">
        <v>2012</v>
      </c>
      <c r="B10552">
        <v>4</v>
      </c>
      <c r="C10552">
        <v>4</v>
      </c>
      <c r="D10552">
        <v>15.065</v>
      </c>
    </row>
    <row r="10553" spans="1:4" ht="15.75">
      <c r="A10553" s="1">
        <v>2012</v>
      </c>
      <c r="B10553">
        <v>4</v>
      </c>
      <c r="C10553">
        <v>5</v>
      </c>
      <c r="D10553">
        <v>14.942</v>
      </c>
    </row>
    <row r="10554" spans="1:4" ht="15.75">
      <c r="A10554" s="1">
        <v>2012</v>
      </c>
      <c r="B10554">
        <v>4</v>
      </c>
      <c r="C10554">
        <v>6</v>
      </c>
      <c r="D10554">
        <v>14.919</v>
      </c>
    </row>
    <row r="10555" spans="1:4" ht="15.75">
      <c r="A10555" s="1">
        <v>2012</v>
      </c>
      <c r="B10555">
        <v>4</v>
      </c>
      <c r="C10555">
        <v>7</v>
      </c>
      <c r="D10555">
        <v>14.803000000000001</v>
      </c>
    </row>
    <row r="10556" spans="1:4" ht="15.75">
      <c r="A10556" s="1">
        <v>2012</v>
      </c>
      <c r="B10556">
        <v>4</v>
      </c>
      <c r="C10556">
        <v>8</v>
      </c>
      <c r="D10556">
        <v>14.853</v>
      </c>
    </row>
    <row r="10557" spans="1:4" ht="15.75">
      <c r="A10557" s="1">
        <v>2012</v>
      </c>
      <c r="B10557">
        <v>4</v>
      </c>
      <c r="C10557">
        <v>9</v>
      </c>
      <c r="D10557">
        <v>14.795999999999999</v>
      </c>
    </row>
    <row r="10558" spans="1:4" ht="15.75">
      <c r="A10558" s="1">
        <v>2012</v>
      </c>
      <c r="B10558">
        <v>4</v>
      </c>
      <c r="C10558">
        <v>10</v>
      </c>
      <c r="D10558">
        <v>14.786</v>
      </c>
    </row>
    <row r="10559" spans="1:4" ht="15.75">
      <c r="A10559" s="1">
        <v>2012</v>
      </c>
      <c r="B10559">
        <v>4</v>
      </c>
      <c r="C10559">
        <v>11</v>
      </c>
      <c r="D10559">
        <v>14.705</v>
      </c>
    </row>
    <row r="10560" spans="1:4" ht="15.75">
      <c r="A10560" s="1">
        <v>2012</v>
      </c>
      <c r="B10560">
        <v>4</v>
      </c>
      <c r="C10560">
        <v>12</v>
      </c>
      <c r="D10560">
        <v>14.686999999999999</v>
      </c>
    </row>
    <row r="10561" spans="1:4" ht="15.75">
      <c r="A10561" s="1">
        <v>2012</v>
      </c>
      <c r="B10561">
        <v>4</v>
      </c>
      <c r="C10561">
        <v>13</v>
      </c>
      <c r="D10561">
        <v>14.654999999999999</v>
      </c>
    </row>
    <row r="10562" spans="1:4" ht="15.75">
      <c r="A10562" s="1">
        <v>2012</v>
      </c>
      <c r="B10562">
        <v>4</v>
      </c>
      <c r="C10562">
        <v>14</v>
      </c>
      <c r="D10562">
        <v>14.657</v>
      </c>
    </row>
    <row r="10563" spans="1:4" ht="15.75">
      <c r="A10563" s="1">
        <v>2012</v>
      </c>
      <c r="B10563">
        <v>4</v>
      </c>
      <c r="C10563">
        <v>15</v>
      </c>
      <c r="D10563">
        <v>14.679</v>
      </c>
    </row>
    <row r="10564" spans="1:4" ht="15.75">
      <c r="A10564" s="1">
        <v>2012</v>
      </c>
      <c r="B10564">
        <v>4</v>
      </c>
      <c r="C10564">
        <v>16</v>
      </c>
      <c r="D10564">
        <v>14.731</v>
      </c>
    </row>
    <row r="10565" spans="1:4" ht="15.75">
      <c r="A10565" s="1">
        <v>2012</v>
      </c>
      <c r="B10565">
        <v>4</v>
      </c>
      <c r="C10565">
        <v>17</v>
      </c>
      <c r="D10565">
        <v>14.663</v>
      </c>
    </row>
    <row r="10566" spans="1:4" ht="15.75">
      <c r="A10566" s="1">
        <v>2012</v>
      </c>
      <c r="B10566">
        <v>4</v>
      </c>
      <c r="C10566">
        <v>18</v>
      </c>
      <c r="D10566">
        <v>14.613</v>
      </c>
    </row>
    <row r="10567" spans="1:4" ht="15.75">
      <c r="A10567" s="1">
        <v>2012</v>
      </c>
      <c r="B10567">
        <v>4</v>
      </c>
      <c r="C10567">
        <v>19</v>
      </c>
      <c r="D10567">
        <v>14.579000000000001</v>
      </c>
    </row>
    <row r="10568" spans="1:4" ht="15.75">
      <c r="A10568" s="1">
        <v>2012</v>
      </c>
      <c r="B10568">
        <v>4</v>
      </c>
      <c r="C10568">
        <v>20</v>
      </c>
      <c r="D10568">
        <v>14.603</v>
      </c>
    </row>
    <row r="10569" spans="1:4" ht="15.75">
      <c r="A10569" s="1">
        <v>2012</v>
      </c>
      <c r="B10569">
        <v>4</v>
      </c>
      <c r="C10569">
        <v>21</v>
      </c>
      <c r="D10569">
        <v>14.597</v>
      </c>
    </row>
    <row r="10570" spans="1:4" ht="15.75">
      <c r="A10570" s="1">
        <v>2012</v>
      </c>
      <c r="B10570">
        <v>4</v>
      </c>
      <c r="C10570">
        <v>22</v>
      </c>
      <c r="D10570">
        <v>14.523</v>
      </c>
    </row>
    <row r="10571" spans="1:4" ht="15.75">
      <c r="A10571" s="1">
        <v>2012</v>
      </c>
      <c r="B10571">
        <v>4</v>
      </c>
      <c r="C10571">
        <v>23</v>
      </c>
      <c r="D10571">
        <v>14.500999999999999</v>
      </c>
    </row>
    <row r="10572" spans="1:4" ht="15.75">
      <c r="A10572" s="1">
        <v>2012</v>
      </c>
      <c r="B10572">
        <v>4</v>
      </c>
      <c r="C10572">
        <v>24</v>
      </c>
      <c r="D10572">
        <v>14.455</v>
      </c>
    </row>
    <row r="10573" spans="1:4" ht="15.75">
      <c r="A10573" s="1">
        <v>2012</v>
      </c>
      <c r="B10573">
        <v>4</v>
      </c>
      <c r="C10573">
        <v>25</v>
      </c>
      <c r="D10573">
        <v>14.39</v>
      </c>
    </row>
    <row r="10574" spans="1:4" ht="15.75">
      <c r="A10574" s="1">
        <v>2012</v>
      </c>
      <c r="B10574">
        <v>4</v>
      </c>
      <c r="C10574">
        <v>26</v>
      </c>
      <c r="D10574">
        <v>14.272</v>
      </c>
    </row>
    <row r="10575" spans="1:4" ht="15.75">
      <c r="A10575" s="1">
        <v>2012</v>
      </c>
      <c r="B10575">
        <v>4</v>
      </c>
      <c r="C10575">
        <v>27</v>
      </c>
      <c r="D10575">
        <v>14.164</v>
      </c>
    </row>
    <row r="10576" spans="1:4" ht="15.75">
      <c r="A10576" s="1">
        <v>2012</v>
      </c>
      <c r="B10576">
        <v>4</v>
      </c>
      <c r="C10576">
        <v>28</v>
      </c>
      <c r="D10576">
        <v>14.090999999999999</v>
      </c>
    </row>
    <row r="10577" spans="1:4" ht="15.75">
      <c r="A10577" s="1">
        <v>2012</v>
      </c>
      <c r="B10577">
        <v>4</v>
      </c>
      <c r="C10577">
        <v>29</v>
      </c>
      <c r="D10577">
        <v>13.94</v>
      </c>
    </row>
    <row r="10578" spans="1:4" ht="15.75">
      <c r="A10578" s="1">
        <v>2012</v>
      </c>
      <c r="B10578">
        <v>4</v>
      </c>
      <c r="C10578">
        <v>30</v>
      </c>
      <c r="D10578">
        <v>13.803000000000001</v>
      </c>
    </row>
    <row r="10579" spans="1:4" ht="15.75">
      <c r="A10579" s="1">
        <v>2012</v>
      </c>
      <c r="B10579">
        <v>5</v>
      </c>
      <c r="C10579">
        <v>1</v>
      </c>
      <c r="D10579">
        <v>13.596</v>
      </c>
    </row>
    <row r="10580" spans="1:4" ht="15.75">
      <c r="A10580" s="1">
        <v>2012</v>
      </c>
      <c r="B10580">
        <v>5</v>
      </c>
      <c r="C10580">
        <v>2</v>
      </c>
      <c r="D10580">
        <v>13.584</v>
      </c>
    </row>
    <row r="10581" spans="1:4" ht="15.75">
      <c r="A10581" s="1">
        <v>2012</v>
      </c>
      <c r="B10581">
        <v>5</v>
      </c>
      <c r="C10581">
        <v>3</v>
      </c>
      <c r="D10581">
        <v>13.561999999999999</v>
      </c>
    </row>
    <row r="10582" spans="1:4" ht="15.75">
      <c r="A10582" s="1">
        <v>2012</v>
      </c>
      <c r="B10582">
        <v>5</v>
      </c>
      <c r="C10582">
        <v>4</v>
      </c>
      <c r="D10582">
        <v>13.491</v>
      </c>
    </row>
    <row r="10583" spans="1:4" ht="15.75">
      <c r="A10583" s="1">
        <v>2012</v>
      </c>
      <c r="B10583">
        <v>5</v>
      </c>
      <c r="C10583">
        <v>5</v>
      </c>
      <c r="D10583">
        <v>13.477</v>
      </c>
    </row>
    <row r="10584" spans="1:4" ht="15.75">
      <c r="A10584" s="1">
        <v>2012</v>
      </c>
      <c r="B10584">
        <v>5</v>
      </c>
      <c r="C10584">
        <v>6</v>
      </c>
      <c r="D10584">
        <v>13.461</v>
      </c>
    </row>
    <row r="10585" spans="1:4" ht="15.75">
      <c r="A10585" s="1">
        <v>2012</v>
      </c>
      <c r="B10585">
        <v>5</v>
      </c>
      <c r="C10585">
        <v>7</v>
      </c>
      <c r="D10585">
        <v>13.442</v>
      </c>
    </row>
    <row r="10586" spans="1:4" ht="15.75">
      <c r="A10586" s="1">
        <v>2012</v>
      </c>
      <c r="B10586">
        <v>5</v>
      </c>
      <c r="C10586">
        <v>8</v>
      </c>
      <c r="D10586">
        <v>13.375</v>
      </c>
    </row>
    <row r="10587" spans="1:4" ht="15.75">
      <c r="A10587" s="1">
        <v>2012</v>
      </c>
      <c r="B10587">
        <v>5</v>
      </c>
      <c r="C10587">
        <v>9</v>
      </c>
      <c r="D10587">
        <v>13.353</v>
      </c>
    </row>
    <row r="10588" spans="1:4" ht="15.75">
      <c r="A10588" s="1">
        <v>2012</v>
      </c>
      <c r="B10588">
        <v>5</v>
      </c>
      <c r="C10588">
        <v>10</v>
      </c>
      <c r="D10588">
        <v>13.359</v>
      </c>
    </row>
    <row r="10589" spans="1:4" ht="15.75">
      <c r="A10589" s="1">
        <v>2012</v>
      </c>
      <c r="B10589">
        <v>5</v>
      </c>
      <c r="C10589">
        <v>11</v>
      </c>
      <c r="D10589">
        <v>13.377000000000001</v>
      </c>
    </row>
    <row r="10590" spans="1:4" ht="15.75">
      <c r="A10590" s="1">
        <v>2012</v>
      </c>
      <c r="B10590">
        <v>5</v>
      </c>
      <c r="C10590">
        <v>12</v>
      </c>
      <c r="D10590">
        <v>13.308</v>
      </c>
    </row>
    <row r="10591" spans="1:4" ht="15.75">
      <c r="A10591" s="1">
        <v>2012</v>
      </c>
      <c r="B10591">
        <v>5</v>
      </c>
      <c r="C10591">
        <v>13</v>
      </c>
      <c r="D10591">
        <v>13.22</v>
      </c>
    </row>
    <row r="10592" spans="1:4" ht="15.75">
      <c r="A10592" s="1">
        <v>2012</v>
      </c>
      <c r="B10592">
        <v>5</v>
      </c>
      <c r="C10592">
        <v>14</v>
      </c>
      <c r="D10592">
        <v>13.117000000000001</v>
      </c>
    </row>
    <row r="10593" spans="1:4" ht="15.75">
      <c r="A10593" s="1">
        <v>2012</v>
      </c>
      <c r="B10593">
        <v>5</v>
      </c>
      <c r="C10593">
        <v>15</v>
      </c>
      <c r="D10593">
        <v>13.067</v>
      </c>
    </row>
    <row r="10594" spans="1:4" ht="15.75">
      <c r="A10594" s="1">
        <v>2012</v>
      </c>
      <c r="B10594">
        <v>5</v>
      </c>
      <c r="C10594">
        <v>16</v>
      </c>
      <c r="D10594">
        <v>13.007999999999999</v>
      </c>
    </row>
    <row r="10595" spans="1:4" ht="15.75">
      <c r="A10595" s="1">
        <v>2012</v>
      </c>
      <c r="B10595">
        <v>5</v>
      </c>
      <c r="C10595">
        <v>17</v>
      </c>
      <c r="D10595">
        <v>12.967000000000001</v>
      </c>
    </row>
    <row r="10596" spans="1:4" ht="15.75">
      <c r="A10596" s="1">
        <v>2012</v>
      </c>
      <c r="B10596">
        <v>5</v>
      </c>
      <c r="C10596">
        <v>18</v>
      </c>
      <c r="D10596">
        <v>12.957000000000001</v>
      </c>
    </row>
    <row r="10597" spans="1:4" ht="15.75">
      <c r="A10597" s="1">
        <v>2012</v>
      </c>
      <c r="B10597">
        <v>5</v>
      </c>
      <c r="C10597">
        <v>19</v>
      </c>
      <c r="D10597">
        <v>12.926</v>
      </c>
    </row>
    <row r="10598" spans="1:4" ht="15.75">
      <c r="A10598" s="1">
        <v>2012</v>
      </c>
      <c r="B10598">
        <v>5</v>
      </c>
      <c r="C10598">
        <v>20</v>
      </c>
      <c r="D10598">
        <v>12.807</v>
      </c>
    </row>
    <row r="10599" spans="1:4" ht="15.75">
      <c r="A10599" s="1">
        <v>2012</v>
      </c>
      <c r="B10599">
        <v>5</v>
      </c>
      <c r="C10599">
        <v>21</v>
      </c>
      <c r="D10599">
        <v>12.727</v>
      </c>
    </row>
    <row r="10600" spans="1:4" ht="15.75">
      <c r="A10600" s="1">
        <v>2012</v>
      </c>
      <c r="B10600">
        <v>5</v>
      </c>
      <c r="C10600">
        <v>22</v>
      </c>
      <c r="D10600">
        <v>12.648999999999999</v>
      </c>
    </row>
    <row r="10601" spans="1:4" ht="15.75">
      <c r="A10601" s="1">
        <v>2012</v>
      </c>
      <c r="B10601">
        <v>5</v>
      </c>
      <c r="C10601">
        <v>23</v>
      </c>
      <c r="D10601">
        <v>12.664</v>
      </c>
    </row>
    <row r="10602" spans="1:4" ht="15.75">
      <c r="A10602" s="1">
        <v>2012</v>
      </c>
      <c r="B10602">
        <v>5</v>
      </c>
      <c r="C10602">
        <v>24</v>
      </c>
      <c r="D10602">
        <v>12.593999999999999</v>
      </c>
    </row>
    <row r="10603" spans="1:4" ht="15.75">
      <c r="A10603" s="1">
        <v>2012</v>
      </c>
      <c r="B10603">
        <v>5</v>
      </c>
      <c r="C10603">
        <v>25</v>
      </c>
      <c r="D10603">
        <v>12.539</v>
      </c>
    </row>
    <row r="10604" spans="1:4" ht="15.75">
      <c r="A10604" s="1">
        <v>2012</v>
      </c>
      <c r="B10604">
        <v>5</v>
      </c>
      <c r="C10604">
        <v>26</v>
      </c>
      <c r="D10604">
        <v>12.553000000000001</v>
      </c>
    </row>
    <row r="10605" spans="1:4" ht="15.75">
      <c r="A10605" s="1">
        <v>2012</v>
      </c>
      <c r="B10605">
        <v>5</v>
      </c>
      <c r="C10605">
        <v>27</v>
      </c>
      <c r="D10605">
        <v>12.516</v>
      </c>
    </row>
    <row r="10606" spans="1:4" ht="15.75">
      <c r="A10606" s="1">
        <v>2012</v>
      </c>
      <c r="B10606">
        <v>5</v>
      </c>
      <c r="C10606">
        <v>28</v>
      </c>
      <c r="D10606">
        <v>12.499000000000001</v>
      </c>
    </row>
    <row r="10607" spans="1:4" ht="15.75">
      <c r="A10607" s="1">
        <v>2012</v>
      </c>
      <c r="B10607">
        <v>5</v>
      </c>
      <c r="C10607">
        <v>29</v>
      </c>
      <c r="D10607">
        <v>12.429</v>
      </c>
    </row>
    <row r="10608" spans="1:4" ht="15.75">
      <c r="A10608" s="1">
        <v>2012</v>
      </c>
      <c r="B10608">
        <v>5</v>
      </c>
      <c r="C10608">
        <v>30</v>
      </c>
      <c r="D10608">
        <v>12.4</v>
      </c>
    </row>
    <row r="10609" spans="1:4" ht="15.75">
      <c r="A10609" s="1">
        <v>2012</v>
      </c>
      <c r="B10609">
        <v>5</v>
      </c>
      <c r="C10609">
        <v>31</v>
      </c>
      <c r="D10609">
        <v>12.342000000000001</v>
      </c>
    </row>
    <row r="10610" spans="1:4" ht="15.75">
      <c r="A10610" s="1">
        <v>2012</v>
      </c>
      <c r="B10610">
        <v>6</v>
      </c>
      <c r="C10610">
        <v>1</v>
      </c>
      <c r="D10610">
        <v>12.111000000000001</v>
      </c>
    </row>
    <row r="10611" spans="1:4" ht="15.75">
      <c r="A10611" s="1">
        <v>2012</v>
      </c>
      <c r="B10611">
        <v>6</v>
      </c>
      <c r="C10611">
        <v>2</v>
      </c>
      <c r="D10611">
        <v>12.042</v>
      </c>
    </row>
    <row r="10612" spans="1:4" ht="15.75">
      <c r="A10612" s="1">
        <v>2012</v>
      </c>
      <c r="B10612">
        <v>6</v>
      </c>
      <c r="C10612">
        <v>3</v>
      </c>
      <c r="D10612">
        <v>11.97</v>
      </c>
    </row>
    <row r="10613" spans="1:4" ht="15.75">
      <c r="A10613" s="1">
        <v>2012</v>
      </c>
      <c r="B10613">
        <v>6</v>
      </c>
      <c r="C10613">
        <v>4</v>
      </c>
      <c r="D10613">
        <v>11.975</v>
      </c>
    </row>
    <row r="10614" spans="1:4" ht="15.75">
      <c r="A10614" s="1">
        <v>2012</v>
      </c>
      <c r="B10614">
        <v>6</v>
      </c>
      <c r="C10614">
        <v>5</v>
      </c>
      <c r="D10614">
        <v>11.882999999999999</v>
      </c>
    </row>
    <row r="10615" spans="1:4" ht="15.75">
      <c r="A10615" s="1">
        <v>2012</v>
      </c>
      <c r="B10615">
        <v>6</v>
      </c>
      <c r="C10615">
        <v>6</v>
      </c>
      <c r="D10615">
        <v>11.744</v>
      </c>
    </row>
    <row r="10616" spans="1:4" ht="15.75">
      <c r="A10616" s="1">
        <v>2012</v>
      </c>
      <c r="B10616">
        <v>6</v>
      </c>
      <c r="C10616">
        <v>7</v>
      </c>
      <c r="D10616">
        <v>11.558</v>
      </c>
    </row>
    <row r="10617" spans="1:4" ht="15.75">
      <c r="A10617" s="1">
        <v>2012</v>
      </c>
      <c r="B10617">
        <v>6</v>
      </c>
      <c r="C10617">
        <v>8</v>
      </c>
      <c r="D10617">
        <v>11.375999999999999</v>
      </c>
    </row>
    <row r="10618" spans="1:4" ht="15.75">
      <c r="A10618" s="1">
        <v>2012</v>
      </c>
      <c r="B10618">
        <v>6</v>
      </c>
      <c r="C10618">
        <v>9</v>
      </c>
      <c r="D10618">
        <v>11.205</v>
      </c>
    </row>
    <row r="10619" spans="1:4" ht="15.75">
      <c r="A10619" s="1">
        <v>2012</v>
      </c>
      <c r="B10619">
        <v>6</v>
      </c>
      <c r="C10619">
        <v>10</v>
      </c>
      <c r="D10619">
        <v>11.071999999999999</v>
      </c>
    </row>
    <row r="10620" spans="1:4" ht="15.75">
      <c r="A10620" s="1">
        <v>2012</v>
      </c>
      <c r="B10620">
        <v>6</v>
      </c>
      <c r="C10620">
        <v>11</v>
      </c>
      <c r="D10620">
        <v>10.946999999999999</v>
      </c>
    </row>
    <row r="10621" spans="1:4" ht="15.75">
      <c r="A10621" s="1">
        <v>2012</v>
      </c>
      <c r="B10621">
        <v>6</v>
      </c>
      <c r="C10621">
        <v>12</v>
      </c>
      <c r="D10621">
        <v>10.837999999999999</v>
      </c>
    </row>
    <row r="10622" spans="1:4" ht="15.75">
      <c r="A10622" s="1">
        <v>2012</v>
      </c>
      <c r="B10622">
        <v>6</v>
      </c>
      <c r="C10622">
        <v>13</v>
      </c>
      <c r="D10622">
        <v>10.747</v>
      </c>
    </row>
    <row r="10623" spans="1:4" ht="15.75">
      <c r="A10623" s="1">
        <v>2012</v>
      </c>
      <c r="B10623">
        <v>6</v>
      </c>
      <c r="C10623">
        <v>14</v>
      </c>
      <c r="D10623">
        <v>10.662000000000001</v>
      </c>
    </row>
    <row r="10624" spans="1:4" ht="15.75">
      <c r="A10624" s="1">
        <v>2012</v>
      </c>
      <c r="B10624">
        <v>6</v>
      </c>
      <c r="C10624">
        <v>15</v>
      </c>
      <c r="D10624">
        <v>10.614000000000001</v>
      </c>
    </row>
    <row r="10625" spans="1:4" ht="15.75">
      <c r="A10625" s="1">
        <v>2012</v>
      </c>
      <c r="B10625">
        <v>6</v>
      </c>
      <c r="C10625">
        <v>16</v>
      </c>
      <c r="D10625">
        <v>10.407</v>
      </c>
    </row>
    <row r="10626" spans="1:4" ht="15.75">
      <c r="A10626" s="1">
        <v>2012</v>
      </c>
      <c r="B10626">
        <v>6</v>
      </c>
      <c r="C10626">
        <v>17</v>
      </c>
      <c r="D10626">
        <v>10.429</v>
      </c>
    </row>
    <row r="10627" spans="1:4" ht="15.75">
      <c r="A10627" s="1">
        <v>2012</v>
      </c>
      <c r="B10627">
        <v>6</v>
      </c>
      <c r="C10627">
        <v>18</v>
      </c>
      <c r="D10627">
        <v>10.346</v>
      </c>
    </row>
    <row r="10628" spans="1:4" ht="15.75">
      <c r="A10628" s="1">
        <v>2012</v>
      </c>
      <c r="B10628">
        <v>6</v>
      </c>
      <c r="C10628">
        <v>19</v>
      </c>
      <c r="D10628">
        <v>10.298999999999999</v>
      </c>
    </row>
    <row r="10629" spans="1:4" ht="15.75">
      <c r="A10629" s="1">
        <v>2012</v>
      </c>
      <c r="B10629">
        <v>6</v>
      </c>
      <c r="C10629">
        <v>20</v>
      </c>
      <c r="D10629">
        <v>10.291</v>
      </c>
    </row>
    <row r="10630" spans="1:4" ht="15.75">
      <c r="A10630" s="1">
        <v>2012</v>
      </c>
      <c r="B10630">
        <v>6</v>
      </c>
      <c r="C10630">
        <v>21</v>
      </c>
      <c r="D10630">
        <v>10.265000000000001</v>
      </c>
    </row>
    <row r="10631" spans="1:4" ht="15.75">
      <c r="A10631" s="1">
        <v>2012</v>
      </c>
      <c r="B10631">
        <v>6</v>
      </c>
      <c r="C10631">
        <v>22</v>
      </c>
      <c r="D10631">
        <v>10.093</v>
      </c>
    </row>
    <row r="10632" spans="1:4" ht="15.75">
      <c r="A10632" s="1">
        <v>2012</v>
      </c>
      <c r="B10632">
        <v>6</v>
      </c>
      <c r="C10632">
        <v>23</v>
      </c>
      <c r="D10632">
        <v>10.035</v>
      </c>
    </row>
    <row r="10633" spans="1:4" ht="15.75">
      <c r="A10633" s="1">
        <v>2012</v>
      </c>
      <c r="B10633">
        <v>6</v>
      </c>
      <c r="C10633">
        <v>24</v>
      </c>
      <c r="D10633">
        <v>9.9369999999999994</v>
      </c>
    </row>
    <row r="10634" spans="1:4" ht="15.75">
      <c r="A10634" s="1">
        <v>2012</v>
      </c>
      <c r="B10634">
        <v>6</v>
      </c>
      <c r="C10634">
        <v>25</v>
      </c>
      <c r="D10634">
        <v>9.7769999999999992</v>
      </c>
    </row>
    <row r="10635" spans="1:4" ht="15.75">
      <c r="A10635" s="1">
        <v>2012</v>
      </c>
      <c r="B10635">
        <v>6</v>
      </c>
      <c r="C10635">
        <v>26</v>
      </c>
      <c r="D10635">
        <v>9.7119999999999997</v>
      </c>
    </row>
    <row r="10636" spans="1:4" ht="15.75">
      <c r="A10636" s="1">
        <v>2012</v>
      </c>
      <c r="B10636">
        <v>6</v>
      </c>
      <c r="C10636">
        <v>27</v>
      </c>
      <c r="D10636">
        <v>9.6780000000000008</v>
      </c>
    </row>
    <row r="10637" spans="1:4" ht="15.75">
      <c r="A10637" s="1">
        <v>2012</v>
      </c>
      <c r="B10637">
        <v>6</v>
      </c>
      <c r="C10637">
        <v>28</v>
      </c>
      <c r="D10637">
        <v>9.4949999999999992</v>
      </c>
    </row>
    <row r="10638" spans="1:4" ht="15.75">
      <c r="A10638" s="1">
        <v>2012</v>
      </c>
      <c r="B10638">
        <v>6</v>
      </c>
      <c r="C10638">
        <v>29</v>
      </c>
      <c r="D10638">
        <v>9.3930000000000007</v>
      </c>
    </row>
    <row r="10639" spans="1:4" ht="15.75">
      <c r="A10639" s="1">
        <v>2012</v>
      </c>
      <c r="B10639">
        <v>6</v>
      </c>
      <c r="C10639">
        <v>30</v>
      </c>
      <c r="D10639">
        <v>9.3350000000000009</v>
      </c>
    </row>
    <row r="10640" spans="1:4" ht="15.75">
      <c r="A10640" s="1">
        <v>2012</v>
      </c>
      <c r="B10640">
        <v>7</v>
      </c>
      <c r="C10640">
        <v>1</v>
      </c>
      <c r="D10640">
        <v>9.0619999999999994</v>
      </c>
    </row>
    <row r="10641" spans="1:4" ht="15.75">
      <c r="A10641" s="1">
        <v>2012</v>
      </c>
      <c r="B10641">
        <v>7</v>
      </c>
      <c r="C10641">
        <v>2</v>
      </c>
      <c r="D10641">
        <v>8.9710000000000001</v>
      </c>
    </row>
    <row r="10642" spans="1:4" ht="15.75">
      <c r="A10642" s="1">
        <v>2012</v>
      </c>
      <c r="B10642">
        <v>7</v>
      </c>
      <c r="C10642">
        <v>3</v>
      </c>
      <c r="D10642">
        <v>8.9540000000000006</v>
      </c>
    </row>
    <row r="10643" spans="1:4" ht="15.75">
      <c r="A10643" s="1">
        <v>2012</v>
      </c>
      <c r="B10643">
        <v>7</v>
      </c>
      <c r="C10643">
        <v>4</v>
      </c>
      <c r="D10643">
        <v>8.8469999999999995</v>
      </c>
    </row>
    <row r="10644" spans="1:4" ht="15.75">
      <c r="A10644" s="1">
        <v>2012</v>
      </c>
      <c r="B10644">
        <v>7</v>
      </c>
      <c r="C10644">
        <v>5</v>
      </c>
      <c r="D10644">
        <v>8.6340000000000003</v>
      </c>
    </row>
    <row r="10645" spans="1:4" ht="15.75">
      <c r="A10645" s="1">
        <v>2012</v>
      </c>
      <c r="B10645">
        <v>7</v>
      </c>
      <c r="C10645">
        <v>6</v>
      </c>
      <c r="D10645">
        <v>8.5719999999999992</v>
      </c>
    </row>
    <row r="10646" spans="1:4" ht="15.75">
      <c r="A10646" s="1">
        <v>2012</v>
      </c>
      <c r="B10646">
        <v>7</v>
      </c>
      <c r="C10646">
        <v>7</v>
      </c>
      <c r="D10646">
        <v>8.5210000000000008</v>
      </c>
    </row>
    <row r="10647" spans="1:4" ht="15.75">
      <c r="A10647" s="1">
        <v>2012</v>
      </c>
      <c r="B10647">
        <v>7</v>
      </c>
      <c r="C10647">
        <v>8</v>
      </c>
      <c r="D10647">
        <v>8.3979999999999997</v>
      </c>
    </row>
    <row r="10648" spans="1:4" ht="15.75">
      <c r="A10648" s="1">
        <v>2012</v>
      </c>
      <c r="B10648">
        <v>7</v>
      </c>
      <c r="C10648">
        <v>9</v>
      </c>
      <c r="D10648">
        <v>8.1739999999999995</v>
      </c>
    </row>
    <row r="10649" spans="1:4" ht="15.75">
      <c r="A10649" s="1">
        <v>2012</v>
      </c>
      <c r="B10649">
        <v>7</v>
      </c>
      <c r="C10649">
        <v>10</v>
      </c>
      <c r="D10649">
        <v>8.1300000000000008</v>
      </c>
    </row>
    <row r="10650" spans="1:4" ht="15.75">
      <c r="A10650" s="1">
        <v>2012</v>
      </c>
      <c r="B10650">
        <v>7</v>
      </c>
      <c r="C10650">
        <v>11</v>
      </c>
      <c r="D10650">
        <v>8.032</v>
      </c>
    </row>
    <row r="10651" spans="1:4" ht="15.75">
      <c r="A10651" s="1">
        <v>2012</v>
      </c>
      <c r="B10651">
        <v>7</v>
      </c>
      <c r="C10651">
        <v>12</v>
      </c>
      <c r="D10651">
        <v>7.9459999999999997</v>
      </c>
    </row>
    <row r="10652" spans="1:4" ht="15.75">
      <c r="A10652" s="1">
        <v>2012</v>
      </c>
      <c r="B10652">
        <v>7</v>
      </c>
      <c r="C10652">
        <v>13</v>
      </c>
      <c r="D10652">
        <v>7.9169999999999998</v>
      </c>
    </row>
    <row r="10653" spans="1:4" ht="15.75">
      <c r="A10653" s="1">
        <v>2012</v>
      </c>
      <c r="B10653">
        <v>7</v>
      </c>
      <c r="C10653">
        <v>14</v>
      </c>
      <c r="D10653">
        <v>7.8680000000000003</v>
      </c>
    </row>
    <row r="10654" spans="1:4" ht="15.75">
      <c r="A10654" s="1">
        <v>2012</v>
      </c>
      <c r="B10654">
        <v>7</v>
      </c>
      <c r="C10654">
        <v>15</v>
      </c>
      <c r="D10654">
        <v>7.7050000000000001</v>
      </c>
    </row>
    <row r="10655" spans="1:4" ht="15.75">
      <c r="A10655" s="1">
        <v>2012</v>
      </c>
      <c r="B10655">
        <v>7</v>
      </c>
      <c r="C10655">
        <v>16</v>
      </c>
      <c r="D10655">
        <v>7.6059999999999999</v>
      </c>
    </row>
    <row r="10656" spans="1:4" ht="15.75">
      <c r="A10656" s="1">
        <v>2012</v>
      </c>
      <c r="B10656">
        <v>7</v>
      </c>
      <c r="C10656">
        <v>17</v>
      </c>
      <c r="D10656">
        <v>7.4809999999999999</v>
      </c>
    </row>
    <row r="10657" spans="1:4" ht="15.75">
      <c r="A10657" s="1">
        <v>2012</v>
      </c>
      <c r="B10657">
        <v>7</v>
      </c>
      <c r="C10657">
        <v>18</v>
      </c>
      <c r="D10657">
        <v>7.42</v>
      </c>
    </row>
    <row r="10658" spans="1:4" ht="15.75">
      <c r="A10658" s="1">
        <v>2012</v>
      </c>
      <c r="B10658">
        <v>7</v>
      </c>
      <c r="C10658">
        <v>19</v>
      </c>
      <c r="D10658">
        <v>7.35</v>
      </c>
    </row>
    <row r="10659" spans="1:4" ht="15.75">
      <c r="A10659" s="1">
        <v>2012</v>
      </c>
      <c r="B10659">
        <v>7</v>
      </c>
      <c r="C10659">
        <v>20</v>
      </c>
      <c r="D10659">
        <v>7.34</v>
      </c>
    </row>
    <row r="10660" spans="1:4" ht="15.75">
      <c r="A10660" s="1">
        <v>2012</v>
      </c>
      <c r="B10660">
        <v>7</v>
      </c>
      <c r="C10660">
        <v>21</v>
      </c>
      <c r="D10660">
        <v>7.2969999999999997</v>
      </c>
    </row>
    <row r="10661" spans="1:4" ht="15.75">
      <c r="A10661" s="1">
        <v>2012</v>
      </c>
      <c r="B10661">
        <v>7</v>
      </c>
      <c r="C10661">
        <v>22</v>
      </c>
      <c r="D10661">
        <v>7.1840000000000002</v>
      </c>
    </row>
    <row r="10662" spans="1:4" ht="15.75">
      <c r="A10662" s="1">
        <v>2012</v>
      </c>
      <c r="B10662">
        <v>7</v>
      </c>
      <c r="C10662">
        <v>23</v>
      </c>
      <c r="D10662">
        <v>7.1180000000000003</v>
      </c>
    </row>
    <row r="10663" spans="1:4" ht="15.75">
      <c r="A10663" s="1">
        <v>2012</v>
      </c>
      <c r="B10663">
        <v>7</v>
      </c>
      <c r="C10663">
        <v>24</v>
      </c>
      <c r="D10663">
        <v>7.0350000000000001</v>
      </c>
    </row>
    <row r="10664" spans="1:4" ht="15.75">
      <c r="A10664" s="1">
        <v>2012</v>
      </c>
      <c r="B10664">
        <v>7</v>
      </c>
      <c r="C10664">
        <v>25</v>
      </c>
      <c r="D10664">
        <v>6.931</v>
      </c>
    </row>
    <row r="10665" spans="1:4" ht="15.75">
      <c r="A10665" s="1">
        <v>2012</v>
      </c>
      <c r="B10665">
        <v>7</v>
      </c>
      <c r="C10665">
        <v>26</v>
      </c>
      <c r="D10665">
        <v>6.8090000000000002</v>
      </c>
    </row>
    <row r="10666" spans="1:4" ht="15.75">
      <c r="A10666" s="1">
        <v>2012</v>
      </c>
      <c r="B10666">
        <v>7</v>
      </c>
      <c r="C10666">
        <v>27</v>
      </c>
      <c r="D10666">
        <v>6.6769999999999996</v>
      </c>
    </row>
    <row r="10667" spans="1:4" ht="15.75">
      <c r="A10667" s="1">
        <v>2012</v>
      </c>
      <c r="B10667">
        <v>7</v>
      </c>
      <c r="C10667">
        <v>28</v>
      </c>
      <c r="D10667">
        <v>6.6</v>
      </c>
    </row>
    <row r="10668" spans="1:4" ht="15.75">
      <c r="A10668" s="1">
        <v>2012</v>
      </c>
      <c r="B10668">
        <v>7</v>
      </c>
      <c r="C10668">
        <v>29</v>
      </c>
      <c r="D10668">
        <v>6.4779999999999998</v>
      </c>
    </row>
    <row r="10669" spans="1:4" ht="15.75">
      <c r="A10669" s="1">
        <v>2012</v>
      </c>
      <c r="B10669">
        <v>7</v>
      </c>
      <c r="C10669">
        <v>30</v>
      </c>
      <c r="D10669">
        <v>6.4</v>
      </c>
    </row>
    <row r="10670" spans="1:4" ht="15.75">
      <c r="A10670" s="1">
        <v>2012</v>
      </c>
      <c r="B10670">
        <v>7</v>
      </c>
      <c r="C10670">
        <v>31</v>
      </c>
      <c r="D10670">
        <v>6.3680000000000003</v>
      </c>
    </row>
    <row r="10671" spans="1:4" ht="15.75">
      <c r="A10671" s="1">
        <v>2012</v>
      </c>
      <c r="B10671">
        <v>8</v>
      </c>
      <c r="C10671">
        <v>1</v>
      </c>
      <c r="D10671">
        <v>6.2549999999999999</v>
      </c>
    </row>
    <row r="10672" spans="1:4" ht="15.75">
      <c r="A10672" s="1">
        <v>2012</v>
      </c>
      <c r="B10672">
        <v>8</v>
      </c>
      <c r="C10672">
        <v>2</v>
      </c>
      <c r="D10672">
        <v>6.1520000000000001</v>
      </c>
    </row>
    <row r="10673" spans="1:4" ht="15.75">
      <c r="A10673" s="1">
        <v>2012</v>
      </c>
      <c r="B10673">
        <v>8</v>
      </c>
      <c r="C10673">
        <v>3</v>
      </c>
      <c r="D10673">
        <v>5.9770000000000003</v>
      </c>
    </row>
    <row r="10674" spans="1:4" ht="15.75">
      <c r="A10674" s="1">
        <v>2012</v>
      </c>
      <c r="B10674">
        <v>8</v>
      </c>
      <c r="C10674">
        <v>4</v>
      </c>
      <c r="D10674">
        <v>5.99</v>
      </c>
    </row>
    <row r="10675" spans="1:4" ht="15.75">
      <c r="A10675" s="1">
        <v>2012</v>
      </c>
      <c r="B10675">
        <v>8</v>
      </c>
      <c r="C10675">
        <v>5</v>
      </c>
      <c r="D10675">
        <v>5.7679999999999998</v>
      </c>
    </row>
    <row r="10676" spans="1:4" ht="15.75">
      <c r="A10676" s="1">
        <v>2012</v>
      </c>
      <c r="B10676">
        <v>8</v>
      </c>
      <c r="C10676">
        <v>6</v>
      </c>
      <c r="D10676">
        <v>5.6319999999999997</v>
      </c>
    </row>
    <row r="10677" spans="1:4" ht="15.75">
      <c r="A10677" s="1">
        <v>2012</v>
      </c>
      <c r="B10677">
        <v>8</v>
      </c>
      <c r="C10677">
        <v>7</v>
      </c>
      <c r="D10677">
        <v>5.4669999999999996</v>
      </c>
    </row>
    <row r="10678" spans="1:4" ht="15.75">
      <c r="A10678" s="1">
        <v>2012</v>
      </c>
      <c r="B10678">
        <v>8</v>
      </c>
      <c r="C10678">
        <v>8</v>
      </c>
      <c r="D10678">
        <v>5.2560000000000002</v>
      </c>
    </row>
    <row r="10679" spans="1:4" ht="15.75">
      <c r="A10679" s="1">
        <v>2012</v>
      </c>
      <c r="B10679">
        <v>8</v>
      </c>
      <c r="C10679">
        <v>9</v>
      </c>
      <c r="D10679">
        <v>5.0880000000000001</v>
      </c>
    </row>
    <row r="10680" spans="1:4" ht="15.75">
      <c r="A10680" s="1">
        <v>2012</v>
      </c>
      <c r="B10680">
        <v>8</v>
      </c>
      <c r="C10680">
        <v>10</v>
      </c>
      <c r="D10680">
        <v>5.1180000000000003</v>
      </c>
    </row>
    <row r="10681" spans="1:4" ht="15.75">
      <c r="A10681" s="1">
        <v>2012</v>
      </c>
      <c r="B10681">
        <v>8</v>
      </c>
      <c r="C10681">
        <v>11</v>
      </c>
      <c r="D10681">
        <v>5.0209999999999999</v>
      </c>
    </row>
    <row r="10682" spans="1:4" ht="15.75">
      <c r="A10682" s="1">
        <v>2012</v>
      </c>
      <c r="B10682">
        <v>8</v>
      </c>
      <c r="C10682">
        <v>12</v>
      </c>
      <c r="D10682">
        <v>4.9379999999999997</v>
      </c>
    </row>
    <row r="10683" spans="1:4" ht="15.75">
      <c r="A10683" s="1">
        <v>2012</v>
      </c>
      <c r="B10683">
        <v>8</v>
      </c>
      <c r="C10683">
        <v>13</v>
      </c>
      <c r="D10683">
        <v>4.8890000000000002</v>
      </c>
    </row>
    <row r="10684" spans="1:4" ht="15.75">
      <c r="A10684" s="1">
        <v>2012</v>
      </c>
      <c r="B10684">
        <v>8</v>
      </c>
      <c r="C10684">
        <v>14</v>
      </c>
      <c r="D10684">
        <v>4.7240000000000002</v>
      </c>
    </row>
    <row r="10685" spans="1:4" ht="15.75">
      <c r="A10685" s="1">
        <v>2012</v>
      </c>
      <c r="B10685">
        <v>8</v>
      </c>
      <c r="C10685">
        <v>15</v>
      </c>
      <c r="D10685">
        <v>4.6790000000000003</v>
      </c>
    </row>
    <row r="10686" spans="1:4" ht="15.75">
      <c r="A10686" s="1">
        <v>2012</v>
      </c>
      <c r="B10686">
        <v>8</v>
      </c>
      <c r="C10686">
        <v>16</v>
      </c>
      <c r="D10686">
        <v>4.6189999999999998</v>
      </c>
    </row>
    <row r="10687" spans="1:4" ht="15.75">
      <c r="A10687" s="1">
        <v>2012</v>
      </c>
      <c r="B10687">
        <v>8</v>
      </c>
      <c r="C10687">
        <v>17</v>
      </c>
      <c r="D10687">
        <v>4.5449999999999999</v>
      </c>
    </row>
    <row r="10688" spans="1:4" ht="15.75">
      <c r="A10688" s="1">
        <v>2012</v>
      </c>
      <c r="B10688">
        <v>8</v>
      </c>
      <c r="C10688">
        <v>18</v>
      </c>
      <c r="D10688">
        <v>4.5199999999999996</v>
      </c>
    </row>
    <row r="10689" spans="1:4" ht="15.75">
      <c r="A10689" s="1">
        <v>2012</v>
      </c>
      <c r="B10689">
        <v>8</v>
      </c>
      <c r="C10689">
        <v>19</v>
      </c>
      <c r="D10689">
        <v>4.4050000000000002</v>
      </c>
    </row>
    <row r="10690" spans="1:4" ht="15.75">
      <c r="A10690" s="1">
        <v>2012</v>
      </c>
      <c r="B10690">
        <v>8</v>
      </c>
      <c r="C10690">
        <v>20</v>
      </c>
      <c r="D10690">
        <v>4.3129999999999997</v>
      </c>
    </row>
    <row r="10691" spans="1:4" ht="15.75">
      <c r="A10691" s="1">
        <v>2012</v>
      </c>
      <c r="B10691">
        <v>8</v>
      </c>
      <c r="C10691">
        <v>21</v>
      </c>
      <c r="D10691">
        <v>4.2750000000000004</v>
      </c>
    </row>
    <row r="10692" spans="1:4" ht="15.75">
      <c r="A10692" s="1">
        <v>2012</v>
      </c>
      <c r="B10692">
        <v>8</v>
      </c>
      <c r="C10692">
        <v>22</v>
      </c>
      <c r="D10692">
        <v>4.2160000000000002</v>
      </c>
    </row>
    <row r="10693" spans="1:4" ht="15.75">
      <c r="A10693" s="1">
        <v>2012</v>
      </c>
      <c r="B10693">
        <v>8</v>
      </c>
      <c r="C10693">
        <v>23</v>
      </c>
      <c r="D10693">
        <v>4.1050000000000004</v>
      </c>
    </row>
    <row r="10694" spans="1:4" ht="15.75">
      <c r="A10694" s="1">
        <v>2012</v>
      </c>
      <c r="B10694">
        <v>8</v>
      </c>
      <c r="C10694">
        <v>24</v>
      </c>
      <c r="D10694">
        <v>4.0060000000000002</v>
      </c>
    </row>
    <row r="10695" spans="1:4" ht="15.75">
      <c r="A10695" s="1">
        <v>2012</v>
      </c>
      <c r="B10695">
        <v>8</v>
      </c>
      <c r="C10695">
        <v>25</v>
      </c>
      <c r="D10695">
        <v>3.9119999999999999</v>
      </c>
    </row>
    <row r="10696" spans="1:4" ht="15.75">
      <c r="A10696" s="1">
        <v>2012</v>
      </c>
      <c r="B10696">
        <v>8</v>
      </c>
      <c r="C10696">
        <v>26</v>
      </c>
      <c r="D10696">
        <v>3.9060000000000001</v>
      </c>
    </row>
    <row r="10697" spans="1:4" ht="15.75">
      <c r="A10697" s="1">
        <v>2012</v>
      </c>
      <c r="B10697">
        <v>8</v>
      </c>
      <c r="C10697">
        <v>27</v>
      </c>
      <c r="D10697">
        <v>3.7850000000000001</v>
      </c>
    </row>
    <row r="10698" spans="1:4" ht="15.75">
      <c r="A10698" s="1">
        <v>2012</v>
      </c>
      <c r="B10698">
        <v>8</v>
      </c>
      <c r="C10698">
        <v>28</v>
      </c>
      <c r="D10698">
        <v>3.758</v>
      </c>
    </row>
    <row r="10699" spans="1:4" ht="15.75">
      <c r="A10699" s="1">
        <v>2012</v>
      </c>
      <c r="B10699">
        <v>8</v>
      </c>
      <c r="C10699">
        <v>29</v>
      </c>
      <c r="D10699">
        <v>3.6909999999999998</v>
      </c>
    </row>
    <row r="10700" spans="1:4" ht="15.75">
      <c r="A10700" s="1">
        <v>2012</v>
      </c>
      <c r="B10700">
        <v>8</v>
      </c>
      <c r="C10700">
        <v>30</v>
      </c>
      <c r="D10700">
        <v>3.7639999999999998</v>
      </c>
    </row>
    <row r="10701" spans="1:4" ht="15.75">
      <c r="A10701" s="1">
        <v>2012</v>
      </c>
      <c r="B10701">
        <v>8</v>
      </c>
      <c r="C10701">
        <v>31</v>
      </c>
      <c r="D10701">
        <v>3.6480000000000001</v>
      </c>
    </row>
    <row r="10702" spans="1:4" ht="15.75">
      <c r="A10702" s="1">
        <v>2012</v>
      </c>
      <c r="B10702">
        <v>9</v>
      </c>
      <c r="C10702">
        <v>1</v>
      </c>
      <c r="D10702">
        <v>3.573</v>
      </c>
    </row>
    <row r="10703" spans="1:4" ht="15.75">
      <c r="A10703" s="1">
        <v>2012</v>
      </c>
      <c r="B10703">
        <v>9</v>
      </c>
      <c r="C10703">
        <v>2</v>
      </c>
      <c r="D10703">
        <v>3.5619999999999998</v>
      </c>
    </row>
    <row r="10704" spans="1:4" ht="15.75">
      <c r="A10704" s="1">
        <v>2012</v>
      </c>
      <c r="B10704">
        <v>9</v>
      </c>
      <c r="C10704">
        <v>3</v>
      </c>
      <c r="D10704">
        <v>3.5619999999999998</v>
      </c>
    </row>
    <row r="10705" spans="1:4" ht="15.75">
      <c r="A10705" s="1">
        <v>2012</v>
      </c>
      <c r="B10705">
        <v>9</v>
      </c>
      <c r="C10705">
        <v>4</v>
      </c>
      <c r="D10705">
        <v>3.5449999999999999</v>
      </c>
    </row>
    <row r="10706" spans="1:4" ht="15.75">
      <c r="A10706" s="1">
        <v>2012</v>
      </c>
      <c r="B10706">
        <v>9</v>
      </c>
      <c r="C10706">
        <v>5</v>
      </c>
      <c r="D10706">
        <v>3.5049999999999999</v>
      </c>
    </row>
    <row r="10707" spans="1:4" ht="15.75">
      <c r="A10707" s="1">
        <v>2012</v>
      </c>
      <c r="B10707">
        <v>9</v>
      </c>
      <c r="C10707">
        <v>6</v>
      </c>
      <c r="D10707">
        <v>3.4510000000000001</v>
      </c>
    </row>
    <row r="10708" spans="1:4" ht="15.75">
      <c r="A10708" s="1">
        <v>2012</v>
      </c>
      <c r="B10708">
        <v>9</v>
      </c>
      <c r="C10708">
        <v>7</v>
      </c>
      <c r="D10708">
        <v>3.5219999999999998</v>
      </c>
    </row>
    <row r="10709" spans="1:4" ht="15.75">
      <c r="A10709" s="1">
        <v>2012</v>
      </c>
      <c r="B10709">
        <v>9</v>
      </c>
      <c r="C10709">
        <v>8</v>
      </c>
      <c r="D10709">
        <v>3.516</v>
      </c>
    </row>
    <row r="10710" spans="1:4" ht="15.75">
      <c r="A10710" s="1">
        <v>2012</v>
      </c>
      <c r="B10710">
        <v>9</v>
      </c>
      <c r="C10710">
        <v>9</v>
      </c>
      <c r="D10710">
        <v>3.492</v>
      </c>
    </row>
    <row r="10711" spans="1:4" ht="15.75">
      <c r="A10711" s="1">
        <v>2012</v>
      </c>
      <c r="B10711">
        <v>9</v>
      </c>
      <c r="C10711">
        <v>10</v>
      </c>
      <c r="D10711">
        <v>3.452</v>
      </c>
    </row>
    <row r="10712" spans="1:4" ht="15.75">
      <c r="A10712" s="1">
        <v>2012</v>
      </c>
      <c r="B10712">
        <v>9</v>
      </c>
      <c r="C10712">
        <v>11</v>
      </c>
      <c r="D10712">
        <v>3.4159999999999999</v>
      </c>
    </row>
    <row r="10713" spans="1:4" ht="15.75">
      <c r="A10713" s="1">
        <v>2012</v>
      </c>
      <c r="B10713">
        <v>9</v>
      </c>
      <c r="C10713">
        <v>12</v>
      </c>
      <c r="D10713">
        <v>3.4169999999999998</v>
      </c>
    </row>
    <row r="10714" spans="1:4" ht="15.75">
      <c r="A10714" s="1">
        <v>2012</v>
      </c>
      <c r="B10714">
        <v>9</v>
      </c>
      <c r="C10714">
        <v>13</v>
      </c>
      <c r="D10714">
        <v>3.399</v>
      </c>
    </row>
    <row r="10715" spans="1:4" ht="15.75">
      <c r="A10715" s="1">
        <v>2012</v>
      </c>
      <c r="B10715">
        <v>9</v>
      </c>
      <c r="C10715">
        <v>14</v>
      </c>
      <c r="D10715">
        <v>3.4079999999999999</v>
      </c>
    </row>
    <row r="10716" spans="1:4" ht="15.75">
      <c r="A10716" s="1">
        <v>2012</v>
      </c>
      <c r="B10716">
        <v>9</v>
      </c>
      <c r="C10716">
        <v>15</v>
      </c>
      <c r="D10716">
        <v>3.3780000000000001</v>
      </c>
    </row>
    <row r="10717" spans="1:4" ht="15.75">
      <c r="A10717" s="1">
        <v>2012</v>
      </c>
      <c r="B10717">
        <v>9</v>
      </c>
      <c r="C10717">
        <v>16</v>
      </c>
      <c r="D10717">
        <v>3.34</v>
      </c>
    </row>
    <row r="10718" spans="1:4" ht="15.75">
      <c r="A10718" s="1">
        <v>2012</v>
      </c>
      <c r="B10718">
        <v>9</v>
      </c>
      <c r="C10718">
        <v>17</v>
      </c>
      <c r="D10718">
        <v>3.4079999999999999</v>
      </c>
    </row>
    <row r="10719" spans="1:4" ht="15.75">
      <c r="A10719" s="1">
        <v>2012</v>
      </c>
      <c r="B10719">
        <v>9</v>
      </c>
      <c r="C10719">
        <v>18</v>
      </c>
      <c r="D10719">
        <v>3.452</v>
      </c>
    </row>
    <row r="10720" spans="1:4" ht="15.75">
      <c r="A10720" s="1">
        <v>2012</v>
      </c>
      <c r="B10720">
        <v>9</v>
      </c>
      <c r="C10720">
        <v>19</v>
      </c>
      <c r="D10720">
        <v>3.512</v>
      </c>
    </row>
    <row r="10721" spans="1:4" ht="15.75">
      <c r="A10721" s="1">
        <v>2012</v>
      </c>
      <c r="B10721">
        <v>9</v>
      </c>
      <c r="C10721">
        <v>20</v>
      </c>
      <c r="D10721">
        <v>3.573</v>
      </c>
    </row>
    <row r="10722" spans="1:4" ht="15.75">
      <c r="A10722" s="1">
        <v>2012</v>
      </c>
      <c r="B10722">
        <v>9</v>
      </c>
      <c r="C10722">
        <v>21</v>
      </c>
      <c r="D10722">
        <v>3.5840000000000001</v>
      </c>
    </row>
    <row r="10723" spans="1:4" ht="15.75">
      <c r="A10723" s="1">
        <v>2012</v>
      </c>
      <c r="B10723">
        <v>9</v>
      </c>
      <c r="C10723">
        <v>22</v>
      </c>
      <c r="D10723">
        <v>3.601</v>
      </c>
    </row>
    <row r="10724" spans="1:4" ht="15.75">
      <c r="A10724" s="1">
        <v>2012</v>
      </c>
      <c r="B10724">
        <v>9</v>
      </c>
      <c r="C10724">
        <v>23</v>
      </c>
      <c r="D10724">
        <v>3.629</v>
      </c>
    </row>
    <row r="10725" spans="1:4" ht="15.75">
      <c r="A10725" s="1">
        <v>2012</v>
      </c>
      <c r="B10725">
        <v>9</v>
      </c>
      <c r="C10725">
        <v>24</v>
      </c>
      <c r="D10725">
        <v>3.6739999999999999</v>
      </c>
    </row>
    <row r="10726" spans="1:4" ht="15.75">
      <c r="A10726" s="1">
        <v>2012</v>
      </c>
      <c r="B10726">
        <v>9</v>
      </c>
      <c r="C10726">
        <v>25</v>
      </c>
      <c r="D10726">
        <v>3.7349999999999999</v>
      </c>
    </row>
    <row r="10727" spans="1:4" ht="15.75">
      <c r="A10727" s="1">
        <v>2012</v>
      </c>
      <c r="B10727">
        <v>9</v>
      </c>
      <c r="C10727">
        <v>26</v>
      </c>
      <c r="D10727">
        <v>3.76</v>
      </c>
    </row>
    <row r="10728" spans="1:4" ht="15.75">
      <c r="A10728" s="1">
        <v>2012</v>
      </c>
      <c r="B10728">
        <v>9</v>
      </c>
      <c r="C10728">
        <v>27</v>
      </c>
      <c r="D10728">
        <v>3.8029999999999999</v>
      </c>
    </row>
    <row r="10729" spans="1:4" ht="15.75">
      <c r="A10729" s="1">
        <v>2012</v>
      </c>
      <c r="B10729">
        <v>9</v>
      </c>
      <c r="C10729">
        <v>28</v>
      </c>
      <c r="D10729">
        <v>3.86</v>
      </c>
    </row>
    <row r="10730" spans="1:4" ht="15.75">
      <c r="A10730" s="1">
        <v>2012</v>
      </c>
      <c r="B10730">
        <v>9</v>
      </c>
      <c r="C10730">
        <v>29</v>
      </c>
      <c r="D10730">
        <v>3.8940000000000001</v>
      </c>
    </row>
    <row r="10731" spans="1:4" ht="15.75">
      <c r="A10731" s="1">
        <v>2012</v>
      </c>
      <c r="B10731">
        <v>9</v>
      </c>
      <c r="C10731">
        <v>30</v>
      </c>
      <c r="D10731">
        <v>3.9449999999999998</v>
      </c>
    </row>
    <row r="10732" spans="1:4" ht="15.75">
      <c r="A10732" s="1">
        <v>2012</v>
      </c>
      <c r="B10732">
        <v>10</v>
      </c>
      <c r="C10732">
        <v>1</v>
      </c>
      <c r="D10732">
        <v>4.1120000000000001</v>
      </c>
    </row>
    <row r="10733" spans="1:4" ht="15.75">
      <c r="A10733" s="1">
        <v>2012</v>
      </c>
      <c r="B10733">
        <v>10</v>
      </c>
      <c r="C10733">
        <v>2</v>
      </c>
      <c r="D10733">
        <v>4.1379999999999999</v>
      </c>
    </row>
    <row r="10734" spans="1:4" ht="15.75">
      <c r="A10734" s="1">
        <v>2012</v>
      </c>
      <c r="B10734">
        <v>10</v>
      </c>
      <c r="C10734">
        <v>3</v>
      </c>
      <c r="D10734">
        <v>4.1509999999999998</v>
      </c>
    </row>
    <row r="10735" spans="1:4" ht="15.75">
      <c r="A10735" s="1">
        <v>2012</v>
      </c>
      <c r="B10735">
        <v>10</v>
      </c>
      <c r="C10735">
        <v>4</v>
      </c>
      <c r="D10735">
        <v>4.2350000000000003</v>
      </c>
    </row>
    <row r="10736" spans="1:4" ht="15.75">
      <c r="A10736" s="1">
        <v>2012</v>
      </c>
      <c r="B10736">
        <v>10</v>
      </c>
      <c r="C10736">
        <v>5</v>
      </c>
      <c r="D10736">
        <v>4.2969999999999997</v>
      </c>
    </row>
    <row r="10737" spans="1:4" ht="15.75">
      <c r="A10737" s="1">
        <v>2012</v>
      </c>
      <c r="B10737">
        <v>10</v>
      </c>
      <c r="C10737">
        <v>6</v>
      </c>
      <c r="D10737">
        <v>4.383</v>
      </c>
    </row>
    <row r="10738" spans="1:4" ht="15.75">
      <c r="A10738" s="1">
        <v>2012</v>
      </c>
      <c r="B10738">
        <v>10</v>
      </c>
      <c r="C10738">
        <v>7</v>
      </c>
      <c r="D10738">
        <v>4.4809999999999999</v>
      </c>
    </row>
    <row r="10739" spans="1:4" ht="15.75">
      <c r="A10739" s="1">
        <v>2012</v>
      </c>
      <c r="B10739">
        <v>10</v>
      </c>
      <c r="C10739">
        <v>8</v>
      </c>
      <c r="D10739">
        <v>4.5720000000000001</v>
      </c>
    </row>
    <row r="10740" spans="1:4" ht="15.75">
      <c r="A10740" s="1">
        <v>2012</v>
      </c>
      <c r="B10740">
        <v>10</v>
      </c>
      <c r="C10740">
        <v>9</v>
      </c>
      <c r="D10740">
        <v>4.6260000000000003</v>
      </c>
    </row>
    <row r="10741" spans="1:4" ht="15.75">
      <c r="A10741" s="1">
        <v>2012</v>
      </c>
      <c r="B10741">
        <v>10</v>
      </c>
      <c r="C10741">
        <v>10</v>
      </c>
      <c r="D10741">
        <v>4.7759999999999998</v>
      </c>
    </row>
    <row r="10742" spans="1:4" ht="15.75">
      <c r="A10742" s="1">
        <v>2012</v>
      </c>
      <c r="B10742">
        <v>10</v>
      </c>
      <c r="C10742">
        <v>11</v>
      </c>
      <c r="D10742">
        <v>4.9640000000000004</v>
      </c>
    </row>
    <row r="10743" spans="1:4" ht="15.75">
      <c r="A10743" s="1">
        <v>2012</v>
      </c>
      <c r="B10743">
        <v>10</v>
      </c>
      <c r="C10743">
        <v>12</v>
      </c>
      <c r="D10743">
        <v>5.0060000000000002</v>
      </c>
    </row>
    <row r="10744" spans="1:4" ht="15.75">
      <c r="A10744" s="1">
        <v>2012</v>
      </c>
      <c r="B10744">
        <v>10</v>
      </c>
      <c r="C10744">
        <v>13</v>
      </c>
      <c r="D10744">
        <v>5.17</v>
      </c>
    </row>
    <row r="10745" spans="1:4" ht="15.75">
      <c r="A10745" s="1">
        <v>2012</v>
      </c>
      <c r="B10745">
        <v>10</v>
      </c>
      <c r="C10745">
        <v>14</v>
      </c>
      <c r="D10745">
        <v>5.4039999999999999</v>
      </c>
    </row>
    <row r="10746" spans="1:4" ht="15.75">
      <c r="A10746" s="1">
        <v>2012</v>
      </c>
      <c r="B10746">
        <v>10</v>
      </c>
      <c r="C10746">
        <v>15</v>
      </c>
      <c r="D10746">
        <v>5.657</v>
      </c>
    </row>
    <row r="10747" spans="1:4" ht="15.75">
      <c r="A10747" s="1">
        <v>2012</v>
      </c>
      <c r="B10747">
        <v>10</v>
      </c>
      <c r="C10747">
        <v>16</v>
      </c>
      <c r="D10747">
        <v>5.8730000000000002</v>
      </c>
    </row>
    <row r="10748" spans="1:4" ht="15.75">
      <c r="A10748" s="1">
        <v>2012</v>
      </c>
      <c r="B10748">
        <v>10</v>
      </c>
      <c r="C10748">
        <v>17</v>
      </c>
      <c r="D10748">
        <v>6.0819999999999999</v>
      </c>
    </row>
    <row r="10749" spans="1:4" ht="15.75">
      <c r="A10749" s="1">
        <v>2012</v>
      </c>
      <c r="B10749">
        <v>10</v>
      </c>
      <c r="C10749">
        <v>18</v>
      </c>
      <c r="D10749">
        <v>6.2439999999999998</v>
      </c>
    </row>
    <row r="10750" spans="1:4" ht="15.75">
      <c r="A10750" s="1">
        <v>2012</v>
      </c>
      <c r="B10750">
        <v>10</v>
      </c>
      <c r="C10750">
        <v>19</v>
      </c>
      <c r="D10750">
        <v>6.3639999999999999</v>
      </c>
    </row>
    <row r="10751" spans="1:4" ht="15.75">
      <c r="A10751" s="1">
        <v>2012</v>
      </c>
      <c r="B10751">
        <v>10</v>
      </c>
      <c r="C10751">
        <v>20</v>
      </c>
      <c r="D10751">
        <v>6.5819999999999999</v>
      </c>
    </row>
    <row r="10752" spans="1:4" ht="15.75">
      <c r="A10752" s="1">
        <v>2012</v>
      </c>
      <c r="B10752">
        <v>10</v>
      </c>
      <c r="C10752">
        <v>21</v>
      </c>
      <c r="D10752">
        <v>6.7709999999999999</v>
      </c>
    </row>
    <row r="10753" spans="1:4" ht="15.75">
      <c r="A10753" s="1">
        <v>2012</v>
      </c>
      <c r="B10753">
        <v>10</v>
      </c>
      <c r="C10753">
        <v>22</v>
      </c>
      <c r="D10753">
        <v>7.0369999999999999</v>
      </c>
    </row>
    <row r="10754" spans="1:4" ht="15.75">
      <c r="A10754" s="1">
        <v>2012</v>
      </c>
      <c r="B10754">
        <v>10</v>
      </c>
      <c r="C10754">
        <v>23</v>
      </c>
      <c r="D10754">
        <v>7.1689999999999996</v>
      </c>
    </row>
    <row r="10755" spans="1:4" ht="15.75">
      <c r="A10755" s="1">
        <v>2012</v>
      </c>
      <c r="B10755">
        <v>10</v>
      </c>
      <c r="C10755">
        <v>24</v>
      </c>
      <c r="D10755">
        <v>7.3460000000000001</v>
      </c>
    </row>
    <row r="10756" spans="1:4" ht="15.75">
      <c r="A10756" s="1">
        <v>2012</v>
      </c>
      <c r="B10756">
        <v>10</v>
      </c>
      <c r="C10756">
        <v>25</v>
      </c>
      <c r="D10756">
        <v>7.3339999999999996</v>
      </c>
    </row>
    <row r="10757" spans="1:4" ht="15.75">
      <c r="A10757" s="1">
        <v>2012</v>
      </c>
      <c r="B10757">
        <v>10</v>
      </c>
      <c r="C10757">
        <v>26</v>
      </c>
      <c r="D10757">
        <v>7.3819999999999997</v>
      </c>
    </row>
    <row r="10758" spans="1:4" ht="15.75">
      <c r="A10758" s="1">
        <v>2012</v>
      </c>
      <c r="B10758">
        <v>10</v>
      </c>
      <c r="C10758">
        <v>27</v>
      </c>
      <c r="D10758">
        <v>7.4429999999999996</v>
      </c>
    </row>
    <row r="10759" spans="1:4" ht="15.75">
      <c r="A10759" s="1">
        <v>2012</v>
      </c>
      <c r="B10759">
        <v>10</v>
      </c>
      <c r="C10759">
        <v>28</v>
      </c>
      <c r="D10759">
        <v>7.4950000000000001</v>
      </c>
    </row>
    <row r="10760" spans="1:4" ht="15.75">
      <c r="A10760" s="1">
        <v>2012</v>
      </c>
      <c r="B10760">
        <v>10</v>
      </c>
      <c r="C10760">
        <v>29</v>
      </c>
      <c r="D10760">
        <v>7.6390000000000002</v>
      </c>
    </row>
    <row r="10761" spans="1:4" ht="15.75">
      <c r="A10761" s="1">
        <v>2012</v>
      </c>
      <c r="B10761">
        <v>10</v>
      </c>
      <c r="C10761">
        <v>30</v>
      </c>
      <c r="D10761">
        <v>7.8109999999999999</v>
      </c>
    </row>
    <row r="10762" spans="1:4" ht="15.75">
      <c r="A10762" s="1">
        <v>2012</v>
      </c>
      <c r="B10762">
        <v>10</v>
      </c>
      <c r="C10762">
        <v>31</v>
      </c>
      <c r="D10762">
        <v>7.9180000000000001</v>
      </c>
    </row>
    <row r="10763" spans="1:4" ht="15.75">
      <c r="A10763" s="1">
        <v>2012</v>
      </c>
      <c r="B10763">
        <v>11</v>
      </c>
      <c r="C10763">
        <v>1</v>
      </c>
      <c r="D10763">
        <v>8.0719999999999992</v>
      </c>
    </row>
    <row r="10764" spans="1:4" ht="15.75">
      <c r="A10764" s="1">
        <v>2012</v>
      </c>
      <c r="B10764">
        <v>11</v>
      </c>
      <c r="C10764">
        <v>2</v>
      </c>
      <c r="D10764">
        <v>8.18</v>
      </c>
    </row>
    <row r="10765" spans="1:4" ht="15.75">
      <c r="A10765" s="1">
        <v>2012</v>
      </c>
      <c r="B10765">
        <v>11</v>
      </c>
      <c r="C10765">
        <v>3</v>
      </c>
      <c r="D10765">
        <v>8.2750000000000004</v>
      </c>
    </row>
    <row r="10766" spans="1:4" ht="15.75">
      <c r="A10766" s="1">
        <v>2012</v>
      </c>
      <c r="B10766">
        <v>11</v>
      </c>
      <c r="C10766">
        <v>4</v>
      </c>
      <c r="D10766">
        <v>8.3420000000000005</v>
      </c>
    </row>
    <row r="10767" spans="1:4" ht="15.75">
      <c r="A10767" s="1">
        <v>2012</v>
      </c>
      <c r="B10767">
        <v>11</v>
      </c>
      <c r="C10767">
        <v>5</v>
      </c>
      <c r="D10767">
        <v>8.4190000000000005</v>
      </c>
    </row>
    <row r="10768" spans="1:4" ht="15.75">
      <c r="A10768" s="1">
        <v>2012</v>
      </c>
      <c r="B10768">
        <v>11</v>
      </c>
      <c r="C10768">
        <v>6</v>
      </c>
      <c r="D10768">
        <v>8.4949999999999992</v>
      </c>
    </row>
    <row r="10769" spans="1:4" ht="15.75">
      <c r="A10769" s="1">
        <v>2012</v>
      </c>
      <c r="B10769">
        <v>11</v>
      </c>
      <c r="C10769">
        <v>7</v>
      </c>
      <c r="D10769">
        <v>8.6489999999999991</v>
      </c>
    </row>
    <row r="10770" spans="1:4" ht="15.75">
      <c r="A10770" s="1">
        <v>2012</v>
      </c>
      <c r="B10770">
        <v>11</v>
      </c>
      <c r="C10770">
        <v>8</v>
      </c>
      <c r="D10770">
        <v>8.7279999999999998</v>
      </c>
    </row>
    <row r="10771" spans="1:4" ht="15.75">
      <c r="A10771" s="1">
        <v>2012</v>
      </c>
      <c r="B10771">
        <v>11</v>
      </c>
      <c r="C10771">
        <v>9</v>
      </c>
      <c r="D10771">
        <v>8.7579999999999991</v>
      </c>
    </row>
    <row r="10772" spans="1:4" ht="15.75">
      <c r="A10772" s="1">
        <v>2012</v>
      </c>
      <c r="B10772">
        <v>11</v>
      </c>
      <c r="C10772">
        <v>10</v>
      </c>
      <c r="D10772">
        <v>8.7940000000000005</v>
      </c>
    </row>
    <row r="10773" spans="1:4" ht="15.75">
      <c r="A10773" s="1">
        <v>2012</v>
      </c>
      <c r="B10773">
        <v>11</v>
      </c>
      <c r="C10773">
        <v>11</v>
      </c>
      <c r="D10773">
        <v>8.9019999999999992</v>
      </c>
    </row>
    <row r="10774" spans="1:4" ht="15.75">
      <c r="A10774" s="1">
        <v>2012</v>
      </c>
      <c r="B10774">
        <v>11</v>
      </c>
      <c r="C10774">
        <v>12</v>
      </c>
      <c r="D10774">
        <v>9.0020000000000007</v>
      </c>
    </row>
    <row r="10775" spans="1:4" ht="15.75">
      <c r="A10775" s="1">
        <v>2012</v>
      </c>
      <c r="B10775">
        <v>11</v>
      </c>
      <c r="C10775">
        <v>13</v>
      </c>
      <c r="D10775">
        <v>9.0950000000000006</v>
      </c>
    </row>
    <row r="10776" spans="1:4" ht="15.75">
      <c r="A10776" s="1">
        <v>2012</v>
      </c>
      <c r="B10776">
        <v>11</v>
      </c>
      <c r="C10776">
        <v>14</v>
      </c>
      <c r="D10776">
        <v>9.1029999999999998</v>
      </c>
    </row>
    <row r="10777" spans="1:4" ht="15.75">
      <c r="A10777" s="1">
        <v>2012</v>
      </c>
      <c r="B10777">
        <v>11</v>
      </c>
      <c r="C10777">
        <v>15</v>
      </c>
      <c r="D10777">
        <v>9.2379999999999995</v>
      </c>
    </row>
    <row r="10778" spans="1:4" ht="15.75">
      <c r="A10778" s="1">
        <v>2012</v>
      </c>
      <c r="B10778">
        <v>11</v>
      </c>
      <c r="C10778">
        <v>16</v>
      </c>
      <c r="D10778">
        <v>9.3729999999999993</v>
      </c>
    </row>
    <row r="10779" spans="1:4" ht="15.75">
      <c r="A10779" s="1">
        <v>2012</v>
      </c>
      <c r="B10779">
        <v>11</v>
      </c>
      <c r="C10779">
        <v>17</v>
      </c>
      <c r="D10779">
        <v>9.4629999999999992</v>
      </c>
    </row>
    <row r="10780" spans="1:4" ht="15.75">
      <c r="A10780" s="1">
        <v>2012</v>
      </c>
      <c r="B10780">
        <v>11</v>
      </c>
      <c r="C10780">
        <v>18</v>
      </c>
      <c r="D10780">
        <v>9.6170000000000009</v>
      </c>
    </row>
    <row r="10781" spans="1:4" ht="15.75">
      <c r="A10781" s="1">
        <v>2012</v>
      </c>
      <c r="B10781">
        <v>11</v>
      </c>
      <c r="C10781">
        <v>19</v>
      </c>
      <c r="D10781">
        <v>9.8290000000000006</v>
      </c>
    </row>
    <row r="10782" spans="1:4" ht="15.75">
      <c r="A10782" s="1">
        <v>2012</v>
      </c>
      <c r="B10782">
        <v>11</v>
      </c>
      <c r="C10782">
        <v>20</v>
      </c>
      <c r="D10782">
        <v>9.8759999999999994</v>
      </c>
    </row>
    <row r="10783" spans="1:4" ht="15.75">
      <c r="A10783" s="1">
        <v>2012</v>
      </c>
      <c r="B10783">
        <v>11</v>
      </c>
      <c r="C10783">
        <v>21</v>
      </c>
      <c r="D10783">
        <v>9.9540000000000006</v>
      </c>
    </row>
    <row r="10784" spans="1:4" ht="15.75">
      <c r="A10784" s="1">
        <v>2012</v>
      </c>
      <c r="B10784">
        <v>11</v>
      </c>
      <c r="C10784">
        <v>22</v>
      </c>
      <c r="D10784">
        <v>10.000999999999999</v>
      </c>
    </row>
    <row r="10785" spans="1:4" ht="15.75">
      <c r="A10785" s="1">
        <v>2012</v>
      </c>
      <c r="B10785">
        <v>11</v>
      </c>
      <c r="C10785">
        <v>23</v>
      </c>
      <c r="D10785">
        <v>10.090999999999999</v>
      </c>
    </row>
    <row r="10786" spans="1:4" ht="15.75">
      <c r="A10786" s="1">
        <v>2012</v>
      </c>
      <c r="B10786">
        <v>11</v>
      </c>
      <c r="C10786">
        <v>24</v>
      </c>
      <c r="D10786">
        <v>10.23</v>
      </c>
    </row>
    <row r="10787" spans="1:4" ht="15.75">
      <c r="A10787" s="1">
        <v>2012</v>
      </c>
      <c r="B10787">
        <v>11</v>
      </c>
      <c r="C10787">
        <v>25</v>
      </c>
      <c r="D10787">
        <v>10.343</v>
      </c>
    </row>
    <row r="10788" spans="1:4" ht="15.75">
      <c r="A10788" s="1">
        <v>2012</v>
      </c>
      <c r="B10788">
        <v>11</v>
      </c>
      <c r="C10788">
        <v>26</v>
      </c>
      <c r="D10788">
        <v>10.496</v>
      </c>
    </row>
    <row r="10789" spans="1:4" ht="15.75">
      <c r="A10789" s="1">
        <v>2012</v>
      </c>
      <c r="B10789">
        <v>11</v>
      </c>
      <c r="C10789">
        <v>27</v>
      </c>
      <c r="D10789">
        <v>10.441000000000001</v>
      </c>
    </row>
    <row r="10790" spans="1:4" ht="15.75">
      <c r="A10790" s="1">
        <v>2012</v>
      </c>
      <c r="B10790">
        <v>11</v>
      </c>
      <c r="C10790">
        <v>28</v>
      </c>
      <c r="D10790">
        <v>10.497999999999999</v>
      </c>
    </row>
    <row r="10791" spans="1:4" ht="15.75">
      <c r="A10791" s="1">
        <v>2012</v>
      </c>
      <c r="B10791">
        <v>11</v>
      </c>
      <c r="C10791">
        <v>29</v>
      </c>
      <c r="D10791">
        <v>10.629</v>
      </c>
    </row>
    <row r="10792" spans="1:4" ht="15.75">
      <c r="A10792" s="1">
        <v>2012</v>
      </c>
      <c r="B10792">
        <v>11</v>
      </c>
      <c r="C10792">
        <v>30</v>
      </c>
      <c r="D10792">
        <v>10.746</v>
      </c>
    </row>
    <row r="10793" spans="1:4" ht="15.75">
      <c r="A10793" s="1">
        <v>2012</v>
      </c>
      <c r="B10793">
        <v>12</v>
      </c>
      <c r="C10793">
        <v>1</v>
      </c>
      <c r="D10793">
        <v>10.896000000000001</v>
      </c>
    </row>
    <row r="10794" spans="1:4" ht="15.75">
      <c r="A10794" s="1">
        <v>2012</v>
      </c>
      <c r="B10794">
        <v>12</v>
      </c>
      <c r="C10794">
        <v>2</v>
      </c>
      <c r="D10794">
        <v>10.994999999999999</v>
      </c>
    </row>
    <row r="10795" spans="1:4" ht="15.75">
      <c r="A10795" s="1">
        <v>2012</v>
      </c>
      <c r="B10795">
        <v>12</v>
      </c>
      <c r="C10795">
        <v>3</v>
      </c>
      <c r="D10795">
        <v>11.128</v>
      </c>
    </row>
    <row r="10796" spans="1:4" ht="15.75">
      <c r="A10796" s="1">
        <v>2012</v>
      </c>
      <c r="B10796">
        <v>12</v>
      </c>
      <c r="C10796">
        <v>4</v>
      </c>
      <c r="D10796">
        <v>11.239000000000001</v>
      </c>
    </row>
    <row r="10797" spans="1:4" ht="15.75">
      <c r="A10797" s="1">
        <v>2012</v>
      </c>
      <c r="B10797">
        <v>12</v>
      </c>
      <c r="C10797">
        <v>5</v>
      </c>
      <c r="D10797">
        <v>11.358000000000001</v>
      </c>
    </row>
    <row r="10798" spans="1:4" ht="15.75">
      <c r="A10798" s="1">
        <v>2012</v>
      </c>
      <c r="B10798">
        <v>12</v>
      </c>
      <c r="C10798">
        <v>6</v>
      </c>
      <c r="D10798">
        <v>11.522</v>
      </c>
    </row>
    <row r="10799" spans="1:4" ht="15.75">
      <c r="A10799" s="1">
        <v>2012</v>
      </c>
      <c r="B10799">
        <v>12</v>
      </c>
      <c r="C10799">
        <v>7</v>
      </c>
      <c r="D10799">
        <v>11.510999999999999</v>
      </c>
    </row>
    <row r="10800" spans="1:4" ht="15.75">
      <c r="A10800" s="1">
        <v>2012</v>
      </c>
      <c r="B10800">
        <v>12</v>
      </c>
      <c r="C10800">
        <v>8</v>
      </c>
      <c r="D10800">
        <v>11.625999999999999</v>
      </c>
    </row>
    <row r="10801" spans="1:4" ht="15.75">
      <c r="A10801" s="1">
        <v>2012</v>
      </c>
      <c r="B10801">
        <v>12</v>
      </c>
      <c r="C10801">
        <v>9</v>
      </c>
      <c r="D10801">
        <v>11.789</v>
      </c>
    </row>
    <row r="10802" spans="1:4" ht="15.75">
      <c r="A10802" s="1">
        <v>2012</v>
      </c>
      <c r="B10802">
        <v>12</v>
      </c>
      <c r="C10802">
        <v>10</v>
      </c>
      <c r="D10802">
        <v>11.781000000000001</v>
      </c>
    </row>
    <row r="10803" spans="1:4" ht="15.75">
      <c r="A10803" s="1">
        <v>2012</v>
      </c>
      <c r="B10803">
        <v>12</v>
      </c>
      <c r="C10803">
        <v>11</v>
      </c>
      <c r="D10803">
        <v>11.811999999999999</v>
      </c>
    </row>
    <row r="10804" spans="1:4" ht="15.75">
      <c r="A10804" s="1">
        <v>2012</v>
      </c>
      <c r="B10804">
        <v>12</v>
      </c>
      <c r="C10804">
        <v>12</v>
      </c>
      <c r="D10804">
        <v>11.805999999999999</v>
      </c>
    </row>
    <row r="10805" spans="1:4" ht="15.75">
      <c r="A10805" s="1">
        <v>2012</v>
      </c>
      <c r="B10805">
        <v>12</v>
      </c>
      <c r="C10805">
        <v>13</v>
      </c>
      <c r="D10805">
        <v>11.768000000000001</v>
      </c>
    </row>
    <row r="10806" spans="1:4" ht="15.75">
      <c r="A10806" s="1">
        <v>2012</v>
      </c>
      <c r="B10806">
        <v>12</v>
      </c>
      <c r="C10806">
        <v>14</v>
      </c>
      <c r="D10806">
        <v>11.723000000000001</v>
      </c>
    </row>
    <row r="10807" spans="1:4" ht="15.75">
      <c r="A10807" s="1">
        <v>2012</v>
      </c>
      <c r="B10807">
        <v>12</v>
      </c>
      <c r="C10807">
        <v>15</v>
      </c>
      <c r="D10807">
        <v>11.875</v>
      </c>
    </row>
    <row r="10808" spans="1:4" ht="15.75">
      <c r="A10808" s="1">
        <v>2012</v>
      </c>
      <c r="B10808">
        <v>12</v>
      </c>
      <c r="C10808">
        <v>16</v>
      </c>
      <c r="D10808">
        <v>11.865</v>
      </c>
    </row>
    <row r="10809" spans="1:4" ht="15.75">
      <c r="A10809" s="1">
        <v>2012</v>
      </c>
      <c r="B10809">
        <v>12</v>
      </c>
      <c r="C10809">
        <v>17</v>
      </c>
      <c r="D10809">
        <v>11.974</v>
      </c>
    </row>
    <row r="10810" spans="1:4" ht="15.75">
      <c r="A10810" s="1">
        <v>2012</v>
      </c>
      <c r="B10810">
        <v>12</v>
      </c>
      <c r="C10810">
        <v>18</v>
      </c>
      <c r="D10810">
        <v>12.183999999999999</v>
      </c>
    </row>
    <row r="10811" spans="1:4" ht="15.75">
      <c r="A10811" s="1">
        <v>2012</v>
      </c>
      <c r="B10811">
        <v>12</v>
      </c>
      <c r="C10811">
        <v>19</v>
      </c>
      <c r="D10811">
        <v>12.206</v>
      </c>
    </row>
    <row r="10812" spans="1:4" ht="15.75">
      <c r="A10812" s="1">
        <v>2012</v>
      </c>
      <c r="B10812">
        <v>12</v>
      </c>
      <c r="C10812">
        <v>20</v>
      </c>
      <c r="D10812">
        <v>12.218</v>
      </c>
    </row>
    <row r="10813" spans="1:4" ht="15.75">
      <c r="A10813" s="1">
        <v>2012</v>
      </c>
      <c r="B10813">
        <v>12</v>
      </c>
      <c r="C10813">
        <v>21</v>
      </c>
      <c r="D10813">
        <v>12.249000000000001</v>
      </c>
    </row>
    <row r="10814" spans="1:4" ht="15.75">
      <c r="A10814" s="1">
        <v>2012</v>
      </c>
      <c r="B10814">
        <v>12</v>
      </c>
      <c r="C10814">
        <v>22</v>
      </c>
      <c r="D10814">
        <v>12.273999999999999</v>
      </c>
    </row>
    <row r="10815" spans="1:4" ht="15.75">
      <c r="A10815" s="1">
        <v>2012</v>
      </c>
      <c r="B10815">
        <v>12</v>
      </c>
      <c r="C10815">
        <v>23</v>
      </c>
      <c r="D10815">
        <v>12.301</v>
      </c>
    </row>
    <row r="10816" spans="1:4" ht="15.75">
      <c r="A10816" s="1">
        <v>2012</v>
      </c>
      <c r="B10816">
        <v>12</v>
      </c>
      <c r="C10816">
        <v>24</v>
      </c>
      <c r="D10816">
        <v>12.606999999999999</v>
      </c>
    </row>
    <row r="10817" spans="1:4" ht="15.75">
      <c r="A10817" s="1">
        <v>2012</v>
      </c>
      <c r="B10817">
        <v>12</v>
      </c>
      <c r="C10817">
        <v>25</v>
      </c>
      <c r="D10817">
        <v>12.609</v>
      </c>
    </row>
    <row r="10818" spans="1:4" ht="15.75">
      <c r="A10818" s="1">
        <v>2012</v>
      </c>
      <c r="B10818">
        <v>12</v>
      </c>
      <c r="C10818">
        <v>26</v>
      </c>
      <c r="D10818">
        <v>12.62</v>
      </c>
    </row>
    <row r="10819" spans="1:4" ht="15.75">
      <c r="A10819" s="1">
        <v>2012</v>
      </c>
      <c r="B10819">
        <v>12</v>
      </c>
      <c r="C10819">
        <v>27</v>
      </c>
      <c r="D10819">
        <v>12.669</v>
      </c>
    </row>
    <row r="10820" spans="1:4" ht="15.75">
      <c r="A10820" s="1">
        <v>2012</v>
      </c>
      <c r="B10820">
        <v>12</v>
      </c>
      <c r="C10820">
        <v>28</v>
      </c>
      <c r="D10820">
        <v>12.834</v>
      </c>
    </row>
    <row r="10821" spans="1:4" ht="15.75">
      <c r="A10821" s="1">
        <v>2012</v>
      </c>
      <c r="B10821">
        <v>12</v>
      </c>
      <c r="C10821">
        <v>29</v>
      </c>
      <c r="D10821">
        <v>12.926</v>
      </c>
    </row>
    <row r="10822" spans="1:4" ht="15.75">
      <c r="A10822" s="1">
        <v>2012</v>
      </c>
      <c r="B10822">
        <v>12</v>
      </c>
      <c r="C10822">
        <v>30</v>
      </c>
      <c r="D10822">
        <v>12.930999999999999</v>
      </c>
    </row>
    <row r="10823" spans="1:4" ht="15.75">
      <c r="A10823" s="1">
        <v>2012</v>
      </c>
      <c r="B10823">
        <v>12</v>
      </c>
      <c r="C10823">
        <v>31</v>
      </c>
      <c r="D10823">
        <v>12.901999999999999</v>
      </c>
    </row>
    <row r="10824" spans="1:4" ht="15.75">
      <c r="A10824" s="1">
        <v>2013</v>
      </c>
      <c r="B10824">
        <v>1</v>
      </c>
      <c r="C10824">
        <v>1</v>
      </c>
      <c r="D10824">
        <v>12.959</v>
      </c>
    </row>
    <row r="10825" spans="1:4" ht="15.75">
      <c r="A10825" s="1">
        <v>2013</v>
      </c>
      <c r="B10825">
        <v>1</v>
      </c>
      <c r="C10825">
        <v>2</v>
      </c>
      <c r="D10825">
        <v>12.961</v>
      </c>
    </row>
    <row r="10826" spans="1:4" ht="15.75">
      <c r="A10826" s="1">
        <v>2013</v>
      </c>
      <c r="B10826">
        <v>1</v>
      </c>
      <c r="C10826">
        <v>3</v>
      </c>
      <c r="D10826">
        <v>13.012</v>
      </c>
    </row>
    <row r="10827" spans="1:4" ht="15.75">
      <c r="A10827" s="1">
        <v>2013</v>
      </c>
      <c r="B10827">
        <v>1</v>
      </c>
      <c r="C10827">
        <v>4</v>
      </c>
      <c r="D10827">
        <v>13.045</v>
      </c>
    </row>
    <row r="10828" spans="1:4" ht="15.75">
      <c r="A10828" s="1">
        <v>2013</v>
      </c>
      <c r="B10828">
        <v>1</v>
      </c>
      <c r="C10828">
        <v>5</v>
      </c>
      <c r="D10828">
        <v>13.065</v>
      </c>
    </row>
    <row r="10829" spans="1:4" ht="15.75">
      <c r="A10829" s="1">
        <v>2013</v>
      </c>
      <c r="B10829">
        <v>1</v>
      </c>
      <c r="C10829">
        <v>6</v>
      </c>
      <c r="D10829">
        <v>13.125999999999999</v>
      </c>
    </row>
    <row r="10830" spans="1:4" ht="15.75">
      <c r="A10830" s="1">
        <v>2013</v>
      </c>
      <c r="B10830">
        <v>1</v>
      </c>
      <c r="C10830">
        <v>7</v>
      </c>
      <c r="D10830">
        <v>13.202</v>
      </c>
    </row>
    <row r="10831" spans="1:4" ht="15.75">
      <c r="A10831" s="1">
        <v>2013</v>
      </c>
      <c r="B10831">
        <v>1</v>
      </c>
      <c r="C10831">
        <v>8</v>
      </c>
      <c r="D10831">
        <v>13.194000000000001</v>
      </c>
    </row>
    <row r="10832" spans="1:4" ht="15.75">
      <c r="A10832" s="1">
        <v>2013</v>
      </c>
      <c r="B10832">
        <v>1</v>
      </c>
      <c r="C10832">
        <v>9</v>
      </c>
      <c r="D10832">
        <v>13.287000000000001</v>
      </c>
    </row>
    <row r="10833" spans="1:4" ht="15.75">
      <c r="A10833" s="1">
        <v>2013</v>
      </c>
      <c r="B10833">
        <v>1</v>
      </c>
      <c r="C10833">
        <v>10</v>
      </c>
      <c r="D10833">
        <v>13.404</v>
      </c>
    </row>
    <row r="10834" spans="1:4" ht="15.75">
      <c r="A10834" s="1">
        <v>2013</v>
      </c>
      <c r="B10834">
        <v>1</v>
      </c>
      <c r="C10834">
        <v>11</v>
      </c>
      <c r="D10834">
        <v>13.474</v>
      </c>
    </row>
    <row r="10835" spans="1:4" ht="15.75">
      <c r="A10835" s="1">
        <v>2013</v>
      </c>
      <c r="B10835">
        <v>1</v>
      </c>
      <c r="C10835">
        <v>12</v>
      </c>
      <c r="D10835">
        <v>13.558999999999999</v>
      </c>
    </row>
    <row r="10836" spans="1:4" ht="15.75">
      <c r="A10836" s="1">
        <v>2013</v>
      </c>
      <c r="B10836">
        <v>1</v>
      </c>
      <c r="C10836">
        <v>13</v>
      </c>
      <c r="D10836">
        <v>13.609</v>
      </c>
    </row>
    <row r="10837" spans="1:4" ht="15.75">
      <c r="A10837" s="1">
        <v>2013</v>
      </c>
      <c r="B10837">
        <v>1</v>
      </c>
      <c r="C10837">
        <v>14</v>
      </c>
      <c r="D10837">
        <v>13.625</v>
      </c>
    </row>
    <row r="10838" spans="1:4" ht="15.75">
      <c r="A10838" s="1">
        <v>2013</v>
      </c>
      <c r="B10838">
        <v>1</v>
      </c>
      <c r="C10838">
        <v>15</v>
      </c>
      <c r="D10838">
        <v>13.733000000000001</v>
      </c>
    </row>
    <row r="10839" spans="1:4" ht="15.75">
      <c r="A10839" s="1">
        <v>2013</v>
      </c>
      <c r="B10839">
        <v>1</v>
      </c>
      <c r="C10839">
        <v>16</v>
      </c>
      <c r="D10839">
        <v>13.823</v>
      </c>
    </row>
    <row r="10840" spans="1:4" ht="15.75">
      <c r="A10840" s="1">
        <v>2013</v>
      </c>
      <c r="B10840">
        <v>1</v>
      </c>
      <c r="C10840">
        <v>17</v>
      </c>
      <c r="D10840">
        <v>13.912000000000001</v>
      </c>
    </row>
    <row r="10841" spans="1:4" ht="15.75">
      <c r="A10841" s="1">
        <v>2013</v>
      </c>
      <c r="B10841">
        <v>1</v>
      </c>
      <c r="C10841">
        <v>18</v>
      </c>
      <c r="D10841">
        <v>13.88</v>
      </c>
    </row>
    <row r="10842" spans="1:4" ht="15.75">
      <c r="A10842" s="1">
        <v>2013</v>
      </c>
      <c r="B10842">
        <v>1</v>
      </c>
      <c r="C10842">
        <v>19</v>
      </c>
      <c r="D10842">
        <v>13.971</v>
      </c>
    </row>
    <row r="10843" spans="1:4" ht="15.75">
      <c r="A10843" s="1">
        <v>2013</v>
      </c>
      <c r="B10843">
        <v>1</v>
      </c>
      <c r="C10843">
        <v>20</v>
      </c>
      <c r="D10843">
        <v>14.012</v>
      </c>
    </row>
    <row r="10844" spans="1:4" ht="15.75">
      <c r="A10844" s="1">
        <v>2013</v>
      </c>
      <c r="B10844">
        <v>1</v>
      </c>
      <c r="C10844">
        <v>21</v>
      </c>
      <c r="D10844">
        <v>14.032</v>
      </c>
    </row>
    <row r="10845" spans="1:4" ht="15.75">
      <c r="A10845" s="1">
        <v>2013</v>
      </c>
      <c r="B10845">
        <v>1</v>
      </c>
      <c r="C10845">
        <v>22</v>
      </c>
      <c r="D10845">
        <v>13.981</v>
      </c>
    </row>
    <row r="10846" spans="1:4" ht="15.75">
      <c r="A10846" s="1">
        <v>2013</v>
      </c>
      <c r="B10846">
        <v>1</v>
      </c>
      <c r="C10846">
        <v>23</v>
      </c>
      <c r="D10846">
        <v>14.015000000000001</v>
      </c>
    </row>
    <row r="10847" spans="1:4" ht="15.75">
      <c r="A10847" s="1">
        <v>2013</v>
      </c>
      <c r="B10847">
        <v>1</v>
      </c>
      <c r="C10847">
        <v>24</v>
      </c>
      <c r="D10847">
        <v>14.082000000000001</v>
      </c>
    </row>
    <row r="10848" spans="1:4" ht="15.75">
      <c r="A10848" s="1">
        <v>2013</v>
      </c>
      <c r="B10848">
        <v>1</v>
      </c>
      <c r="C10848">
        <v>25</v>
      </c>
      <c r="D10848">
        <v>14.222</v>
      </c>
    </row>
    <row r="10849" spans="1:4" ht="15.75">
      <c r="A10849" s="1">
        <v>2013</v>
      </c>
      <c r="B10849">
        <v>1</v>
      </c>
      <c r="C10849">
        <v>26</v>
      </c>
      <c r="D10849">
        <v>14.204000000000001</v>
      </c>
    </row>
    <row r="10850" spans="1:4" ht="15.75">
      <c r="A10850" s="1">
        <v>2013</v>
      </c>
      <c r="B10850">
        <v>1</v>
      </c>
      <c r="C10850">
        <v>27</v>
      </c>
      <c r="D10850">
        <v>14.243</v>
      </c>
    </row>
    <row r="10851" spans="1:4" ht="15.75">
      <c r="A10851" s="1">
        <v>2013</v>
      </c>
      <c r="B10851">
        <v>1</v>
      </c>
      <c r="C10851">
        <v>28</v>
      </c>
      <c r="D10851">
        <v>14.285</v>
      </c>
    </row>
    <row r="10852" spans="1:4" ht="15.75">
      <c r="A10852" s="1">
        <v>2013</v>
      </c>
      <c r="B10852">
        <v>1</v>
      </c>
      <c r="C10852">
        <v>29</v>
      </c>
      <c r="D10852">
        <v>14.311999999999999</v>
      </c>
    </row>
    <row r="10853" spans="1:4" ht="15.75">
      <c r="A10853" s="1">
        <v>2013</v>
      </c>
      <c r="B10853">
        <v>1</v>
      </c>
      <c r="C10853">
        <v>30</v>
      </c>
      <c r="D10853">
        <v>14.281000000000001</v>
      </c>
    </row>
    <row r="10854" spans="1:4" ht="15.75">
      <c r="A10854" s="1">
        <v>2013</v>
      </c>
      <c r="B10854">
        <v>1</v>
      </c>
      <c r="C10854">
        <v>31</v>
      </c>
      <c r="D10854">
        <v>14.272</v>
      </c>
    </row>
    <row r="10855" spans="1:4" ht="15.75">
      <c r="A10855" s="1">
        <v>2013</v>
      </c>
      <c r="B10855">
        <v>2</v>
      </c>
      <c r="C10855">
        <v>1</v>
      </c>
      <c r="D10855">
        <v>14.378</v>
      </c>
    </row>
    <row r="10856" spans="1:4" ht="15.75">
      <c r="A10856" s="1">
        <v>2013</v>
      </c>
      <c r="B10856">
        <v>2</v>
      </c>
      <c r="C10856">
        <v>2</v>
      </c>
      <c r="D10856">
        <v>14.335000000000001</v>
      </c>
    </row>
    <row r="10857" spans="1:4" ht="15.75">
      <c r="A10857" s="1">
        <v>2013</v>
      </c>
      <c r="B10857">
        <v>2</v>
      </c>
      <c r="C10857">
        <v>3</v>
      </c>
      <c r="D10857">
        <v>14.411</v>
      </c>
    </row>
    <row r="10858" spans="1:4" ht="15.75">
      <c r="A10858" s="1">
        <v>2013</v>
      </c>
      <c r="B10858">
        <v>2</v>
      </c>
      <c r="C10858">
        <v>4</v>
      </c>
      <c r="D10858">
        <v>14.484</v>
      </c>
    </row>
    <row r="10859" spans="1:4" ht="15.75">
      <c r="A10859" s="1">
        <v>2013</v>
      </c>
      <c r="B10859">
        <v>2</v>
      </c>
      <c r="C10859">
        <v>5</v>
      </c>
      <c r="D10859">
        <v>14.404999999999999</v>
      </c>
    </row>
    <row r="10860" spans="1:4" ht="15.75">
      <c r="A10860" s="1">
        <v>2013</v>
      </c>
      <c r="B10860">
        <v>2</v>
      </c>
      <c r="C10860">
        <v>6</v>
      </c>
      <c r="D10860">
        <v>14.37</v>
      </c>
    </row>
    <row r="10861" spans="1:4" ht="15.75">
      <c r="A10861" s="1">
        <v>2013</v>
      </c>
      <c r="B10861">
        <v>2</v>
      </c>
      <c r="C10861">
        <v>7</v>
      </c>
      <c r="D10861">
        <v>14.467000000000001</v>
      </c>
    </row>
    <row r="10862" spans="1:4" ht="15.75">
      <c r="A10862" s="1">
        <v>2013</v>
      </c>
      <c r="B10862">
        <v>2</v>
      </c>
      <c r="C10862">
        <v>8</v>
      </c>
      <c r="D10862">
        <v>14.592000000000001</v>
      </c>
    </row>
    <row r="10863" spans="1:4" ht="15.75">
      <c r="A10863" s="1">
        <v>2013</v>
      </c>
      <c r="B10863">
        <v>2</v>
      </c>
      <c r="C10863">
        <v>9</v>
      </c>
      <c r="D10863">
        <v>14.625</v>
      </c>
    </row>
    <row r="10864" spans="1:4" ht="15.75">
      <c r="A10864" s="1">
        <v>2013</v>
      </c>
      <c r="B10864">
        <v>2</v>
      </c>
      <c r="C10864">
        <v>10</v>
      </c>
      <c r="D10864">
        <v>14.614000000000001</v>
      </c>
    </row>
    <row r="10865" spans="1:4" ht="15.75">
      <c r="A10865" s="1">
        <v>2013</v>
      </c>
      <c r="B10865">
        <v>2</v>
      </c>
      <c r="C10865">
        <v>11</v>
      </c>
      <c r="D10865">
        <v>14.611000000000001</v>
      </c>
    </row>
    <row r="10866" spans="1:4" ht="15.75">
      <c r="A10866" s="1">
        <v>2013</v>
      </c>
      <c r="B10866">
        <v>2</v>
      </c>
      <c r="C10866">
        <v>12</v>
      </c>
      <c r="D10866">
        <v>14.696999999999999</v>
      </c>
    </row>
    <row r="10867" spans="1:4" ht="15.75">
      <c r="A10867" s="1">
        <v>2013</v>
      </c>
      <c r="B10867">
        <v>2</v>
      </c>
      <c r="C10867">
        <v>13</v>
      </c>
      <c r="D10867">
        <v>14.728999999999999</v>
      </c>
    </row>
    <row r="10868" spans="1:4" ht="15.75">
      <c r="A10868" s="1">
        <v>2013</v>
      </c>
      <c r="B10868">
        <v>2</v>
      </c>
      <c r="C10868">
        <v>14</v>
      </c>
      <c r="D10868">
        <v>14.763999999999999</v>
      </c>
    </row>
    <row r="10869" spans="1:4" ht="15.75">
      <c r="A10869" s="1">
        <v>2013</v>
      </c>
      <c r="B10869">
        <v>2</v>
      </c>
      <c r="C10869">
        <v>15</v>
      </c>
      <c r="D10869">
        <v>14.771000000000001</v>
      </c>
    </row>
    <row r="10870" spans="1:4" ht="15.75">
      <c r="A10870" s="1">
        <v>2013</v>
      </c>
      <c r="B10870">
        <v>2</v>
      </c>
      <c r="C10870">
        <v>16</v>
      </c>
      <c r="D10870">
        <v>14.816000000000001</v>
      </c>
    </row>
    <row r="10871" spans="1:4" ht="15.75">
      <c r="A10871" s="1">
        <v>2013</v>
      </c>
      <c r="B10871">
        <v>2</v>
      </c>
      <c r="C10871">
        <v>17</v>
      </c>
      <c r="D10871">
        <v>14.917999999999999</v>
      </c>
    </row>
    <row r="10872" spans="1:4" ht="15.75">
      <c r="A10872" s="1">
        <v>2013</v>
      </c>
      <c r="B10872">
        <v>2</v>
      </c>
      <c r="C10872">
        <v>18</v>
      </c>
      <c r="D10872">
        <v>14.833</v>
      </c>
    </row>
    <row r="10873" spans="1:4" ht="15.75">
      <c r="A10873" s="1">
        <v>2013</v>
      </c>
      <c r="B10873">
        <v>2</v>
      </c>
      <c r="C10873">
        <v>19</v>
      </c>
      <c r="D10873">
        <v>14.802</v>
      </c>
    </row>
    <row r="10874" spans="1:4" ht="15.75">
      <c r="A10874" s="1">
        <v>2013</v>
      </c>
      <c r="B10874">
        <v>2</v>
      </c>
      <c r="C10874">
        <v>20</v>
      </c>
      <c r="D10874">
        <v>14.798</v>
      </c>
    </row>
    <row r="10875" spans="1:4" ht="15.75">
      <c r="A10875" s="1">
        <v>2013</v>
      </c>
      <c r="B10875">
        <v>2</v>
      </c>
      <c r="C10875">
        <v>21</v>
      </c>
      <c r="D10875">
        <v>14.827999999999999</v>
      </c>
    </row>
    <row r="10876" spans="1:4" ht="15.75">
      <c r="A10876" s="1">
        <v>2013</v>
      </c>
      <c r="B10876">
        <v>2</v>
      </c>
      <c r="C10876">
        <v>22</v>
      </c>
      <c r="D10876">
        <v>14.8</v>
      </c>
    </row>
    <row r="10877" spans="1:4" ht="15.75">
      <c r="A10877" s="1">
        <v>2013</v>
      </c>
      <c r="B10877">
        <v>2</v>
      </c>
      <c r="C10877">
        <v>23</v>
      </c>
      <c r="D10877">
        <v>14.82</v>
      </c>
    </row>
    <row r="10878" spans="1:4" ht="15.75">
      <c r="A10878" s="1">
        <v>2013</v>
      </c>
      <c r="B10878">
        <v>2</v>
      </c>
      <c r="C10878">
        <v>24</v>
      </c>
      <c r="D10878">
        <v>14.987</v>
      </c>
    </row>
    <row r="10879" spans="1:4" ht="15.75">
      <c r="A10879" s="1">
        <v>2013</v>
      </c>
      <c r="B10879">
        <v>2</v>
      </c>
      <c r="C10879">
        <v>25</v>
      </c>
      <c r="D10879">
        <v>15.086</v>
      </c>
    </row>
    <row r="10880" spans="1:4" ht="15.75">
      <c r="A10880" s="1">
        <v>2013</v>
      </c>
      <c r="B10880">
        <v>2</v>
      </c>
      <c r="C10880">
        <v>26</v>
      </c>
      <c r="D10880">
        <v>15.11</v>
      </c>
    </row>
    <row r="10881" spans="1:4" ht="15.75">
      <c r="A10881" s="1">
        <v>2013</v>
      </c>
      <c r="B10881">
        <v>2</v>
      </c>
      <c r="C10881">
        <v>27</v>
      </c>
      <c r="D10881">
        <v>15.09</v>
      </c>
    </row>
    <row r="10882" spans="1:4" ht="15.75">
      <c r="A10882" s="1">
        <v>2013</v>
      </c>
      <c r="B10882">
        <v>2</v>
      </c>
      <c r="C10882">
        <v>28</v>
      </c>
      <c r="D10882">
        <v>15.118</v>
      </c>
    </row>
    <row r="10883" spans="1:4" ht="15.75">
      <c r="A10883" s="1">
        <v>2013</v>
      </c>
      <c r="B10883">
        <v>3</v>
      </c>
      <c r="C10883">
        <v>1</v>
      </c>
      <c r="D10883">
        <v>15.144</v>
      </c>
    </row>
    <row r="10884" spans="1:4" ht="15.75">
      <c r="A10884" s="1">
        <v>2013</v>
      </c>
      <c r="B10884">
        <v>3</v>
      </c>
      <c r="C10884">
        <v>2</v>
      </c>
      <c r="D10884">
        <v>15.087999999999999</v>
      </c>
    </row>
    <row r="10885" spans="1:4" ht="15.75">
      <c r="A10885" s="1">
        <v>2013</v>
      </c>
      <c r="B10885">
        <v>3</v>
      </c>
      <c r="C10885">
        <v>3</v>
      </c>
      <c r="D10885">
        <v>15.003</v>
      </c>
    </row>
    <row r="10886" spans="1:4" ht="15.75">
      <c r="A10886" s="1">
        <v>2013</v>
      </c>
      <c r="B10886">
        <v>3</v>
      </c>
      <c r="C10886">
        <v>4</v>
      </c>
      <c r="D10886">
        <v>14.999000000000001</v>
      </c>
    </row>
    <row r="10887" spans="1:4" ht="15.75">
      <c r="A10887" s="1">
        <v>2013</v>
      </c>
      <c r="B10887">
        <v>3</v>
      </c>
      <c r="C10887">
        <v>5</v>
      </c>
      <c r="D10887">
        <v>15.000999999999999</v>
      </c>
    </row>
    <row r="10888" spans="1:4" ht="15.75">
      <c r="A10888" s="1">
        <v>2013</v>
      </c>
      <c r="B10888">
        <v>3</v>
      </c>
      <c r="C10888">
        <v>6</v>
      </c>
      <c r="D10888">
        <v>15</v>
      </c>
    </row>
    <row r="10889" spans="1:4" ht="15.75">
      <c r="A10889" s="1">
        <v>2013</v>
      </c>
      <c r="B10889">
        <v>3</v>
      </c>
      <c r="C10889">
        <v>7</v>
      </c>
      <c r="D10889">
        <v>15.055</v>
      </c>
    </row>
    <row r="10890" spans="1:4" ht="15.75">
      <c r="A10890" s="1">
        <v>2013</v>
      </c>
      <c r="B10890">
        <v>3</v>
      </c>
      <c r="C10890">
        <v>8</v>
      </c>
      <c r="D10890">
        <v>15.074999999999999</v>
      </c>
    </row>
    <row r="10891" spans="1:4" ht="15.75">
      <c r="A10891" s="1">
        <v>2013</v>
      </c>
      <c r="B10891">
        <v>3</v>
      </c>
      <c r="C10891">
        <v>9</v>
      </c>
      <c r="D10891">
        <v>15.089</v>
      </c>
    </row>
    <row r="10892" spans="1:4" ht="15.75">
      <c r="A10892" s="1">
        <v>2013</v>
      </c>
      <c r="B10892">
        <v>3</v>
      </c>
      <c r="C10892">
        <v>10</v>
      </c>
      <c r="D10892">
        <v>15.067</v>
      </c>
    </row>
    <row r="10893" spans="1:4" ht="15.75">
      <c r="A10893" s="1">
        <v>2013</v>
      </c>
      <c r="B10893">
        <v>3</v>
      </c>
      <c r="C10893">
        <v>11</v>
      </c>
      <c r="D10893">
        <v>15.172000000000001</v>
      </c>
    </row>
    <row r="10894" spans="1:4" ht="15.75">
      <c r="A10894" s="1">
        <v>2013</v>
      </c>
      <c r="B10894">
        <v>3</v>
      </c>
      <c r="C10894">
        <v>12</v>
      </c>
      <c r="D10894">
        <v>15.151</v>
      </c>
    </row>
    <row r="10895" spans="1:4" ht="15.75">
      <c r="A10895" s="1">
        <v>2013</v>
      </c>
      <c r="B10895">
        <v>3</v>
      </c>
      <c r="C10895">
        <v>13</v>
      </c>
      <c r="D10895">
        <v>15.180999999999999</v>
      </c>
    </row>
    <row r="10896" spans="1:4" ht="15.75">
      <c r="A10896" s="1">
        <v>2013</v>
      </c>
      <c r="B10896">
        <v>3</v>
      </c>
      <c r="C10896">
        <v>14</v>
      </c>
      <c r="D10896">
        <v>15.196</v>
      </c>
    </row>
    <row r="10897" spans="1:4" ht="15.75">
      <c r="A10897" s="1">
        <v>2013</v>
      </c>
      <c r="B10897">
        <v>3</v>
      </c>
      <c r="C10897">
        <v>15</v>
      </c>
      <c r="D10897">
        <v>15.135999999999999</v>
      </c>
    </row>
    <row r="10898" spans="1:4" ht="15.75">
      <c r="A10898" s="1">
        <v>2013</v>
      </c>
      <c r="B10898">
        <v>3</v>
      </c>
      <c r="C10898">
        <v>16</v>
      </c>
      <c r="D10898">
        <v>15.129</v>
      </c>
    </row>
    <row r="10899" spans="1:4" ht="15.75">
      <c r="A10899" s="1">
        <v>2013</v>
      </c>
      <c r="B10899">
        <v>3</v>
      </c>
      <c r="C10899">
        <v>17</v>
      </c>
      <c r="D10899">
        <v>15.137</v>
      </c>
    </row>
    <row r="10900" spans="1:4" ht="15.75">
      <c r="A10900" s="1">
        <v>2013</v>
      </c>
      <c r="B10900">
        <v>3</v>
      </c>
      <c r="C10900">
        <v>18</v>
      </c>
      <c r="D10900">
        <v>15.09</v>
      </c>
    </row>
    <row r="10901" spans="1:4" ht="15.75">
      <c r="A10901" s="1">
        <v>2013</v>
      </c>
      <c r="B10901">
        <v>3</v>
      </c>
      <c r="C10901">
        <v>19</v>
      </c>
      <c r="D10901">
        <v>15.119</v>
      </c>
    </row>
    <row r="10902" spans="1:4" ht="15.75">
      <c r="A10902" s="1">
        <v>2013</v>
      </c>
      <c r="B10902">
        <v>3</v>
      </c>
      <c r="C10902">
        <v>20</v>
      </c>
      <c r="D10902">
        <v>15.037000000000001</v>
      </c>
    </row>
    <row r="10903" spans="1:4" ht="15.75">
      <c r="A10903" s="1">
        <v>2013</v>
      </c>
      <c r="B10903">
        <v>3</v>
      </c>
      <c r="C10903">
        <v>21</v>
      </c>
      <c r="D10903">
        <v>15.013</v>
      </c>
    </row>
    <row r="10904" spans="1:4" ht="15.75">
      <c r="A10904" s="1">
        <v>2013</v>
      </c>
      <c r="B10904">
        <v>3</v>
      </c>
      <c r="C10904">
        <v>22</v>
      </c>
      <c r="D10904">
        <v>14.97</v>
      </c>
    </row>
    <row r="10905" spans="1:4" ht="15.75">
      <c r="A10905" s="1">
        <v>2013</v>
      </c>
      <c r="B10905">
        <v>3</v>
      </c>
      <c r="C10905">
        <v>23</v>
      </c>
      <c r="D10905">
        <v>14.923999999999999</v>
      </c>
    </row>
    <row r="10906" spans="1:4" ht="15.75">
      <c r="A10906" s="1">
        <v>2013</v>
      </c>
      <c r="B10906">
        <v>3</v>
      </c>
      <c r="C10906">
        <v>24</v>
      </c>
      <c r="D10906">
        <v>14.866</v>
      </c>
    </row>
    <row r="10907" spans="1:4" ht="15.75">
      <c r="A10907" s="1">
        <v>2013</v>
      </c>
      <c r="B10907">
        <v>3</v>
      </c>
      <c r="C10907">
        <v>25</v>
      </c>
      <c r="D10907">
        <v>14.884</v>
      </c>
    </row>
    <row r="10908" spans="1:4" ht="15.75">
      <c r="A10908" s="1">
        <v>2013</v>
      </c>
      <c r="B10908">
        <v>3</v>
      </c>
      <c r="C10908">
        <v>26</v>
      </c>
      <c r="D10908">
        <v>14.962</v>
      </c>
    </row>
    <row r="10909" spans="1:4" ht="15.75">
      <c r="A10909" s="1">
        <v>2013</v>
      </c>
      <c r="B10909">
        <v>3</v>
      </c>
      <c r="C10909">
        <v>27</v>
      </c>
      <c r="D10909">
        <v>14.935</v>
      </c>
    </row>
    <row r="10910" spans="1:4" ht="15.75">
      <c r="A10910" s="1">
        <v>2013</v>
      </c>
      <c r="B10910">
        <v>3</v>
      </c>
      <c r="C10910">
        <v>28</v>
      </c>
      <c r="D10910">
        <v>14.901999999999999</v>
      </c>
    </row>
    <row r="10911" spans="1:4" ht="15.75">
      <c r="A10911" s="1">
        <v>2013</v>
      </c>
      <c r="B10911">
        <v>3</v>
      </c>
      <c r="C10911">
        <v>29</v>
      </c>
      <c r="D10911">
        <v>14.948</v>
      </c>
    </row>
    <row r="10912" spans="1:4" ht="15.75">
      <c r="A10912" s="1">
        <v>2013</v>
      </c>
      <c r="B10912">
        <v>3</v>
      </c>
      <c r="C10912">
        <v>30</v>
      </c>
      <c r="D10912">
        <v>14.888999999999999</v>
      </c>
    </row>
    <row r="10913" spans="1:4" ht="15.75">
      <c r="A10913" s="1">
        <v>2013</v>
      </c>
      <c r="B10913">
        <v>3</v>
      </c>
      <c r="C10913">
        <v>31</v>
      </c>
      <c r="D10913">
        <v>14.831</v>
      </c>
    </row>
    <row r="10914" spans="1:4" ht="15.75">
      <c r="A10914" s="1">
        <v>2013</v>
      </c>
      <c r="B10914">
        <v>4</v>
      </c>
      <c r="C10914">
        <v>1</v>
      </c>
      <c r="D10914">
        <v>14.787000000000001</v>
      </c>
    </row>
    <row r="10915" spans="1:4" ht="15.75">
      <c r="A10915" s="1">
        <v>2013</v>
      </c>
      <c r="B10915">
        <v>4</v>
      </c>
      <c r="C10915">
        <v>2</v>
      </c>
      <c r="D10915">
        <v>14.768000000000001</v>
      </c>
    </row>
    <row r="10916" spans="1:4" ht="15.75">
      <c r="A10916" s="1">
        <v>2013</v>
      </c>
      <c r="B10916">
        <v>4</v>
      </c>
      <c r="C10916">
        <v>3</v>
      </c>
      <c r="D10916">
        <v>14.722</v>
      </c>
    </row>
    <row r="10917" spans="1:4" ht="15.75">
      <c r="A10917" s="1">
        <v>2013</v>
      </c>
      <c r="B10917">
        <v>4</v>
      </c>
      <c r="C10917">
        <v>4</v>
      </c>
      <c r="D10917">
        <v>14.647</v>
      </c>
    </row>
    <row r="10918" spans="1:4" ht="15.75">
      <c r="A10918" s="1">
        <v>2013</v>
      </c>
      <c r="B10918">
        <v>4</v>
      </c>
      <c r="C10918">
        <v>5</v>
      </c>
      <c r="D10918">
        <v>14.616</v>
      </c>
    </row>
    <row r="10919" spans="1:4" ht="15.75">
      <c r="A10919" s="1">
        <v>2013</v>
      </c>
      <c r="B10919">
        <v>4</v>
      </c>
      <c r="C10919">
        <v>6</v>
      </c>
      <c r="D10919">
        <v>14.743</v>
      </c>
    </row>
    <row r="10920" spans="1:4" ht="15.75">
      <c r="A10920" s="1">
        <v>2013</v>
      </c>
      <c r="B10920">
        <v>4</v>
      </c>
      <c r="C10920">
        <v>7</v>
      </c>
      <c r="D10920">
        <v>14.673</v>
      </c>
    </row>
    <row r="10921" spans="1:4" ht="15.75">
      <c r="A10921" s="1">
        <v>2013</v>
      </c>
      <c r="B10921">
        <v>4</v>
      </c>
      <c r="C10921">
        <v>8</v>
      </c>
      <c r="D10921">
        <v>14.622999999999999</v>
      </c>
    </row>
    <row r="10922" spans="1:4" ht="15.75">
      <c r="A10922" s="1">
        <v>2013</v>
      </c>
      <c r="B10922">
        <v>4</v>
      </c>
      <c r="C10922">
        <v>9</v>
      </c>
      <c r="D10922">
        <v>14.622</v>
      </c>
    </row>
    <row r="10923" spans="1:4" ht="15.75">
      <c r="A10923" s="1">
        <v>2013</v>
      </c>
      <c r="B10923">
        <v>4</v>
      </c>
      <c r="C10923">
        <v>10</v>
      </c>
      <c r="D10923">
        <v>14.593</v>
      </c>
    </row>
    <row r="10924" spans="1:4" ht="15.75">
      <c r="A10924" s="1">
        <v>2013</v>
      </c>
      <c r="B10924">
        <v>4</v>
      </c>
      <c r="C10924">
        <v>11</v>
      </c>
      <c r="D10924">
        <v>14.576000000000001</v>
      </c>
    </row>
    <row r="10925" spans="1:4" ht="15.75">
      <c r="A10925" s="1">
        <v>2013</v>
      </c>
      <c r="B10925">
        <v>4</v>
      </c>
      <c r="C10925">
        <v>12</v>
      </c>
      <c r="D10925">
        <v>14.542</v>
      </c>
    </row>
    <row r="10926" spans="1:4" ht="15.75">
      <c r="A10926" s="1">
        <v>2013</v>
      </c>
      <c r="B10926">
        <v>4</v>
      </c>
      <c r="C10926">
        <v>13</v>
      </c>
      <c r="D10926">
        <v>14.497</v>
      </c>
    </row>
    <row r="10927" spans="1:4" ht="15.75">
      <c r="A10927" s="1">
        <v>2013</v>
      </c>
      <c r="B10927">
        <v>4</v>
      </c>
      <c r="C10927">
        <v>14</v>
      </c>
      <c r="D10927">
        <v>14.397</v>
      </c>
    </row>
    <row r="10928" spans="1:4" ht="15.75">
      <c r="A10928" s="1">
        <v>2013</v>
      </c>
      <c r="B10928">
        <v>4</v>
      </c>
      <c r="C10928">
        <v>15</v>
      </c>
      <c r="D10928">
        <v>14.346</v>
      </c>
    </row>
    <row r="10929" spans="1:4" ht="15.75">
      <c r="A10929" s="1">
        <v>2013</v>
      </c>
      <c r="B10929">
        <v>4</v>
      </c>
      <c r="C10929">
        <v>16</v>
      </c>
      <c r="D10929">
        <v>14.345000000000001</v>
      </c>
    </row>
    <row r="10930" spans="1:4" ht="15.75">
      <c r="A10930" s="1">
        <v>2013</v>
      </c>
      <c r="B10930">
        <v>4</v>
      </c>
      <c r="C10930">
        <v>17</v>
      </c>
      <c r="D10930">
        <v>14.244999999999999</v>
      </c>
    </row>
    <row r="10931" spans="1:4" ht="15.75">
      <c r="A10931" s="1">
        <v>2013</v>
      </c>
      <c r="B10931">
        <v>4</v>
      </c>
      <c r="C10931">
        <v>18</v>
      </c>
      <c r="D10931">
        <v>14.164</v>
      </c>
    </row>
    <row r="10932" spans="1:4" ht="15.75">
      <c r="A10932" s="1">
        <v>2013</v>
      </c>
      <c r="B10932">
        <v>4</v>
      </c>
      <c r="C10932">
        <v>19</v>
      </c>
      <c r="D10932">
        <v>14.180999999999999</v>
      </c>
    </row>
    <row r="10933" spans="1:4" ht="15.75">
      <c r="A10933" s="1">
        <v>2013</v>
      </c>
      <c r="B10933">
        <v>4</v>
      </c>
      <c r="C10933">
        <v>20</v>
      </c>
      <c r="D10933">
        <v>14.124000000000001</v>
      </c>
    </row>
    <row r="10934" spans="1:4" ht="15.75">
      <c r="A10934" s="1">
        <v>2013</v>
      </c>
      <c r="B10934">
        <v>4</v>
      </c>
      <c r="C10934">
        <v>21</v>
      </c>
      <c r="D10934">
        <v>14.122999999999999</v>
      </c>
    </row>
    <row r="10935" spans="1:4" ht="15.75">
      <c r="A10935" s="1">
        <v>2013</v>
      </c>
      <c r="B10935">
        <v>4</v>
      </c>
      <c r="C10935">
        <v>22</v>
      </c>
      <c r="D10935">
        <v>14.054</v>
      </c>
    </row>
    <row r="10936" spans="1:4" ht="15.75">
      <c r="A10936" s="1">
        <v>2013</v>
      </c>
      <c r="B10936">
        <v>4</v>
      </c>
      <c r="C10936">
        <v>23</v>
      </c>
      <c r="D10936">
        <v>14.065</v>
      </c>
    </row>
    <row r="10937" spans="1:4" ht="15.75">
      <c r="A10937" s="1">
        <v>2013</v>
      </c>
      <c r="B10937">
        <v>4</v>
      </c>
      <c r="C10937">
        <v>24</v>
      </c>
      <c r="D10937">
        <v>13.988</v>
      </c>
    </row>
    <row r="10938" spans="1:4" ht="15.75">
      <c r="A10938" s="1">
        <v>2013</v>
      </c>
      <c r="B10938">
        <v>4</v>
      </c>
      <c r="C10938">
        <v>25</v>
      </c>
      <c r="D10938">
        <v>13.897</v>
      </c>
    </row>
    <row r="10939" spans="1:4" ht="15.75">
      <c r="A10939" s="1">
        <v>2013</v>
      </c>
      <c r="B10939">
        <v>4</v>
      </c>
      <c r="C10939">
        <v>26</v>
      </c>
      <c r="D10939">
        <v>13.784000000000001</v>
      </c>
    </row>
    <row r="10940" spans="1:4" ht="15.75">
      <c r="A10940" s="1">
        <v>2013</v>
      </c>
      <c r="B10940">
        <v>4</v>
      </c>
      <c r="C10940">
        <v>27</v>
      </c>
      <c r="D10940">
        <v>13.792999999999999</v>
      </c>
    </row>
    <row r="10941" spans="1:4" ht="15.75">
      <c r="A10941" s="1">
        <v>2013</v>
      </c>
      <c r="B10941">
        <v>4</v>
      </c>
      <c r="C10941">
        <v>28</v>
      </c>
      <c r="D10941">
        <v>13.744</v>
      </c>
    </row>
    <row r="10942" spans="1:4" ht="15.75">
      <c r="A10942" s="1">
        <v>2013</v>
      </c>
      <c r="B10942">
        <v>4</v>
      </c>
      <c r="C10942">
        <v>29</v>
      </c>
      <c r="D10942">
        <v>13.683</v>
      </c>
    </row>
    <row r="10943" spans="1:4" ht="15.75">
      <c r="A10943" s="1">
        <v>2013</v>
      </c>
      <c r="B10943">
        <v>4</v>
      </c>
      <c r="C10943">
        <v>30</v>
      </c>
      <c r="D10943">
        <v>13.62</v>
      </c>
    </row>
    <row r="10944" spans="1:4" ht="15.75">
      <c r="A10944" s="1">
        <v>2013</v>
      </c>
      <c r="B10944">
        <v>5</v>
      </c>
      <c r="C10944">
        <v>1</v>
      </c>
      <c r="D10944">
        <v>13.477</v>
      </c>
    </row>
    <row r="10945" spans="1:4" ht="15.75">
      <c r="A10945" s="1">
        <v>2013</v>
      </c>
      <c r="B10945">
        <v>5</v>
      </c>
      <c r="C10945">
        <v>2</v>
      </c>
      <c r="D10945">
        <v>13.478</v>
      </c>
    </row>
    <row r="10946" spans="1:4" ht="15.75">
      <c r="A10946" s="1">
        <v>2013</v>
      </c>
      <c r="B10946">
        <v>5</v>
      </c>
      <c r="C10946">
        <v>3</v>
      </c>
      <c r="D10946">
        <v>13.422000000000001</v>
      </c>
    </row>
    <row r="10947" spans="1:4" ht="15.75">
      <c r="A10947" s="1">
        <v>2013</v>
      </c>
      <c r="B10947">
        <v>5</v>
      </c>
      <c r="C10947">
        <v>4</v>
      </c>
      <c r="D10947">
        <v>13.435</v>
      </c>
    </row>
    <row r="10948" spans="1:4" ht="15.75">
      <c r="A10948" s="1">
        <v>2013</v>
      </c>
      <c r="B10948">
        <v>5</v>
      </c>
      <c r="C10948">
        <v>5</v>
      </c>
      <c r="D10948">
        <v>13.349</v>
      </c>
    </row>
    <row r="10949" spans="1:4" ht="15.75">
      <c r="A10949" s="1">
        <v>2013</v>
      </c>
      <c r="B10949">
        <v>5</v>
      </c>
      <c r="C10949">
        <v>6</v>
      </c>
      <c r="D10949">
        <v>13.353</v>
      </c>
    </row>
    <row r="10950" spans="1:4" ht="15.75">
      <c r="A10950" s="1">
        <v>2013</v>
      </c>
      <c r="B10950">
        <v>5</v>
      </c>
      <c r="C10950">
        <v>7</v>
      </c>
      <c r="D10950">
        <v>13.372999999999999</v>
      </c>
    </row>
    <row r="10951" spans="1:4" ht="15.75">
      <c r="A10951" s="1">
        <v>2013</v>
      </c>
      <c r="B10951">
        <v>5</v>
      </c>
      <c r="C10951">
        <v>8</v>
      </c>
      <c r="D10951">
        <v>13.304</v>
      </c>
    </row>
    <row r="10952" spans="1:4" ht="15.75">
      <c r="A10952" s="1">
        <v>2013</v>
      </c>
      <c r="B10952">
        <v>5</v>
      </c>
      <c r="C10952">
        <v>9</v>
      </c>
      <c r="D10952">
        <v>13.298999999999999</v>
      </c>
    </row>
    <row r="10953" spans="1:4" ht="15.75">
      <c r="A10953" s="1">
        <v>2013</v>
      </c>
      <c r="B10953">
        <v>5</v>
      </c>
      <c r="C10953">
        <v>10</v>
      </c>
      <c r="D10953">
        <v>13.244</v>
      </c>
    </row>
    <row r="10954" spans="1:4" ht="15.75">
      <c r="A10954" s="1">
        <v>2013</v>
      </c>
      <c r="B10954">
        <v>5</v>
      </c>
      <c r="C10954">
        <v>11</v>
      </c>
      <c r="D10954">
        <v>13.218999999999999</v>
      </c>
    </row>
    <row r="10955" spans="1:4" ht="15.75">
      <c r="A10955" s="1">
        <v>2013</v>
      </c>
      <c r="B10955">
        <v>5</v>
      </c>
      <c r="C10955">
        <v>12</v>
      </c>
      <c r="D10955">
        <v>13.189</v>
      </c>
    </row>
    <row r="10956" spans="1:4" ht="15.75">
      <c r="A10956" s="1">
        <v>2013</v>
      </c>
      <c r="B10956">
        <v>5</v>
      </c>
      <c r="C10956">
        <v>13</v>
      </c>
      <c r="D10956">
        <v>13.137</v>
      </c>
    </row>
    <row r="10957" spans="1:4" ht="15.75">
      <c r="A10957" s="1">
        <v>2013</v>
      </c>
      <c r="B10957">
        <v>5</v>
      </c>
      <c r="C10957">
        <v>14</v>
      </c>
      <c r="D10957">
        <v>13.145</v>
      </c>
    </row>
    <row r="10958" spans="1:4" ht="15.75">
      <c r="A10958" s="1">
        <v>2013</v>
      </c>
      <c r="B10958">
        <v>5</v>
      </c>
      <c r="C10958">
        <v>15</v>
      </c>
      <c r="D10958">
        <v>13.077</v>
      </c>
    </row>
    <row r="10959" spans="1:4" ht="15.75">
      <c r="A10959" s="1">
        <v>2013</v>
      </c>
      <c r="B10959">
        <v>5</v>
      </c>
      <c r="C10959">
        <v>16</v>
      </c>
      <c r="D10959">
        <v>13.047000000000001</v>
      </c>
    </row>
    <row r="10960" spans="1:4" ht="15.75">
      <c r="A10960" s="1">
        <v>2013</v>
      </c>
      <c r="B10960">
        <v>5</v>
      </c>
      <c r="C10960">
        <v>17</v>
      </c>
      <c r="D10960">
        <v>12.962999999999999</v>
      </c>
    </row>
    <row r="10961" spans="1:4" ht="15.75">
      <c r="A10961" s="1">
        <v>2013</v>
      </c>
      <c r="B10961">
        <v>5</v>
      </c>
      <c r="C10961">
        <v>18</v>
      </c>
      <c r="D10961">
        <v>12.901</v>
      </c>
    </row>
    <row r="10962" spans="1:4" ht="15.75">
      <c r="A10962" s="1">
        <v>2013</v>
      </c>
      <c r="B10962">
        <v>5</v>
      </c>
      <c r="C10962">
        <v>19</v>
      </c>
      <c r="D10962">
        <v>12.872</v>
      </c>
    </row>
    <row r="10963" spans="1:4" ht="15.75">
      <c r="A10963" s="1">
        <v>2013</v>
      </c>
      <c r="B10963">
        <v>5</v>
      </c>
      <c r="C10963">
        <v>20</v>
      </c>
      <c r="D10963">
        <v>12.833</v>
      </c>
    </row>
    <row r="10964" spans="1:4" ht="15.75">
      <c r="A10964" s="1">
        <v>2013</v>
      </c>
      <c r="B10964">
        <v>5</v>
      </c>
      <c r="C10964">
        <v>21</v>
      </c>
      <c r="D10964">
        <v>12.798999999999999</v>
      </c>
    </row>
    <row r="10965" spans="1:4" ht="15.75">
      <c r="A10965" s="1">
        <v>2013</v>
      </c>
      <c r="B10965">
        <v>5</v>
      </c>
      <c r="C10965">
        <v>22</v>
      </c>
      <c r="D10965">
        <v>12.808999999999999</v>
      </c>
    </row>
    <row r="10966" spans="1:4" ht="15.75">
      <c r="A10966" s="1">
        <v>2013</v>
      </c>
      <c r="B10966">
        <v>5</v>
      </c>
      <c r="C10966">
        <v>23</v>
      </c>
      <c r="D10966">
        <v>12.715999999999999</v>
      </c>
    </row>
    <row r="10967" spans="1:4" ht="15.75">
      <c r="A10967" s="1">
        <v>2013</v>
      </c>
      <c r="B10967">
        <v>5</v>
      </c>
      <c r="C10967">
        <v>24</v>
      </c>
      <c r="D10967">
        <v>12.721</v>
      </c>
    </row>
    <row r="10968" spans="1:4" ht="15.75">
      <c r="A10968" s="1">
        <v>2013</v>
      </c>
      <c r="B10968">
        <v>5</v>
      </c>
      <c r="C10968">
        <v>25</v>
      </c>
      <c r="D10968">
        <v>12.711</v>
      </c>
    </row>
    <row r="10969" spans="1:4" ht="15.75">
      <c r="A10969" s="1">
        <v>2013</v>
      </c>
      <c r="B10969">
        <v>5</v>
      </c>
      <c r="C10969">
        <v>26</v>
      </c>
      <c r="D10969">
        <v>12.653</v>
      </c>
    </row>
    <row r="10970" spans="1:4" ht="15.75">
      <c r="A10970" s="1">
        <v>2013</v>
      </c>
      <c r="B10970">
        <v>5</v>
      </c>
      <c r="C10970">
        <v>27</v>
      </c>
      <c r="D10970">
        <v>12.555999999999999</v>
      </c>
    </row>
    <row r="10971" spans="1:4" ht="15.75">
      <c r="A10971" s="1">
        <v>2013</v>
      </c>
      <c r="B10971">
        <v>5</v>
      </c>
      <c r="C10971">
        <v>28</v>
      </c>
      <c r="D10971">
        <v>12.507</v>
      </c>
    </row>
    <row r="10972" spans="1:4" ht="15.75">
      <c r="A10972" s="1">
        <v>2013</v>
      </c>
      <c r="B10972">
        <v>5</v>
      </c>
      <c r="C10972">
        <v>29</v>
      </c>
      <c r="D10972">
        <v>12.455</v>
      </c>
    </row>
    <row r="10973" spans="1:4" ht="15.75">
      <c r="A10973" s="1">
        <v>2013</v>
      </c>
      <c r="B10973">
        <v>5</v>
      </c>
      <c r="C10973">
        <v>30</v>
      </c>
      <c r="D10973">
        <v>12.478</v>
      </c>
    </row>
    <row r="10974" spans="1:4" ht="15.75">
      <c r="A10974" s="1">
        <v>2013</v>
      </c>
      <c r="B10974">
        <v>5</v>
      </c>
      <c r="C10974">
        <v>31</v>
      </c>
      <c r="D10974">
        <v>12.393000000000001</v>
      </c>
    </row>
    <row r="10975" spans="1:4" ht="15.75">
      <c r="A10975" s="1">
        <v>2013</v>
      </c>
      <c r="B10975">
        <v>6</v>
      </c>
      <c r="C10975">
        <v>1</v>
      </c>
      <c r="D10975">
        <v>12.24</v>
      </c>
    </row>
    <row r="10976" spans="1:4" ht="15.75">
      <c r="A10976" s="1">
        <v>2013</v>
      </c>
      <c r="B10976">
        <v>6</v>
      </c>
      <c r="C10976">
        <v>2</v>
      </c>
      <c r="D10976">
        <v>12.161</v>
      </c>
    </row>
    <row r="10977" spans="1:4" ht="15.75">
      <c r="A10977" s="1">
        <v>2013</v>
      </c>
      <c r="B10977">
        <v>6</v>
      </c>
      <c r="C10977">
        <v>3</v>
      </c>
      <c r="D10977">
        <v>12.159000000000001</v>
      </c>
    </row>
    <row r="10978" spans="1:4" ht="15.75">
      <c r="A10978" s="1">
        <v>2013</v>
      </c>
      <c r="B10978">
        <v>6</v>
      </c>
      <c r="C10978">
        <v>4</v>
      </c>
      <c r="D10978">
        <v>12.13</v>
      </c>
    </row>
    <row r="10979" spans="1:4" ht="15.75">
      <c r="A10979" s="1">
        <v>2013</v>
      </c>
      <c r="B10979">
        <v>6</v>
      </c>
      <c r="C10979">
        <v>5</v>
      </c>
      <c r="D10979">
        <v>12.087</v>
      </c>
    </row>
    <row r="10980" spans="1:4" ht="15.75">
      <c r="A10980" s="1">
        <v>2013</v>
      </c>
      <c r="B10980">
        <v>6</v>
      </c>
      <c r="C10980">
        <v>6</v>
      </c>
      <c r="D10980">
        <v>11.959</v>
      </c>
    </row>
    <row r="10981" spans="1:4" ht="15.75">
      <c r="A10981" s="1">
        <v>2013</v>
      </c>
      <c r="B10981">
        <v>6</v>
      </c>
      <c r="C10981">
        <v>7</v>
      </c>
      <c r="D10981">
        <v>11.882</v>
      </c>
    </row>
    <row r="10982" spans="1:4" ht="15.75">
      <c r="A10982" s="1">
        <v>2013</v>
      </c>
      <c r="B10982">
        <v>6</v>
      </c>
      <c r="C10982">
        <v>8</v>
      </c>
      <c r="D10982">
        <v>11.862</v>
      </c>
    </row>
    <row r="10983" spans="1:4" ht="15.75">
      <c r="A10983" s="1">
        <v>2013</v>
      </c>
      <c r="B10983">
        <v>6</v>
      </c>
      <c r="C10983">
        <v>9</v>
      </c>
      <c r="D10983">
        <v>11.853999999999999</v>
      </c>
    </row>
    <row r="10984" spans="1:4" ht="15.75">
      <c r="A10984" s="1">
        <v>2013</v>
      </c>
      <c r="B10984">
        <v>6</v>
      </c>
      <c r="C10984">
        <v>10</v>
      </c>
      <c r="D10984">
        <v>11.768000000000001</v>
      </c>
    </row>
    <row r="10985" spans="1:4" ht="15.75">
      <c r="A10985" s="1">
        <v>2013</v>
      </c>
      <c r="B10985">
        <v>6</v>
      </c>
      <c r="C10985">
        <v>11</v>
      </c>
      <c r="D10985">
        <v>11.707000000000001</v>
      </c>
    </row>
    <row r="10986" spans="1:4" ht="15.75">
      <c r="A10986" s="1">
        <v>2013</v>
      </c>
      <c r="B10986">
        <v>6</v>
      </c>
      <c r="C10986">
        <v>12</v>
      </c>
      <c r="D10986">
        <v>11.619</v>
      </c>
    </row>
    <row r="10987" spans="1:4" ht="15.75">
      <c r="A10987" s="1">
        <v>2013</v>
      </c>
      <c r="B10987">
        <v>6</v>
      </c>
      <c r="C10987">
        <v>13</v>
      </c>
      <c r="D10987">
        <v>11.523999999999999</v>
      </c>
    </row>
    <row r="10988" spans="1:4" ht="15.75">
      <c r="A10988" s="1">
        <v>2013</v>
      </c>
      <c r="B10988">
        <v>6</v>
      </c>
      <c r="C10988">
        <v>14</v>
      </c>
      <c r="D10988">
        <v>11.494</v>
      </c>
    </row>
    <row r="10989" spans="1:4" ht="15.75">
      <c r="A10989" s="1">
        <v>2013</v>
      </c>
      <c r="B10989">
        <v>6</v>
      </c>
      <c r="C10989">
        <v>15</v>
      </c>
      <c r="D10989">
        <v>11.492000000000001</v>
      </c>
    </row>
    <row r="10990" spans="1:4" ht="15.75">
      <c r="A10990" s="1">
        <v>2013</v>
      </c>
      <c r="B10990">
        <v>6</v>
      </c>
      <c r="C10990">
        <v>16</v>
      </c>
      <c r="D10990">
        <v>11.472</v>
      </c>
    </row>
    <row r="10991" spans="1:4" ht="15.75">
      <c r="A10991" s="1">
        <v>2013</v>
      </c>
      <c r="B10991">
        <v>6</v>
      </c>
      <c r="C10991">
        <v>17</v>
      </c>
      <c r="D10991">
        <v>11.387</v>
      </c>
    </row>
    <row r="10992" spans="1:4" ht="15.75">
      <c r="A10992" s="1">
        <v>2013</v>
      </c>
      <c r="B10992">
        <v>6</v>
      </c>
      <c r="C10992">
        <v>18</v>
      </c>
      <c r="D10992">
        <v>11.342000000000001</v>
      </c>
    </row>
    <row r="10993" spans="1:4" ht="15.75">
      <c r="A10993" s="1">
        <v>2013</v>
      </c>
      <c r="B10993">
        <v>6</v>
      </c>
      <c r="C10993">
        <v>19</v>
      </c>
      <c r="D10993">
        <v>11.218</v>
      </c>
    </row>
    <row r="10994" spans="1:4" ht="15.75">
      <c r="A10994" s="1">
        <v>2013</v>
      </c>
      <c r="B10994">
        <v>6</v>
      </c>
      <c r="C10994">
        <v>20</v>
      </c>
      <c r="D10994">
        <v>11.182</v>
      </c>
    </row>
    <row r="10995" spans="1:4" ht="15.75">
      <c r="A10995" s="1">
        <v>2013</v>
      </c>
      <c r="B10995">
        <v>6</v>
      </c>
      <c r="C10995">
        <v>21</v>
      </c>
      <c r="D10995">
        <v>11.114000000000001</v>
      </c>
    </row>
    <row r="10996" spans="1:4" ht="15.75">
      <c r="A10996" s="1">
        <v>2013</v>
      </c>
      <c r="B10996">
        <v>6</v>
      </c>
      <c r="C10996">
        <v>22</v>
      </c>
      <c r="D10996">
        <v>11.077999999999999</v>
      </c>
    </row>
    <row r="10997" spans="1:4" ht="15.75">
      <c r="A10997" s="1">
        <v>2013</v>
      </c>
      <c r="B10997">
        <v>6</v>
      </c>
      <c r="C10997">
        <v>23</v>
      </c>
      <c r="D10997">
        <v>10.965</v>
      </c>
    </row>
    <row r="10998" spans="1:4" ht="15.75">
      <c r="A10998" s="1">
        <v>2013</v>
      </c>
      <c r="B10998">
        <v>6</v>
      </c>
      <c r="C10998">
        <v>24</v>
      </c>
      <c r="D10998">
        <v>10.834</v>
      </c>
    </row>
    <row r="10999" spans="1:4" ht="15.75">
      <c r="A10999" s="1">
        <v>2013</v>
      </c>
      <c r="B10999">
        <v>6</v>
      </c>
      <c r="C10999">
        <v>25</v>
      </c>
      <c r="D10999">
        <v>10.746</v>
      </c>
    </row>
    <row r="11000" spans="1:4" ht="15.75">
      <c r="A11000" s="1">
        <v>2013</v>
      </c>
      <c r="B11000">
        <v>6</v>
      </c>
      <c r="C11000">
        <v>26</v>
      </c>
      <c r="D11000">
        <v>10.584</v>
      </c>
    </row>
    <row r="11001" spans="1:4" ht="15.75">
      <c r="A11001" s="1">
        <v>2013</v>
      </c>
      <c r="B11001">
        <v>6</v>
      </c>
      <c r="C11001">
        <v>27</v>
      </c>
      <c r="D11001">
        <v>10.448</v>
      </c>
    </row>
    <row r="11002" spans="1:4" ht="15.75">
      <c r="A11002" s="1">
        <v>2013</v>
      </c>
      <c r="B11002">
        <v>6</v>
      </c>
      <c r="C11002">
        <v>28</v>
      </c>
      <c r="D11002">
        <v>10.292999999999999</v>
      </c>
    </row>
    <row r="11003" spans="1:4" ht="15.75">
      <c r="A11003" s="1">
        <v>2013</v>
      </c>
      <c r="B11003">
        <v>6</v>
      </c>
      <c r="C11003">
        <v>29</v>
      </c>
      <c r="D11003">
        <v>10.188000000000001</v>
      </c>
    </row>
    <row r="11004" spans="1:4" ht="15.75">
      <c r="A11004" s="1">
        <v>2013</v>
      </c>
      <c r="B11004">
        <v>6</v>
      </c>
      <c r="C11004">
        <v>30</v>
      </c>
      <c r="D11004">
        <v>10.015000000000001</v>
      </c>
    </row>
    <row r="11005" spans="1:4" ht="15.75">
      <c r="A11005" s="1">
        <v>2013</v>
      </c>
      <c r="B11005">
        <v>7</v>
      </c>
      <c r="C11005">
        <v>1</v>
      </c>
      <c r="D11005">
        <v>9.6660000000000004</v>
      </c>
    </row>
    <row r="11006" spans="1:4" ht="15.75">
      <c r="A11006" s="1">
        <v>2013</v>
      </c>
      <c r="B11006">
        <v>7</v>
      </c>
      <c r="C11006">
        <v>2</v>
      </c>
      <c r="D11006">
        <v>9.5960000000000001</v>
      </c>
    </row>
    <row r="11007" spans="1:4" ht="15.75">
      <c r="A11007" s="1">
        <v>2013</v>
      </c>
      <c r="B11007">
        <v>7</v>
      </c>
      <c r="C11007">
        <v>3</v>
      </c>
      <c r="D11007">
        <v>9.4570000000000007</v>
      </c>
    </row>
    <row r="11008" spans="1:4" ht="15.75">
      <c r="A11008" s="1">
        <v>2013</v>
      </c>
      <c r="B11008">
        <v>7</v>
      </c>
      <c r="C11008">
        <v>4</v>
      </c>
      <c r="D11008">
        <v>9.3059999999999992</v>
      </c>
    </row>
    <row r="11009" spans="1:4" ht="15.75">
      <c r="A11009" s="1">
        <v>2013</v>
      </c>
      <c r="B11009">
        <v>7</v>
      </c>
      <c r="C11009">
        <v>5</v>
      </c>
      <c r="D11009">
        <v>9.1769999999999996</v>
      </c>
    </row>
    <row r="11010" spans="1:4" ht="15.75">
      <c r="A11010" s="1">
        <v>2013</v>
      </c>
      <c r="B11010">
        <v>7</v>
      </c>
      <c r="C11010">
        <v>6</v>
      </c>
      <c r="D11010">
        <v>9.0839999999999996</v>
      </c>
    </row>
    <row r="11011" spans="1:4" ht="15.75">
      <c r="A11011" s="1">
        <v>2013</v>
      </c>
      <c r="B11011">
        <v>7</v>
      </c>
      <c r="C11011">
        <v>7</v>
      </c>
      <c r="D11011">
        <v>8.9719999999999995</v>
      </c>
    </row>
    <row r="11012" spans="1:4" ht="15.75">
      <c r="A11012" s="1">
        <v>2013</v>
      </c>
      <c r="B11012">
        <v>7</v>
      </c>
      <c r="C11012">
        <v>8</v>
      </c>
      <c r="D11012">
        <v>8.9090000000000007</v>
      </c>
    </row>
    <row r="11013" spans="1:4" ht="15.75">
      <c r="A11013" s="1">
        <v>2013</v>
      </c>
      <c r="B11013">
        <v>7</v>
      </c>
      <c r="C11013">
        <v>9</v>
      </c>
      <c r="D11013">
        <v>8.7949999999999999</v>
      </c>
    </row>
    <row r="11014" spans="1:4" ht="15.75">
      <c r="A11014" s="1">
        <v>2013</v>
      </c>
      <c r="B11014">
        <v>7</v>
      </c>
      <c r="C11014">
        <v>10</v>
      </c>
      <c r="D11014">
        <v>8.718</v>
      </c>
    </row>
    <row r="11015" spans="1:4" ht="15.75">
      <c r="A11015" s="1">
        <v>2013</v>
      </c>
      <c r="B11015">
        <v>7</v>
      </c>
      <c r="C11015">
        <v>11</v>
      </c>
      <c r="D11015">
        <v>8.6820000000000004</v>
      </c>
    </row>
    <row r="11016" spans="1:4" ht="15.75">
      <c r="A11016" s="1">
        <v>2013</v>
      </c>
      <c r="B11016">
        <v>7</v>
      </c>
      <c r="C11016">
        <v>12</v>
      </c>
      <c r="D11016">
        <v>8.3859999999999992</v>
      </c>
    </row>
    <row r="11017" spans="1:4" ht="15.75">
      <c r="A11017" s="1">
        <v>2013</v>
      </c>
      <c r="B11017">
        <v>7</v>
      </c>
      <c r="C11017">
        <v>13</v>
      </c>
      <c r="D11017">
        <v>8.2829999999999995</v>
      </c>
    </row>
    <row r="11018" spans="1:4" ht="15.75">
      <c r="A11018" s="1">
        <v>2013</v>
      </c>
      <c r="B11018">
        <v>7</v>
      </c>
      <c r="C11018">
        <v>14</v>
      </c>
      <c r="D11018">
        <v>8.2620000000000005</v>
      </c>
    </row>
    <row r="11019" spans="1:4" ht="15.75">
      <c r="A11019" s="1">
        <v>2013</v>
      </c>
      <c r="B11019">
        <v>7</v>
      </c>
      <c r="C11019">
        <v>15</v>
      </c>
      <c r="D11019">
        <v>8.1929999999999996</v>
      </c>
    </row>
    <row r="11020" spans="1:4" ht="15.75">
      <c r="A11020" s="1">
        <v>2013</v>
      </c>
      <c r="B11020">
        <v>7</v>
      </c>
      <c r="C11020">
        <v>16</v>
      </c>
      <c r="D11020">
        <v>8.0399999999999991</v>
      </c>
    </row>
    <row r="11021" spans="1:4" ht="15.75">
      <c r="A11021" s="1">
        <v>2013</v>
      </c>
      <c r="B11021">
        <v>7</v>
      </c>
      <c r="C11021">
        <v>17</v>
      </c>
      <c r="D11021">
        <v>7.8840000000000003</v>
      </c>
    </row>
    <row r="11022" spans="1:4" ht="15.75">
      <c r="A11022" s="1">
        <v>2013</v>
      </c>
      <c r="B11022">
        <v>7</v>
      </c>
      <c r="C11022">
        <v>18</v>
      </c>
      <c r="D11022">
        <v>7.83</v>
      </c>
    </row>
    <row r="11023" spans="1:4" ht="15.75">
      <c r="A11023" s="1">
        <v>2013</v>
      </c>
      <c r="B11023">
        <v>7</v>
      </c>
      <c r="C11023">
        <v>19</v>
      </c>
      <c r="D11023">
        <v>7.7789999999999999</v>
      </c>
    </row>
    <row r="11024" spans="1:4" ht="15.75">
      <c r="A11024" s="1">
        <v>2013</v>
      </c>
      <c r="B11024">
        <v>7</v>
      </c>
      <c r="C11024">
        <v>20</v>
      </c>
      <c r="D11024">
        <v>7.7110000000000003</v>
      </c>
    </row>
    <row r="11025" spans="1:4" ht="15.75">
      <c r="A11025" s="1">
        <v>2013</v>
      </c>
      <c r="B11025">
        <v>7</v>
      </c>
      <c r="C11025">
        <v>21</v>
      </c>
      <c r="D11025">
        <v>7.5049999999999999</v>
      </c>
    </row>
    <row r="11026" spans="1:4" ht="15.75">
      <c r="A11026" s="1">
        <v>2013</v>
      </c>
      <c r="B11026">
        <v>7</v>
      </c>
      <c r="C11026">
        <v>22</v>
      </c>
      <c r="D11026">
        <v>7.4119999999999999</v>
      </c>
    </row>
    <row r="11027" spans="1:4" ht="15.75">
      <c r="A11027" s="1">
        <v>2013</v>
      </c>
      <c r="B11027">
        <v>7</v>
      </c>
      <c r="C11027">
        <v>23</v>
      </c>
      <c r="D11027">
        <v>7.3550000000000004</v>
      </c>
    </row>
    <row r="11028" spans="1:4" ht="15.75">
      <c r="A11028" s="1">
        <v>2013</v>
      </c>
      <c r="B11028">
        <v>7</v>
      </c>
      <c r="C11028">
        <v>24</v>
      </c>
      <c r="D11028">
        <v>7.3540000000000001</v>
      </c>
    </row>
    <row r="11029" spans="1:4" ht="15.75">
      <c r="A11029" s="1">
        <v>2013</v>
      </c>
      <c r="B11029">
        <v>7</v>
      </c>
      <c r="C11029">
        <v>25</v>
      </c>
      <c r="D11029">
        <v>7.2889999999999997</v>
      </c>
    </row>
    <row r="11030" spans="1:4" ht="15.75">
      <c r="A11030" s="1">
        <v>2013</v>
      </c>
      <c r="B11030">
        <v>7</v>
      </c>
      <c r="C11030">
        <v>26</v>
      </c>
      <c r="D11030">
        <v>7.1689999999999996</v>
      </c>
    </row>
    <row r="11031" spans="1:4" ht="15.75">
      <c r="A11031" s="1">
        <v>2013</v>
      </c>
      <c r="B11031">
        <v>7</v>
      </c>
      <c r="C11031">
        <v>27</v>
      </c>
      <c r="D11031">
        <v>7.1950000000000003</v>
      </c>
    </row>
    <row r="11032" spans="1:4" ht="15.75">
      <c r="A11032" s="1">
        <v>2013</v>
      </c>
      <c r="B11032">
        <v>7</v>
      </c>
      <c r="C11032">
        <v>28</v>
      </c>
      <c r="D11032">
        <v>7.0380000000000003</v>
      </c>
    </row>
    <row r="11033" spans="1:4" ht="15.75">
      <c r="A11033" s="1">
        <v>2013</v>
      </c>
      <c r="B11033">
        <v>7</v>
      </c>
      <c r="C11033">
        <v>29</v>
      </c>
      <c r="D11033">
        <v>7.03</v>
      </c>
    </row>
    <row r="11034" spans="1:4" ht="15.75">
      <c r="A11034" s="1">
        <v>2013</v>
      </c>
      <c r="B11034">
        <v>7</v>
      </c>
      <c r="C11034">
        <v>30</v>
      </c>
      <c r="D11034">
        <v>7.0289999999999999</v>
      </c>
    </row>
    <row r="11035" spans="1:4" ht="15.75">
      <c r="A11035" s="1">
        <v>2013</v>
      </c>
      <c r="B11035">
        <v>7</v>
      </c>
      <c r="C11035">
        <v>31</v>
      </c>
      <c r="D11035">
        <v>6.976</v>
      </c>
    </row>
    <row r="11036" spans="1:4" ht="15.75">
      <c r="A11036" s="1">
        <v>2013</v>
      </c>
      <c r="B11036">
        <v>8</v>
      </c>
      <c r="C11036">
        <v>1</v>
      </c>
      <c r="D11036">
        <v>6.9039999999999999</v>
      </c>
    </row>
    <row r="11037" spans="1:4" ht="15.75">
      <c r="A11037" s="1">
        <v>2013</v>
      </c>
      <c r="B11037">
        <v>8</v>
      </c>
      <c r="C11037">
        <v>2</v>
      </c>
      <c r="D11037">
        <v>6.8040000000000003</v>
      </c>
    </row>
    <row r="11038" spans="1:4" ht="15.75">
      <c r="A11038" s="1">
        <v>2013</v>
      </c>
      <c r="B11038">
        <v>8</v>
      </c>
      <c r="C11038">
        <v>3</v>
      </c>
      <c r="D11038">
        <v>6.6539999999999999</v>
      </c>
    </row>
    <row r="11039" spans="1:4" ht="15.75">
      <c r="A11039" s="1">
        <v>2013</v>
      </c>
      <c r="B11039">
        <v>8</v>
      </c>
      <c r="C11039">
        <v>4</v>
      </c>
      <c r="D11039">
        <v>6.6130000000000004</v>
      </c>
    </row>
    <row r="11040" spans="1:4" ht="15.75">
      <c r="A11040" s="1">
        <v>2013</v>
      </c>
      <c r="B11040">
        <v>8</v>
      </c>
      <c r="C11040">
        <v>5</v>
      </c>
      <c r="D11040">
        <v>6.6440000000000001</v>
      </c>
    </row>
    <row r="11041" spans="1:4" ht="15.75">
      <c r="A11041" s="1">
        <v>2013</v>
      </c>
      <c r="B11041">
        <v>8</v>
      </c>
      <c r="C11041">
        <v>6</v>
      </c>
      <c r="D11041">
        <v>6.6189999999999998</v>
      </c>
    </row>
    <row r="11042" spans="1:4" ht="15.75">
      <c r="A11042" s="1">
        <v>2013</v>
      </c>
      <c r="B11042">
        <v>8</v>
      </c>
      <c r="C11042">
        <v>7</v>
      </c>
      <c r="D11042">
        <v>6.5049999999999999</v>
      </c>
    </row>
    <row r="11043" spans="1:4" ht="15.75">
      <c r="A11043" s="1">
        <v>2013</v>
      </c>
      <c r="B11043">
        <v>8</v>
      </c>
      <c r="C11043">
        <v>8</v>
      </c>
      <c r="D11043">
        <v>6.4409999999999998</v>
      </c>
    </row>
    <row r="11044" spans="1:4" ht="15.75">
      <c r="A11044" s="1">
        <v>2013</v>
      </c>
      <c r="B11044">
        <v>8</v>
      </c>
      <c r="C11044">
        <v>9</v>
      </c>
      <c r="D11044">
        <v>6.3689999999999998</v>
      </c>
    </row>
    <row r="11045" spans="1:4" ht="15.75">
      <c r="A11045" s="1">
        <v>2013</v>
      </c>
      <c r="B11045">
        <v>8</v>
      </c>
      <c r="C11045">
        <v>10</v>
      </c>
      <c r="D11045">
        <v>6.3250000000000002</v>
      </c>
    </row>
    <row r="11046" spans="1:4" ht="15.75">
      <c r="A11046" s="1">
        <v>2013</v>
      </c>
      <c r="B11046">
        <v>8</v>
      </c>
      <c r="C11046">
        <v>11</v>
      </c>
      <c r="D11046">
        <v>6.2649999999999997</v>
      </c>
    </row>
    <row r="11047" spans="1:4" ht="15.75">
      <c r="A11047" s="1">
        <v>2013</v>
      </c>
      <c r="B11047">
        <v>8</v>
      </c>
      <c r="C11047">
        <v>12</v>
      </c>
      <c r="D11047">
        <v>6.21</v>
      </c>
    </row>
    <row r="11048" spans="1:4" ht="15.75">
      <c r="A11048" s="1">
        <v>2013</v>
      </c>
      <c r="B11048">
        <v>8</v>
      </c>
      <c r="C11048">
        <v>13</v>
      </c>
      <c r="D11048">
        <v>6.1280000000000001</v>
      </c>
    </row>
    <row r="11049" spans="1:4" ht="15.75">
      <c r="A11049" s="1">
        <v>2013</v>
      </c>
      <c r="B11049">
        <v>8</v>
      </c>
      <c r="C11049">
        <v>14</v>
      </c>
      <c r="D11049">
        <v>6.0670000000000002</v>
      </c>
    </row>
    <row r="11050" spans="1:4" ht="15.75">
      <c r="A11050" s="1">
        <v>2013</v>
      </c>
      <c r="B11050">
        <v>8</v>
      </c>
      <c r="C11050">
        <v>15</v>
      </c>
      <c r="D11050">
        <v>6.032</v>
      </c>
    </row>
    <row r="11051" spans="1:4" ht="15.75">
      <c r="A11051" s="1">
        <v>2013</v>
      </c>
      <c r="B11051">
        <v>8</v>
      </c>
      <c r="C11051">
        <v>16</v>
      </c>
      <c r="D11051">
        <v>5.9340000000000002</v>
      </c>
    </row>
    <row r="11052" spans="1:4" ht="15.75">
      <c r="A11052" s="1">
        <v>2013</v>
      </c>
      <c r="B11052">
        <v>8</v>
      </c>
      <c r="C11052">
        <v>17</v>
      </c>
      <c r="D11052">
        <v>5.9290000000000003</v>
      </c>
    </row>
    <row r="11053" spans="1:4" ht="15.75">
      <c r="A11053" s="1">
        <v>2013</v>
      </c>
      <c r="B11053">
        <v>8</v>
      </c>
      <c r="C11053">
        <v>18</v>
      </c>
      <c r="D11053">
        <v>5.8639999999999999</v>
      </c>
    </row>
    <row r="11054" spans="1:4" ht="15.75">
      <c r="A11054" s="1">
        <v>2013</v>
      </c>
      <c r="B11054">
        <v>8</v>
      </c>
      <c r="C11054">
        <v>19</v>
      </c>
      <c r="D11054">
        <v>5.7839999999999998</v>
      </c>
    </row>
    <row r="11055" spans="1:4" ht="15.75">
      <c r="A11055" s="1">
        <v>2013</v>
      </c>
      <c r="B11055">
        <v>8</v>
      </c>
      <c r="C11055">
        <v>20</v>
      </c>
      <c r="D11055">
        <v>5.7889999999999997</v>
      </c>
    </row>
    <row r="11056" spans="1:4" ht="15.75">
      <c r="A11056" s="1">
        <v>2013</v>
      </c>
      <c r="B11056">
        <v>8</v>
      </c>
      <c r="C11056">
        <v>21</v>
      </c>
      <c r="D11056">
        <v>5.7130000000000001</v>
      </c>
    </row>
    <row r="11057" spans="1:4" ht="15.75">
      <c r="A11057" s="1">
        <v>2013</v>
      </c>
      <c r="B11057">
        <v>8</v>
      </c>
      <c r="C11057">
        <v>22</v>
      </c>
      <c r="D11057">
        <v>5.6239999999999997</v>
      </c>
    </row>
    <row r="11058" spans="1:4" ht="15.75">
      <c r="A11058" s="1">
        <v>2013</v>
      </c>
      <c r="B11058">
        <v>8</v>
      </c>
      <c r="C11058">
        <v>23</v>
      </c>
      <c r="D11058">
        <v>5.6680000000000001</v>
      </c>
    </row>
    <row r="11059" spans="1:4" ht="15.75">
      <c r="A11059" s="1">
        <v>2013</v>
      </c>
      <c r="B11059">
        <v>8</v>
      </c>
      <c r="C11059">
        <v>24</v>
      </c>
      <c r="D11059">
        <v>5.6109999999999998</v>
      </c>
    </row>
    <row r="11060" spans="1:4" ht="15.75">
      <c r="A11060" s="1">
        <v>2013</v>
      </c>
      <c r="B11060">
        <v>8</v>
      </c>
      <c r="C11060">
        <v>25</v>
      </c>
      <c r="D11060">
        <v>5.5890000000000004</v>
      </c>
    </row>
    <row r="11061" spans="1:4" ht="15.75">
      <c r="A11061" s="1">
        <v>2013</v>
      </c>
      <c r="B11061">
        <v>8</v>
      </c>
      <c r="C11061">
        <v>26</v>
      </c>
      <c r="D11061">
        <v>5.5179999999999998</v>
      </c>
    </row>
    <row r="11062" spans="1:4" ht="15.75">
      <c r="A11062" s="1">
        <v>2013</v>
      </c>
      <c r="B11062">
        <v>8</v>
      </c>
      <c r="C11062">
        <v>27</v>
      </c>
      <c r="D11062">
        <v>5.4720000000000004</v>
      </c>
    </row>
    <row r="11063" spans="1:4" ht="15.75">
      <c r="A11063" s="1">
        <v>2013</v>
      </c>
      <c r="B11063">
        <v>8</v>
      </c>
      <c r="C11063">
        <v>28</v>
      </c>
      <c r="D11063">
        <v>5.3869999999999996</v>
      </c>
    </row>
    <row r="11064" spans="1:4" ht="15.75">
      <c r="A11064" s="1">
        <v>2013</v>
      </c>
      <c r="B11064">
        <v>8</v>
      </c>
      <c r="C11064">
        <v>29</v>
      </c>
      <c r="D11064">
        <v>5.3319999999999999</v>
      </c>
    </row>
    <row r="11065" spans="1:4" ht="15.75">
      <c r="A11065" s="1">
        <v>2013</v>
      </c>
      <c r="B11065">
        <v>8</v>
      </c>
      <c r="C11065">
        <v>30</v>
      </c>
      <c r="D11065">
        <v>5.3460000000000001</v>
      </c>
    </row>
    <row r="11066" spans="1:4" ht="15.75">
      <c r="A11066" s="1">
        <v>2013</v>
      </c>
      <c r="B11066">
        <v>8</v>
      </c>
      <c r="C11066">
        <v>31</v>
      </c>
      <c r="D11066">
        <v>5.2789999999999999</v>
      </c>
    </row>
    <row r="11067" spans="1:4" ht="15.75">
      <c r="A11067" s="1">
        <v>2013</v>
      </c>
      <c r="B11067">
        <v>9</v>
      </c>
      <c r="C11067">
        <v>1</v>
      </c>
      <c r="D11067">
        <v>5.2750000000000004</v>
      </c>
    </row>
    <row r="11068" spans="1:4" ht="15.75">
      <c r="A11068" s="1">
        <v>2013</v>
      </c>
      <c r="B11068">
        <v>9</v>
      </c>
      <c r="C11068">
        <v>2</v>
      </c>
      <c r="D11068">
        <v>5.2729999999999997</v>
      </c>
    </row>
    <row r="11069" spans="1:4" ht="15.75">
      <c r="A11069" s="1">
        <v>2013</v>
      </c>
      <c r="B11069">
        <v>9</v>
      </c>
      <c r="C11069">
        <v>3</v>
      </c>
      <c r="D11069">
        <v>5.2489999999999997</v>
      </c>
    </row>
    <row r="11070" spans="1:4" ht="15.75">
      <c r="A11070" s="1">
        <v>2013</v>
      </c>
      <c r="B11070">
        <v>9</v>
      </c>
      <c r="C11070">
        <v>4</v>
      </c>
      <c r="D11070">
        <v>5.1710000000000003</v>
      </c>
    </row>
    <row r="11071" spans="1:4" ht="15.75">
      <c r="A11071" s="1">
        <v>2013</v>
      </c>
      <c r="B11071">
        <v>9</v>
      </c>
      <c r="C11071">
        <v>5</v>
      </c>
      <c r="D11071">
        <v>5.1559999999999997</v>
      </c>
    </row>
    <row r="11072" spans="1:4" ht="15.75">
      <c r="A11072" s="1">
        <v>2013</v>
      </c>
      <c r="B11072">
        <v>9</v>
      </c>
      <c r="C11072">
        <v>6</v>
      </c>
      <c r="D11072">
        <v>5.1639999999999997</v>
      </c>
    </row>
    <row r="11073" spans="1:4" ht="15.75">
      <c r="A11073" s="1">
        <v>2013</v>
      </c>
      <c r="B11073">
        <v>9</v>
      </c>
      <c r="C11073">
        <v>7</v>
      </c>
      <c r="D11073">
        <v>5.1609999999999996</v>
      </c>
    </row>
    <row r="11074" spans="1:4" ht="15.75">
      <c r="A11074" s="1">
        <v>2013</v>
      </c>
      <c r="B11074">
        <v>9</v>
      </c>
      <c r="C11074">
        <v>8</v>
      </c>
      <c r="D11074">
        <v>5.09</v>
      </c>
    </row>
    <row r="11075" spans="1:4" ht="15.75">
      <c r="A11075" s="1">
        <v>2013</v>
      </c>
      <c r="B11075">
        <v>9</v>
      </c>
      <c r="C11075">
        <v>9</v>
      </c>
      <c r="D11075">
        <v>5.0529999999999999</v>
      </c>
    </row>
    <row r="11076" spans="1:4" ht="15.75">
      <c r="A11076" s="1">
        <v>2013</v>
      </c>
      <c r="B11076">
        <v>9</v>
      </c>
      <c r="C11076">
        <v>10</v>
      </c>
      <c r="D11076">
        <v>5.0709999999999997</v>
      </c>
    </row>
    <row r="11077" spans="1:4" ht="15.75">
      <c r="A11077" s="1">
        <v>2013</v>
      </c>
      <c r="B11077">
        <v>9</v>
      </c>
      <c r="C11077">
        <v>11</v>
      </c>
      <c r="D11077">
        <v>5.0579999999999998</v>
      </c>
    </row>
    <row r="11078" spans="1:4" ht="15.75">
      <c r="A11078" s="1">
        <v>2013</v>
      </c>
      <c r="B11078">
        <v>9</v>
      </c>
      <c r="C11078">
        <v>12</v>
      </c>
      <c r="D11078">
        <v>5.0510000000000002</v>
      </c>
    </row>
    <row r="11079" spans="1:4" ht="15.75">
      <c r="A11079" s="1">
        <v>2013</v>
      </c>
      <c r="B11079">
        <v>9</v>
      </c>
      <c r="C11079">
        <v>13</v>
      </c>
      <c r="D11079">
        <v>5.04</v>
      </c>
    </row>
    <row r="11080" spans="1:4" ht="15.75">
      <c r="A11080" s="1">
        <v>2013</v>
      </c>
      <c r="B11080">
        <v>9</v>
      </c>
      <c r="C11080">
        <v>14</v>
      </c>
      <c r="D11080">
        <v>5.077</v>
      </c>
    </row>
    <row r="11081" spans="1:4" ht="15.75">
      <c r="A11081" s="1">
        <v>2013</v>
      </c>
      <c r="B11081">
        <v>9</v>
      </c>
      <c r="C11081">
        <v>15</v>
      </c>
      <c r="D11081">
        <v>5.0949999999999998</v>
      </c>
    </row>
    <row r="11082" spans="1:4" ht="15.75">
      <c r="A11082" s="1">
        <v>2013</v>
      </c>
      <c r="B11082">
        <v>9</v>
      </c>
      <c r="C11082">
        <v>16</v>
      </c>
      <c r="D11082">
        <v>5.0830000000000002</v>
      </c>
    </row>
    <row r="11083" spans="1:4" ht="15.75">
      <c r="A11083" s="1">
        <v>2013</v>
      </c>
      <c r="B11083">
        <v>9</v>
      </c>
      <c r="C11083">
        <v>17</v>
      </c>
      <c r="D11083">
        <v>5.077</v>
      </c>
    </row>
    <row r="11084" spans="1:4" ht="15.75">
      <c r="A11084" s="1">
        <v>2013</v>
      </c>
      <c r="B11084">
        <v>9</v>
      </c>
      <c r="C11084">
        <v>18</v>
      </c>
      <c r="D11084">
        <v>5.0739999999999998</v>
      </c>
    </row>
    <row r="11085" spans="1:4" ht="15.75">
      <c r="A11085" s="1">
        <v>2013</v>
      </c>
      <c r="B11085">
        <v>9</v>
      </c>
      <c r="C11085">
        <v>19</v>
      </c>
      <c r="D11085">
        <v>5.1079999999999997</v>
      </c>
    </row>
    <row r="11086" spans="1:4" ht="15.75">
      <c r="A11086" s="1">
        <v>2013</v>
      </c>
      <c r="B11086">
        <v>9</v>
      </c>
      <c r="C11086">
        <v>20</v>
      </c>
      <c r="D11086">
        <v>5.1150000000000002</v>
      </c>
    </row>
    <row r="11087" spans="1:4" ht="15.75">
      <c r="A11087" s="1">
        <v>2013</v>
      </c>
      <c r="B11087">
        <v>9</v>
      </c>
      <c r="C11087">
        <v>21</v>
      </c>
      <c r="D11087">
        <v>5.1539999999999999</v>
      </c>
    </row>
    <row r="11088" spans="1:4" ht="15.75">
      <c r="A11088" s="1">
        <v>2013</v>
      </c>
      <c r="B11088">
        <v>9</v>
      </c>
      <c r="C11088">
        <v>22</v>
      </c>
      <c r="D11088">
        <v>5.1929999999999996</v>
      </c>
    </row>
    <row r="11089" spans="1:4" ht="15.75">
      <c r="A11089" s="1">
        <v>2013</v>
      </c>
      <c r="B11089">
        <v>9</v>
      </c>
      <c r="C11089">
        <v>23</v>
      </c>
      <c r="D11089">
        <v>5.24</v>
      </c>
    </row>
    <row r="11090" spans="1:4" ht="15.75">
      <c r="A11090" s="1">
        <v>2013</v>
      </c>
      <c r="B11090">
        <v>9</v>
      </c>
      <c r="C11090">
        <v>24</v>
      </c>
      <c r="D11090">
        <v>5.2850000000000001</v>
      </c>
    </row>
    <row r="11091" spans="1:4" ht="15.75">
      <c r="A11091" s="1">
        <v>2013</v>
      </c>
      <c r="B11091">
        <v>9</v>
      </c>
      <c r="C11091">
        <v>25</v>
      </c>
      <c r="D11091">
        <v>5.3310000000000004</v>
      </c>
    </row>
    <row r="11092" spans="1:4" ht="15.75">
      <c r="A11092" s="1">
        <v>2013</v>
      </c>
      <c r="B11092">
        <v>9</v>
      </c>
      <c r="C11092">
        <v>26</v>
      </c>
      <c r="D11092">
        <v>5.3860000000000001</v>
      </c>
    </row>
    <row r="11093" spans="1:4" ht="15.75">
      <c r="A11093" s="1">
        <v>2013</v>
      </c>
      <c r="B11093">
        <v>9</v>
      </c>
      <c r="C11093">
        <v>27</v>
      </c>
      <c r="D11093">
        <v>5.4509999999999996</v>
      </c>
    </row>
    <row r="11094" spans="1:4" ht="15.75">
      <c r="A11094" s="1">
        <v>2013</v>
      </c>
      <c r="B11094">
        <v>9</v>
      </c>
      <c r="C11094">
        <v>28</v>
      </c>
      <c r="D11094">
        <v>5.5359999999999996</v>
      </c>
    </row>
    <row r="11095" spans="1:4" ht="15.75">
      <c r="A11095" s="1">
        <v>2013</v>
      </c>
      <c r="B11095">
        <v>9</v>
      </c>
      <c r="C11095">
        <v>29</v>
      </c>
      <c r="D11095">
        <v>5.5659999999999998</v>
      </c>
    </row>
    <row r="11096" spans="1:4" ht="15.75">
      <c r="A11096" s="1">
        <v>2013</v>
      </c>
      <c r="B11096">
        <v>9</v>
      </c>
      <c r="C11096">
        <v>30</v>
      </c>
      <c r="D11096">
        <v>5.665</v>
      </c>
    </row>
    <row r="11097" spans="1:4" ht="15.75">
      <c r="A11097" s="1">
        <v>2013</v>
      </c>
      <c r="B11097">
        <v>10</v>
      </c>
      <c r="C11097">
        <v>1</v>
      </c>
      <c r="D11097">
        <v>5.8710000000000004</v>
      </c>
    </row>
    <row r="11098" spans="1:4" ht="15.75">
      <c r="A11098" s="1">
        <v>2013</v>
      </c>
      <c r="B11098">
        <v>10</v>
      </c>
      <c r="C11098">
        <v>2</v>
      </c>
      <c r="D11098">
        <v>5.9390000000000001</v>
      </c>
    </row>
    <row r="11099" spans="1:4" ht="15.75">
      <c r="A11099" s="1">
        <v>2013</v>
      </c>
      <c r="B11099">
        <v>10</v>
      </c>
      <c r="C11099">
        <v>3</v>
      </c>
      <c r="D11099">
        <v>6.0069999999999997</v>
      </c>
    </row>
    <row r="11100" spans="1:4" ht="15.75">
      <c r="A11100" s="1">
        <v>2013</v>
      </c>
      <c r="B11100">
        <v>10</v>
      </c>
      <c r="C11100">
        <v>4</v>
      </c>
      <c r="D11100">
        <v>6.06</v>
      </c>
    </row>
    <row r="11101" spans="1:4" ht="15.75">
      <c r="A11101" s="1">
        <v>2013</v>
      </c>
      <c r="B11101">
        <v>10</v>
      </c>
      <c r="C11101">
        <v>5</v>
      </c>
      <c r="D11101">
        <v>6.1920000000000002</v>
      </c>
    </row>
    <row r="11102" spans="1:4" ht="15.75">
      <c r="A11102" s="1">
        <v>2013</v>
      </c>
      <c r="B11102">
        <v>10</v>
      </c>
      <c r="C11102">
        <v>6</v>
      </c>
      <c r="D11102">
        <v>6.27</v>
      </c>
    </row>
    <row r="11103" spans="1:4" ht="15.75">
      <c r="A11103" s="1">
        <v>2013</v>
      </c>
      <c r="B11103">
        <v>10</v>
      </c>
      <c r="C11103">
        <v>7</v>
      </c>
      <c r="D11103">
        <v>6.4020000000000001</v>
      </c>
    </row>
    <row r="11104" spans="1:4" ht="15.75">
      <c r="A11104" s="1">
        <v>2013</v>
      </c>
      <c r="B11104">
        <v>10</v>
      </c>
      <c r="C11104">
        <v>8</v>
      </c>
      <c r="D11104">
        <v>6.62</v>
      </c>
    </row>
    <row r="11105" spans="1:4" ht="15.75">
      <c r="A11105" s="1">
        <v>2013</v>
      </c>
      <c r="B11105">
        <v>10</v>
      </c>
      <c r="C11105">
        <v>9</v>
      </c>
      <c r="D11105">
        <v>6.6820000000000004</v>
      </c>
    </row>
    <row r="11106" spans="1:4" ht="15.75">
      <c r="A11106" s="1">
        <v>2013</v>
      </c>
      <c r="B11106">
        <v>10</v>
      </c>
      <c r="C11106">
        <v>10</v>
      </c>
      <c r="D11106">
        <v>6.7889999999999997</v>
      </c>
    </row>
    <row r="11107" spans="1:4" ht="15.75">
      <c r="A11107" s="1">
        <v>2013</v>
      </c>
      <c r="B11107">
        <v>10</v>
      </c>
      <c r="C11107">
        <v>11</v>
      </c>
      <c r="D11107">
        <v>6.91</v>
      </c>
    </row>
    <row r="11108" spans="1:4" ht="15.75">
      <c r="A11108" s="1">
        <v>2013</v>
      </c>
      <c r="B11108">
        <v>10</v>
      </c>
      <c r="C11108">
        <v>12</v>
      </c>
      <c r="D11108">
        <v>7.0750000000000002</v>
      </c>
    </row>
    <row r="11109" spans="1:4" ht="15.75">
      <c r="A11109" s="1">
        <v>2013</v>
      </c>
      <c r="B11109">
        <v>10</v>
      </c>
      <c r="C11109">
        <v>13</v>
      </c>
      <c r="D11109">
        <v>7.2270000000000003</v>
      </c>
    </row>
    <row r="11110" spans="1:4" ht="15.75">
      <c r="A11110" s="1">
        <v>2013</v>
      </c>
      <c r="B11110">
        <v>10</v>
      </c>
      <c r="C11110">
        <v>14</v>
      </c>
      <c r="D11110">
        <v>7.3739999999999997</v>
      </c>
    </row>
    <row r="11111" spans="1:4" ht="15.75">
      <c r="A11111" s="1">
        <v>2013</v>
      </c>
      <c r="B11111">
        <v>10</v>
      </c>
      <c r="C11111">
        <v>15</v>
      </c>
      <c r="D11111">
        <v>7.4269999999999996</v>
      </c>
    </row>
    <row r="11112" spans="1:4" ht="15.75">
      <c r="A11112" s="1">
        <v>2013</v>
      </c>
      <c r="B11112">
        <v>10</v>
      </c>
      <c r="C11112">
        <v>16</v>
      </c>
      <c r="D11112">
        <v>7.5410000000000004</v>
      </c>
    </row>
    <row r="11113" spans="1:4" ht="15.75">
      <c r="A11113" s="1">
        <v>2013</v>
      </c>
      <c r="B11113">
        <v>10</v>
      </c>
      <c r="C11113">
        <v>17</v>
      </c>
      <c r="D11113">
        <v>7.6989999999999998</v>
      </c>
    </row>
    <row r="11114" spans="1:4" ht="15.75">
      <c r="A11114" s="1">
        <v>2013</v>
      </c>
      <c r="B11114">
        <v>10</v>
      </c>
      <c r="C11114">
        <v>18</v>
      </c>
      <c r="D11114">
        <v>7.8250000000000002</v>
      </c>
    </row>
    <row r="11115" spans="1:4" ht="15.75">
      <c r="A11115" s="1">
        <v>2013</v>
      </c>
      <c r="B11115">
        <v>10</v>
      </c>
      <c r="C11115">
        <v>19</v>
      </c>
      <c r="D11115">
        <v>7.88</v>
      </c>
    </row>
    <row r="11116" spans="1:4" ht="15.75">
      <c r="A11116" s="1">
        <v>2013</v>
      </c>
      <c r="B11116">
        <v>10</v>
      </c>
      <c r="C11116">
        <v>20</v>
      </c>
      <c r="D11116">
        <v>7.992</v>
      </c>
    </row>
    <row r="11117" spans="1:4" ht="15.75">
      <c r="A11117" s="1">
        <v>2013</v>
      </c>
      <c r="B11117">
        <v>10</v>
      </c>
      <c r="C11117">
        <v>21</v>
      </c>
      <c r="D11117">
        <v>8.0289999999999999</v>
      </c>
    </row>
    <row r="11118" spans="1:4" ht="15.75">
      <c r="A11118" s="1">
        <v>2013</v>
      </c>
      <c r="B11118">
        <v>10</v>
      </c>
      <c r="C11118">
        <v>22</v>
      </c>
      <c r="D11118">
        <v>8.1289999999999996</v>
      </c>
    </row>
    <row r="11119" spans="1:4" ht="15.75">
      <c r="A11119" s="1">
        <v>2013</v>
      </c>
      <c r="B11119">
        <v>10</v>
      </c>
      <c r="C11119">
        <v>23</v>
      </c>
      <c r="D11119">
        <v>8.2370000000000001</v>
      </c>
    </row>
    <row r="11120" spans="1:4" ht="15.75">
      <c r="A11120" s="1">
        <v>2013</v>
      </c>
      <c r="B11120">
        <v>10</v>
      </c>
      <c r="C11120">
        <v>24</v>
      </c>
      <c r="D11120">
        <v>8.2810000000000006</v>
      </c>
    </row>
    <row r="11121" spans="1:4" ht="15.75">
      <c r="A11121" s="1">
        <v>2013</v>
      </c>
      <c r="B11121">
        <v>10</v>
      </c>
      <c r="C11121">
        <v>25</v>
      </c>
      <c r="D11121">
        <v>8.3859999999999992</v>
      </c>
    </row>
    <row r="11122" spans="1:4" ht="15.75">
      <c r="A11122" s="1">
        <v>2013</v>
      </c>
      <c r="B11122">
        <v>10</v>
      </c>
      <c r="C11122">
        <v>26</v>
      </c>
      <c r="D11122">
        <v>8.4489999999999998</v>
      </c>
    </row>
    <row r="11123" spans="1:4" ht="15.75">
      <c r="A11123" s="1">
        <v>2013</v>
      </c>
      <c r="B11123">
        <v>10</v>
      </c>
      <c r="C11123">
        <v>27</v>
      </c>
      <c r="D11123">
        <v>8.5280000000000005</v>
      </c>
    </row>
    <row r="11124" spans="1:4" ht="15.75">
      <c r="A11124" s="1">
        <v>2013</v>
      </c>
      <c r="B11124">
        <v>10</v>
      </c>
      <c r="C11124">
        <v>28</v>
      </c>
      <c r="D11124">
        <v>8.6329999999999991</v>
      </c>
    </row>
    <row r="11125" spans="1:4" ht="15.75">
      <c r="A11125" s="1">
        <v>2013</v>
      </c>
      <c r="B11125">
        <v>10</v>
      </c>
      <c r="C11125">
        <v>29</v>
      </c>
      <c r="D11125">
        <v>8.7729999999999997</v>
      </c>
    </row>
    <row r="11126" spans="1:4" ht="15.75">
      <c r="A11126" s="1">
        <v>2013</v>
      </c>
      <c r="B11126">
        <v>10</v>
      </c>
      <c r="C11126">
        <v>30</v>
      </c>
      <c r="D11126">
        <v>8.8819999999999997</v>
      </c>
    </row>
    <row r="11127" spans="1:4" ht="15.75">
      <c r="A11127" s="1">
        <v>2013</v>
      </c>
      <c r="B11127">
        <v>10</v>
      </c>
      <c r="C11127">
        <v>31</v>
      </c>
      <c r="D11127">
        <v>8.9909999999999997</v>
      </c>
    </row>
    <row r="11128" spans="1:4" ht="15.75">
      <c r="A11128" s="1">
        <v>2013</v>
      </c>
      <c r="B11128">
        <v>11</v>
      </c>
      <c r="C11128">
        <v>1</v>
      </c>
      <c r="D11128">
        <v>9.1579999999999995</v>
      </c>
    </row>
    <row r="11129" spans="1:4" ht="15.75">
      <c r="A11129" s="1">
        <v>2013</v>
      </c>
      <c r="B11129">
        <v>11</v>
      </c>
      <c r="C11129">
        <v>2</v>
      </c>
      <c r="D11129">
        <v>9.2270000000000003</v>
      </c>
    </row>
    <row r="11130" spans="1:4" ht="15.75">
      <c r="A11130" s="1">
        <v>2013</v>
      </c>
      <c r="B11130">
        <v>11</v>
      </c>
      <c r="C11130">
        <v>3</v>
      </c>
      <c r="D11130">
        <v>9.26</v>
      </c>
    </row>
    <row r="11131" spans="1:4" ht="15.75">
      <c r="A11131" s="1">
        <v>2013</v>
      </c>
      <c r="B11131">
        <v>11</v>
      </c>
      <c r="C11131">
        <v>4</v>
      </c>
      <c r="D11131">
        <v>9.298</v>
      </c>
    </row>
    <row r="11132" spans="1:4" ht="15.75">
      <c r="A11132" s="1">
        <v>2013</v>
      </c>
      <c r="B11132">
        <v>11</v>
      </c>
      <c r="C11132">
        <v>5</v>
      </c>
      <c r="D11132">
        <v>9.31</v>
      </c>
    </row>
    <row r="11133" spans="1:4" ht="15.75">
      <c r="A11133" s="1">
        <v>2013</v>
      </c>
      <c r="B11133">
        <v>11</v>
      </c>
      <c r="C11133">
        <v>6</v>
      </c>
      <c r="D11133">
        <v>9.34</v>
      </c>
    </row>
    <row r="11134" spans="1:4" ht="15.75">
      <c r="A11134" s="1">
        <v>2013</v>
      </c>
      <c r="B11134">
        <v>11</v>
      </c>
      <c r="C11134">
        <v>7</v>
      </c>
      <c r="D11134">
        <v>9.3040000000000003</v>
      </c>
    </row>
    <row r="11135" spans="1:4" ht="15.75">
      <c r="A11135" s="1">
        <v>2013</v>
      </c>
      <c r="B11135">
        <v>11</v>
      </c>
      <c r="C11135">
        <v>8</v>
      </c>
      <c r="D11135">
        <v>9.1890000000000001</v>
      </c>
    </row>
    <row r="11136" spans="1:4" ht="15.75">
      <c r="A11136" s="1">
        <v>2013</v>
      </c>
      <c r="B11136">
        <v>11</v>
      </c>
      <c r="C11136">
        <v>9</v>
      </c>
      <c r="D11136">
        <v>9.3179999999999996</v>
      </c>
    </row>
    <row r="11137" spans="1:4" ht="15.75">
      <c r="A11137" s="1">
        <v>2013</v>
      </c>
      <c r="B11137">
        <v>11</v>
      </c>
      <c r="C11137">
        <v>10</v>
      </c>
      <c r="D11137">
        <v>9.4930000000000003</v>
      </c>
    </row>
    <row r="11138" spans="1:4" ht="15.75">
      <c r="A11138" s="1">
        <v>2013</v>
      </c>
      <c r="B11138">
        <v>11</v>
      </c>
      <c r="C11138">
        <v>11</v>
      </c>
      <c r="D11138">
        <v>9.5950000000000006</v>
      </c>
    </row>
    <row r="11139" spans="1:4" ht="15.75">
      <c r="A11139" s="1">
        <v>2013</v>
      </c>
      <c r="B11139">
        <v>11</v>
      </c>
      <c r="C11139">
        <v>12</v>
      </c>
      <c r="D11139">
        <v>9.5749999999999993</v>
      </c>
    </row>
    <row r="11140" spans="1:4" ht="15.75">
      <c r="A11140" s="1">
        <v>2013</v>
      </c>
      <c r="B11140">
        <v>11</v>
      </c>
      <c r="C11140">
        <v>13</v>
      </c>
      <c r="D11140">
        <v>9.5820000000000007</v>
      </c>
    </row>
    <row r="11141" spans="1:4" ht="15.75">
      <c r="A11141" s="1">
        <v>2013</v>
      </c>
      <c r="B11141">
        <v>11</v>
      </c>
      <c r="C11141">
        <v>14</v>
      </c>
      <c r="D11141">
        <v>9.6170000000000009</v>
      </c>
    </row>
    <row r="11142" spans="1:4" ht="15.75">
      <c r="A11142" s="1">
        <v>2013</v>
      </c>
      <c r="B11142">
        <v>11</v>
      </c>
      <c r="C11142">
        <v>15</v>
      </c>
      <c r="D11142">
        <v>9.7420000000000009</v>
      </c>
    </row>
    <row r="11143" spans="1:4" ht="15.75">
      <c r="A11143" s="1">
        <v>2013</v>
      </c>
      <c r="B11143">
        <v>11</v>
      </c>
      <c r="C11143">
        <v>16</v>
      </c>
      <c r="D11143">
        <v>9.77</v>
      </c>
    </row>
    <row r="11144" spans="1:4" ht="15.75">
      <c r="A11144" s="1">
        <v>2013</v>
      </c>
      <c r="B11144">
        <v>11</v>
      </c>
      <c r="C11144">
        <v>17</v>
      </c>
      <c r="D11144">
        <v>9.8569999999999993</v>
      </c>
    </row>
    <row r="11145" spans="1:4" ht="15.75">
      <c r="A11145" s="1">
        <v>2013</v>
      </c>
      <c r="B11145">
        <v>11</v>
      </c>
      <c r="C11145">
        <v>18</v>
      </c>
      <c r="D11145">
        <v>10.083</v>
      </c>
    </row>
    <row r="11146" spans="1:4" ht="15.75">
      <c r="A11146" s="1">
        <v>2013</v>
      </c>
      <c r="B11146">
        <v>11</v>
      </c>
      <c r="C11146">
        <v>19</v>
      </c>
      <c r="D11146">
        <v>10.156000000000001</v>
      </c>
    </row>
    <row r="11147" spans="1:4" ht="15.75">
      <c r="A11147" s="1">
        <v>2013</v>
      </c>
      <c r="B11147">
        <v>11</v>
      </c>
      <c r="C11147">
        <v>20</v>
      </c>
      <c r="D11147">
        <v>10.222</v>
      </c>
    </row>
    <row r="11148" spans="1:4" ht="15.75">
      <c r="A11148" s="1">
        <v>2013</v>
      </c>
      <c r="B11148">
        <v>11</v>
      </c>
      <c r="C11148">
        <v>21</v>
      </c>
      <c r="D11148">
        <v>10.297000000000001</v>
      </c>
    </row>
    <row r="11149" spans="1:4" ht="15.75">
      <c r="A11149" s="1">
        <v>2013</v>
      </c>
      <c r="B11149">
        <v>11</v>
      </c>
      <c r="C11149">
        <v>22</v>
      </c>
      <c r="D11149">
        <v>10.393000000000001</v>
      </c>
    </row>
    <row r="11150" spans="1:4" ht="15.75">
      <c r="A11150" s="1">
        <v>2013</v>
      </c>
      <c r="B11150">
        <v>11</v>
      </c>
      <c r="C11150">
        <v>23</v>
      </c>
      <c r="D11150">
        <v>10.502000000000001</v>
      </c>
    </row>
    <row r="11151" spans="1:4" ht="15.75">
      <c r="A11151" s="1">
        <v>2013</v>
      </c>
      <c r="B11151">
        <v>11</v>
      </c>
      <c r="C11151">
        <v>24</v>
      </c>
      <c r="D11151">
        <v>10.519</v>
      </c>
    </row>
    <row r="11152" spans="1:4" ht="15.75">
      <c r="A11152" s="1">
        <v>2013</v>
      </c>
      <c r="B11152">
        <v>11</v>
      </c>
      <c r="C11152">
        <v>25</v>
      </c>
      <c r="D11152">
        <v>10.555</v>
      </c>
    </row>
    <row r="11153" spans="1:4" ht="15.75">
      <c r="A11153" s="1">
        <v>2013</v>
      </c>
      <c r="B11153">
        <v>11</v>
      </c>
      <c r="C11153">
        <v>26</v>
      </c>
      <c r="D11153">
        <v>10.708</v>
      </c>
    </row>
    <row r="11154" spans="1:4" ht="15.75">
      <c r="A11154" s="1">
        <v>2013</v>
      </c>
      <c r="B11154">
        <v>11</v>
      </c>
      <c r="C11154">
        <v>27</v>
      </c>
      <c r="D11154">
        <v>10.87</v>
      </c>
    </row>
    <row r="11155" spans="1:4" ht="15.75">
      <c r="A11155" s="1">
        <v>2013</v>
      </c>
      <c r="B11155">
        <v>11</v>
      </c>
      <c r="C11155">
        <v>28</v>
      </c>
      <c r="D11155">
        <v>10.973000000000001</v>
      </c>
    </row>
    <row r="11156" spans="1:4" ht="15.75">
      <c r="A11156" s="1">
        <v>2013</v>
      </c>
      <c r="B11156">
        <v>11</v>
      </c>
      <c r="C11156">
        <v>29</v>
      </c>
      <c r="D11156">
        <v>11.101000000000001</v>
      </c>
    </row>
    <row r="11157" spans="1:4" ht="15.75">
      <c r="A11157" s="1">
        <v>2013</v>
      </c>
      <c r="B11157">
        <v>11</v>
      </c>
      <c r="C11157">
        <v>30</v>
      </c>
      <c r="D11157">
        <v>11.157</v>
      </c>
    </row>
    <row r="11158" spans="1:4" ht="15.75">
      <c r="A11158" s="1">
        <v>2013</v>
      </c>
      <c r="B11158">
        <v>12</v>
      </c>
      <c r="C11158">
        <v>1</v>
      </c>
      <c r="D11158">
        <v>11.345000000000001</v>
      </c>
    </row>
    <row r="11159" spans="1:4" ht="15.75">
      <c r="A11159" s="1">
        <v>2013</v>
      </c>
      <c r="B11159">
        <v>12</v>
      </c>
      <c r="C11159">
        <v>2</v>
      </c>
      <c r="D11159">
        <v>11.404</v>
      </c>
    </row>
    <row r="11160" spans="1:4" ht="15.75">
      <c r="A11160" s="1">
        <v>2013</v>
      </c>
      <c r="B11160">
        <v>12</v>
      </c>
      <c r="C11160">
        <v>3</v>
      </c>
      <c r="D11160">
        <v>11.601000000000001</v>
      </c>
    </row>
    <row r="11161" spans="1:4" ht="15.75">
      <c r="A11161" s="1">
        <v>2013</v>
      </c>
      <c r="B11161">
        <v>12</v>
      </c>
      <c r="C11161">
        <v>4</v>
      </c>
      <c r="D11161">
        <v>11.744999999999999</v>
      </c>
    </row>
    <row r="11162" spans="1:4" ht="15.75">
      <c r="A11162" s="1">
        <v>2013</v>
      </c>
      <c r="B11162">
        <v>12</v>
      </c>
      <c r="C11162">
        <v>5</v>
      </c>
      <c r="D11162">
        <v>11.744999999999999</v>
      </c>
    </row>
    <row r="11163" spans="1:4" ht="15.75">
      <c r="A11163" s="1">
        <v>2013</v>
      </c>
      <c r="B11163">
        <v>12</v>
      </c>
      <c r="C11163">
        <v>6</v>
      </c>
      <c r="D11163">
        <v>11.72</v>
      </c>
    </row>
    <row r="11164" spans="1:4" ht="15.75">
      <c r="A11164" s="1">
        <v>2013</v>
      </c>
      <c r="B11164">
        <v>12</v>
      </c>
      <c r="C11164">
        <v>7</v>
      </c>
      <c r="D11164">
        <v>11.715</v>
      </c>
    </row>
    <row r="11165" spans="1:4" ht="15.75">
      <c r="A11165" s="1">
        <v>2013</v>
      </c>
      <c r="B11165">
        <v>12</v>
      </c>
      <c r="C11165">
        <v>8</v>
      </c>
      <c r="D11165">
        <v>11.73</v>
      </c>
    </row>
    <row r="11166" spans="1:4" ht="15.75">
      <c r="A11166" s="1">
        <v>2013</v>
      </c>
      <c r="B11166">
        <v>12</v>
      </c>
      <c r="C11166">
        <v>9</v>
      </c>
      <c r="D11166">
        <v>11.75</v>
      </c>
    </row>
    <row r="11167" spans="1:4" ht="15.75">
      <c r="A11167" s="1">
        <v>2013</v>
      </c>
      <c r="B11167">
        <v>12</v>
      </c>
      <c r="C11167">
        <v>10</v>
      </c>
      <c r="D11167">
        <v>11.925000000000001</v>
      </c>
    </row>
    <row r="11168" spans="1:4" ht="15.75">
      <c r="A11168" s="1">
        <v>2013</v>
      </c>
      <c r="B11168">
        <v>12</v>
      </c>
      <c r="C11168">
        <v>11</v>
      </c>
      <c r="D11168">
        <v>12.031000000000001</v>
      </c>
    </row>
    <row r="11169" spans="1:4" ht="15.75">
      <c r="A11169" s="1">
        <v>2013</v>
      </c>
      <c r="B11169">
        <v>12</v>
      </c>
      <c r="C11169">
        <v>12</v>
      </c>
      <c r="D11169">
        <v>12.112</v>
      </c>
    </row>
    <row r="11170" spans="1:4" ht="15.75">
      <c r="A11170" s="1">
        <v>2013</v>
      </c>
      <c r="B11170">
        <v>12</v>
      </c>
      <c r="C11170">
        <v>13</v>
      </c>
      <c r="D11170">
        <v>12.144</v>
      </c>
    </row>
    <row r="11171" spans="1:4" ht="15.75">
      <c r="A11171" s="1">
        <v>2013</v>
      </c>
      <c r="B11171">
        <v>12</v>
      </c>
      <c r="C11171">
        <v>14</v>
      </c>
      <c r="D11171">
        <v>12.183</v>
      </c>
    </row>
    <row r="11172" spans="1:4" ht="15.75">
      <c r="A11172" s="1">
        <v>2013</v>
      </c>
      <c r="B11172">
        <v>12</v>
      </c>
      <c r="C11172">
        <v>15</v>
      </c>
      <c r="D11172">
        <v>12.324999999999999</v>
      </c>
    </row>
    <row r="11173" spans="1:4" ht="15.75">
      <c r="A11173" s="1">
        <v>2013</v>
      </c>
      <c r="B11173">
        <v>12</v>
      </c>
      <c r="C11173">
        <v>16</v>
      </c>
      <c r="D11173">
        <v>12.25</v>
      </c>
    </row>
    <row r="11174" spans="1:4" ht="15.75">
      <c r="A11174" s="1">
        <v>2013</v>
      </c>
      <c r="B11174">
        <v>12</v>
      </c>
      <c r="C11174">
        <v>17</v>
      </c>
      <c r="D11174">
        <v>12.206</v>
      </c>
    </row>
    <row r="11175" spans="1:4" ht="15.75">
      <c r="A11175" s="1">
        <v>2013</v>
      </c>
      <c r="B11175">
        <v>12</v>
      </c>
      <c r="C11175">
        <v>18</v>
      </c>
      <c r="D11175">
        <v>12.207000000000001</v>
      </c>
    </row>
    <row r="11176" spans="1:4" ht="15.75">
      <c r="A11176" s="1">
        <v>2013</v>
      </c>
      <c r="B11176">
        <v>12</v>
      </c>
      <c r="C11176">
        <v>19</v>
      </c>
      <c r="D11176">
        <v>12.315</v>
      </c>
    </row>
    <row r="11177" spans="1:4" ht="15.75">
      <c r="A11177" s="1">
        <v>2013</v>
      </c>
      <c r="B11177">
        <v>12</v>
      </c>
      <c r="C11177">
        <v>20</v>
      </c>
      <c r="D11177">
        <v>12.275</v>
      </c>
    </row>
    <row r="11178" spans="1:4" ht="15.75">
      <c r="A11178" s="1">
        <v>2013</v>
      </c>
      <c r="B11178">
        <v>12</v>
      </c>
      <c r="C11178">
        <v>21</v>
      </c>
      <c r="D11178">
        <v>12.327999999999999</v>
      </c>
    </row>
    <row r="11179" spans="1:4" ht="15.75">
      <c r="A11179" s="1">
        <v>2013</v>
      </c>
      <c r="B11179">
        <v>12</v>
      </c>
      <c r="C11179">
        <v>22</v>
      </c>
      <c r="D11179">
        <v>12.414999999999999</v>
      </c>
    </row>
    <row r="11180" spans="1:4" ht="15.75">
      <c r="A11180" s="1">
        <v>2013</v>
      </c>
      <c r="B11180">
        <v>12</v>
      </c>
      <c r="C11180">
        <v>23</v>
      </c>
      <c r="D11180">
        <v>12.444000000000001</v>
      </c>
    </row>
    <row r="11181" spans="1:4" ht="15.75">
      <c r="A11181" s="1">
        <v>2013</v>
      </c>
      <c r="B11181">
        <v>12</v>
      </c>
      <c r="C11181">
        <v>24</v>
      </c>
      <c r="D11181">
        <v>12.476000000000001</v>
      </c>
    </row>
    <row r="11182" spans="1:4" ht="15.75">
      <c r="A11182" s="1">
        <v>2013</v>
      </c>
      <c r="B11182">
        <v>12</v>
      </c>
      <c r="C11182">
        <v>25</v>
      </c>
      <c r="D11182">
        <v>12.571999999999999</v>
      </c>
    </row>
    <row r="11183" spans="1:4" ht="15.75">
      <c r="A11183" s="1">
        <v>2013</v>
      </c>
      <c r="B11183">
        <v>12</v>
      </c>
      <c r="C11183">
        <v>26</v>
      </c>
      <c r="D11183">
        <v>12.659000000000001</v>
      </c>
    </row>
    <row r="11184" spans="1:4" ht="15.75">
      <c r="A11184" s="1">
        <v>2013</v>
      </c>
      <c r="B11184">
        <v>12</v>
      </c>
      <c r="C11184">
        <v>27</v>
      </c>
      <c r="D11184">
        <v>12.693</v>
      </c>
    </row>
    <row r="11185" spans="1:4" ht="15.75">
      <c r="A11185" s="1">
        <v>2013</v>
      </c>
      <c r="B11185">
        <v>12</v>
      </c>
      <c r="C11185">
        <v>28</v>
      </c>
      <c r="D11185">
        <v>12.87</v>
      </c>
    </row>
    <row r="11186" spans="1:4" ht="15.75">
      <c r="A11186" s="1">
        <v>2013</v>
      </c>
      <c r="B11186">
        <v>12</v>
      </c>
      <c r="C11186">
        <v>29</v>
      </c>
      <c r="D11186">
        <v>12.897</v>
      </c>
    </row>
    <row r="11187" spans="1:4" ht="15.75">
      <c r="A11187" s="1">
        <v>2013</v>
      </c>
      <c r="B11187">
        <v>12</v>
      </c>
      <c r="C11187">
        <v>30</v>
      </c>
      <c r="D11187">
        <v>12.804</v>
      </c>
    </row>
    <row r="11188" spans="1:4" ht="15.75">
      <c r="A11188" s="1">
        <v>2013</v>
      </c>
      <c r="B11188">
        <v>12</v>
      </c>
      <c r="C11188">
        <v>31</v>
      </c>
      <c r="D11188">
        <v>12.826000000000001</v>
      </c>
    </row>
    <row r="11189" spans="1:4" ht="15.75">
      <c r="A11189" s="1">
        <v>2014</v>
      </c>
      <c r="B11189">
        <v>1</v>
      </c>
      <c r="C11189">
        <v>1</v>
      </c>
      <c r="D11189">
        <v>13.010999999999999</v>
      </c>
    </row>
    <row r="11190" spans="1:4" ht="15.75">
      <c r="A11190" s="1">
        <v>2014</v>
      </c>
      <c r="B11190">
        <v>1</v>
      </c>
      <c r="C11190">
        <v>2</v>
      </c>
      <c r="D11190">
        <v>13.103</v>
      </c>
    </row>
    <row r="11191" spans="1:4" ht="15.75">
      <c r="A11191" s="1">
        <v>2014</v>
      </c>
      <c r="B11191">
        <v>1</v>
      </c>
      <c r="C11191">
        <v>3</v>
      </c>
      <c r="D11191">
        <v>13.116</v>
      </c>
    </row>
    <row r="11192" spans="1:4" ht="15.75">
      <c r="A11192" s="1">
        <v>2014</v>
      </c>
      <c r="B11192">
        <v>1</v>
      </c>
      <c r="C11192">
        <v>4</v>
      </c>
      <c r="D11192">
        <v>13.218999999999999</v>
      </c>
    </row>
    <row r="11193" spans="1:4" ht="15.75">
      <c r="A11193" s="1">
        <v>2014</v>
      </c>
      <c r="B11193">
        <v>1</v>
      </c>
      <c r="C11193">
        <v>5</v>
      </c>
      <c r="D11193">
        <v>13.148</v>
      </c>
    </row>
    <row r="11194" spans="1:4" ht="15.75">
      <c r="A11194" s="1">
        <v>2014</v>
      </c>
      <c r="B11194">
        <v>1</v>
      </c>
      <c r="C11194">
        <v>6</v>
      </c>
      <c r="D11194">
        <v>13.141999999999999</v>
      </c>
    </row>
    <row r="11195" spans="1:4" ht="15.75">
      <c r="A11195" s="1">
        <v>2014</v>
      </c>
      <c r="B11195">
        <v>1</v>
      </c>
      <c r="C11195">
        <v>7</v>
      </c>
      <c r="D11195">
        <v>13.243</v>
      </c>
    </row>
    <row r="11196" spans="1:4" ht="15.75">
      <c r="A11196" s="1">
        <v>2014</v>
      </c>
      <c r="B11196">
        <v>1</v>
      </c>
      <c r="C11196">
        <v>8</v>
      </c>
      <c r="D11196">
        <v>13.161</v>
      </c>
    </row>
    <row r="11197" spans="1:4" ht="15.75">
      <c r="A11197" s="1">
        <v>2014</v>
      </c>
      <c r="B11197">
        <v>1</v>
      </c>
      <c r="C11197">
        <v>9</v>
      </c>
      <c r="D11197">
        <v>13.236000000000001</v>
      </c>
    </row>
    <row r="11198" spans="1:4" ht="15.75">
      <c r="A11198" s="1">
        <v>2014</v>
      </c>
      <c r="B11198">
        <v>1</v>
      </c>
      <c r="C11198">
        <v>10</v>
      </c>
      <c r="D11198">
        <v>13.398</v>
      </c>
    </row>
    <row r="11199" spans="1:4" ht="15.75">
      <c r="A11199" s="1">
        <v>2014</v>
      </c>
      <c r="B11199">
        <v>1</v>
      </c>
      <c r="C11199">
        <v>11</v>
      </c>
      <c r="D11199">
        <v>13.475</v>
      </c>
    </row>
    <row r="11200" spans="1:4" ht="15.75">
      <c r="A11200" s="1">
        <v>2014</v>
      </c>
      <c r="B11200">
        <v>1</v>
      </c>
      <c r="C11200">
        <v>12</v>
      </c>
      <c r="D11200">
        <v>13.52</v>
      </c>
    </row>
    <row r="11201" spans="1:4" ht="15.75">
      <c r="A11201" s="1">
        <v>2014</v>
      </c>
      <c r="B11201">
        <v>1</v>
      </c>
      <c r="C11201">
        <v>13</v>
      </c>
      <c r="D11201">
        <v>13.456</v>
      </c>
    </row>
    <row r="11202" spans="1:4" ht="15.75">
      <c r="A11202" s="1">
        <v>2014</v>
      </c>
      <c r="B11202">
        <v>1</v>
      </c>
      <c r="C11202">
        <v>14</v>
      </c>
      <c r="D11202">
        <v>13.513999999999999</v>
      </c>
    </row>
    <row r="11203" spans="1:4" ht="15.75">
      <c r="A11203" s="1">
        <v>2014</v>
      </c>
      <c r="B11203">
        <v>1</v>
      </c>
      <c r="C11203">
        <v>15</v>
      </c>
      <c r="D11203">
        <v>13.574</v>
      </c>
    </row>
    <row r="11204" spans="1:4" ht="15.75">
      <c r="A11204" s="1">
        <v>2014</v>
      </c>
      <c r="B11204">
        <v>1</v>
      </c>
      <c r="C11204">
        <v>16</v>
      </c>
      <c r="D11204">
        <v>13.631</v>
      </c>
    </row>
    <row r="11205" spans="1:4" ht="15.75">
      <c r="A11205" s="1">
        <v>2014</v>
      </c>
      <c r="B11205">
        <v>1</v>
      </c>
      <c r="C11205">
        <v>17</v>
      </c>
      <c r="D11205">
        <v>13.715</v>
      </c>
    </row>
    <row r="11206" spans="1:4" ht="15.75">
      <c r="A11206" s="1">
        <v>2014</v>
      </c>
      <c r="B11206">
        <v>1</v>
      </c>
      <c r="C11206">
        <v>18</v>
      </c>
      <c r="D11206">
        <v>13.727</v>
      </c>
    </row>
    <row r="11207" spans="1:4" ht="15.75">
      <c r="A11207" s="1">
        <v>2014</v>
      </c>
      <c r="B11207">
        <v>1</v>
      </c>
      <c r="C11207">
        <v>19</v>
      </c>
      <c r="D11207">
        <v>13.778</v>
      </c>
    </row>
    <row r="11208" spans="1:4" ht="15.75">
      <c r="A11208" s="1">
        <v>2014</v>
      </c>
      <c r="B11208">
        <v>1</v>
      </c>
      <c r="C11208">
        <v>20</v>
      </c>
      <c r="D11208">
        <v>13.848000000000001</v>
      </c>
    </row>
    <row r="11209" spans="1:4" ht="15.75">
      <c r="A11209" s="1">
        <v>2014</v>
      </c>
      <c r="B11209">
        <v>1</v>
      </c>
      <c r="C11209">
        <v>21</v>
      </c>
      <c r="D11209">
        <v>13.855</v>
      </c>
    </row>
    <row r="11210" spans="1:4" ht="15.75">
      <c r="A11210" s="1">
        <v>2014</v>
      </c>
      <c r="B11210">
        <v>1</v>
      </c>
      <c r="C11210">
        <v>22</v>
      </c>
      <c r="D11210">
        <v>13.987</v>
      </c>
    </row>
    <row r="11211" spans="1:4" ht="15.75">
      <c r="A11211" s="1">
        <v>2014</v>
      </c>
      <c r="B11211">
        <v>1</v>
      </c>
      <c r="C11211">
        <v>23</v>
      </c>
      <c r="D11211">
        <v>13.997</v>
      </c>
    </row>
    <row r="11212" spans="1:4" ht="15.75">
      <c r="A11212" s="1">
        <v>2014</v>
      </c>
      <c r="B11212">
        <v>1</v>
      </c>
      <c r="C11212">
        <v>24</v>
      </c>
      <c r="D11212">
        <v>14.029</v>
      </c>
    </row>
    <row r="11213" spans="1:4" ht="15.75">
      <c r="A11213" s="1">
        <v>2014</v>
      </c>
      <c r="B11213">
        <v>1</v>
      </c>
      <c r="C11213">
        <v>25</v>
      </c>
      <c r="D11213">
        <v>14.131</v>
      </c>
    </row>
    <row r="11214" spans="1:4" ht="15.75">
      <c r="A11214" s="1">
        <v>2014</v>
      </c>
      <c r="B11214">
        <v>1</v>
      </c>
      <c r="C11214">
        <v>26</v>
      </c>
      <c r="D11214">
        <v>14.209</v>
      </c>
    </row>
    <row r="11215" spans="1:4" ht="15.75">
      <c r="A11215" s="1">
        <v>2014</v>
      </c>
      <c r="B11215">
        <v>1</v>
      </c>
      <c r="C11215">
        <v>27</v>
      </c>
      <c r="D11215">
        <v>14.218</v>
      </c>
    </row>
    <row r="11216" spans="1:4" ht="15.75">
      <c r="A11216" s="1">
        <v>2014</v>
      </c>
      <c r="B11216">
        <v>1</v>
      </c>
      <c r="C11216">
        <v>28</v>
      </c>
      <c r="D11216">
        <v>14.162000000000001</v>
      </c>
    </row>
    <row r="11217" spans="1:4" ht="15.75">
      <c r="A11217" s="1">
        <v>2014</v>
      </c>
      <c r="B11217">
        <v>1</v>
      </c>
      <c r="C11217">
        <v>29</v>
      </c>
      <c r="D11217">
        <v>14.138999999999999</v>
      </c>
    </row>
    <row r="11218" spans="1:4" ht="15.75">
      <c r="A11218" s="1">
        <v>2014</v>
      </c>
      <c r="B11218">
        <v>1</v>
      </c>
      <c r="C11218">
        <v>30</v>
      </c>
      <c r="D11218">
        <v>14.132</v>
      </c>
    </row>
    <row r="11219" spans="1:4" ht="15.75">
      <c r="A11219" s="1">
        <v>2014</v>
      </c>
      <c r="B11219">
        <v>1</v>
      </c>
      <c r="C11219">
        <v>31</v>
      </c>
      <c r="D11219">
        <v>14.198</v>
      </c>
    </row>
    <row r="11220" spans="1:4" ht="15.75">
      <c r="A11220" s="1">
        <v>2014</v>
      </c>
      <c r="B11220">
        <v>2</v>
      </c>
      <c r="C11220">
        <v>1</v>
      </c>
      <c r="D11220">
        <v>14.241</v>
      </c>
    </row>
    <row r="11221" spans="1:4" ht="15.75">
      <c r="A11221" s="1">
        <v>2014</v>
      </c>
      <c r="B11221">
        <v>2</v>
      </c>
      <c r="C11221">
        <v>2</v>
      </c>
      <c r="D11221">
        <v>14.340999999999999</v>
      </c>
    </row>
    <row r="11222" spans="1:4" ht="15.75">
      <c r="A11222" s="1">
        <v>2014</v>
      </c>
      <c r="B11222">
        <v>2</v>
      </c>
      <c r="C11222">
        <v>3</v>
      </c>
      <c r="D11222">
        <v>14.292999999999999</v>
      </c>
    </row>
    <row r="11223" spans="1:4" ht="15.75">
      <c r="A11223" s="1">
        <v>2014</v>
      </c>
      <c r="B11223">
        <v>2</v>
      </c>
      <c r="C11223">
        <v>4</v>
      </c>
      <c r="D11223">
        <v>14.291</v>
      </c>
    </row>
    <row r="11224" spans="1:4" ht="15.75">
      <c r="A11224" s="1">
        <v>2014</v>
      </c>
      <c r="B11224">
        <v>2</v>
      </c>
      <c r="C11224">
        <v>5</v>
      </c>
      <c r="D11224">
        <v>14.363</v>
      </c>
    </row>
    <row r="11225" spans="1:4" ht="15.75">
      <c r="A11225" s="1">
        <v>2014</v>
      </c>
      <c r="B11225">
        <v>2</v>
      </c>
      <c r="C11225">
        <v>6</v>
      </c>
      <c r="D11225">
        <v>14.286</v>
      </c>
    </row>
    <row r="11226" spans="1:4" ht="15.75">
      <c r="A11226" s="1">
        <v>2014</v>
      </c>
      <c r="B11226">
        <v>2</v>
      </c>
      <c r="C11226">
        <v>7</v>
      </c>
      <c r="D11226">
        <v>14.315</v>
      </c>
    </row>
    <row r="11227" spans="1:4" ht="15.75">
      <c r="A11227" s="1">
        <v>2014</v>
      </c>
      <c r="B11227">
        <v>2</v>
      </c>
      <c r="C11227">
        <v>8</v>
      </c>
      <c r="D11227">
        <v>14.254</v>
      </c>
    </row>
    <row r="11228" spans="1:4" ht="15.75">
      <c r="A11228" s="1">
        <v>2014</v>
      </c>
      <c r="B11228">
        <v>2</v>
      </c>
      <c r="C11228">
        <v>9</v>
      </c>
      <c r="D11228">
        <v>14.363</v>
      </c>
    </row>
    <row r="11229" spans="1:4" ht="15.75">
      <c r="A11229" s="1">
        <v>2014</v>
      </c>
      <c r="B11229">
        <v>2</v>
      </c>
      <c r="C11229">
        <v>10</v>
      </c>
      <c r="D11229">
        <v>14.307</v>
      </c>
    </row>
    <row r="11230" spans="1:4" ht="15.75">
      <c r="A11230" s="1">
        <v>2014</v>
      </c>
      <c r="B11230">
        <v>2</v>
      </c>
      <c r="C11230">
        <v>11</v>
      </c>
      <c r="D11230">
        <v>14.173999999999999</v>
      </c>
    </row>
    <row r="11231" spans="1:4" ht="15.75">
      <c r="A11231" s="1">
        <v>2014</v>
      </c>
      <c r="B11231">
        <v>2</v>
      </c>
      <c r="C11231">
        <v>12</v>
      </c>
      <c r="D11231">
        <v>14.218</v>
      </c>
    </row>
    <row r="11232" spans="1:4" ht="15.75">
      <c r="A11232" s="1">
        <v>2014</v>
      </c>
      <c r="B11232">
        <v>2</v>
      </c>
      <c r="C11232">
        <v>13</v>
      </c>
      <c r="D11232">
        <v>14.284000000000001</v>
      </c>
    </row>
    <row r="11233" spans="1:4" ht="15.75">
      <c r="A11233" s="1">
        <v>2014</v>
      </c>
      <c r="B11233">
        <v>2</v>
      </c>
      <c r="C11233">
        <v>14</v>
      </c>
      <c r="D11233">
        <v>14.365</v>
      </c>
    </row>
    <row r="11234" spans="1:4" ht="15.75">
      <c r="A11234" s="1">
        <v>2014</v>
      </c>
      <c r="B11234">
        <v>2</v>
      </c>
      <c r="C11234">
        <v>15</v>
      </c>
      <c r="D11234">
        <v>14.396000000000001</v>
      </c>
    </row>
    <row r="11235" spans="1:4" ht="15.75">
      <c r="A11235" s="1">
        <v>2014</v>
      </c>
      <c r="B11235">
        <v>2</v>
      </c>
      <c r="C11235">
        <v>16</v>
      </c>
      <c r="D11235">
        <v>14.451000000000001</v>
      </c>
    </row>
    <row r="11236" spans="1:4" ht="15.75">
      <c r="A11236" s="1">
        <v>2014</v>
      </c>
      <c r="B11236">
        <v>2</v>
      </c>
      <c r="C11236">
        <v>17</v>
      </c>
      <c r="D11236">
        <v>14.446</v>
      </c>
    </row>
    <row r="11237" spans="1:4" ht="15.75">
      <c r="A11237" s="1">
        <v>2014</v>
      </c>
      <c r="B11237">
        <v>2</v>
      </c>
      <c r="C11237">
        <v>18</v>
      </c>
      <c r="D11237">
        <v>14.381</v>
      </c>
    </row>
    <row r="11238" spans="1:4" ht="15.75">
      <c r="A11238" s="1">
        <v>2014</v>
      </c>
      <c r="B11238">
        <v>2</v>
      </c>
      <c r="C11238">
        <v>19</v>
      </c>
      <c r="D11238">
        <v>14.5</v>
      </c>
    </row>
    <row r="11239" spans="1:4" ht="15.75">
      <c r="A11239" s="1">
        <v>2014</v>
      </c>
      <c r="B11239">
        <v>2</v>
      </c>
      <c r="C11239">
        <v>20</v>
      </c>
      <c r="D11239">
        <v>14.56</v>
      </c>
    </row>
    <row r="11240" spans="1:4" ht="15.75">
      <c r="A11240" s="1">
        <v>2014</v>
      </c>
      <c r="B11240">
        <v>2</v>
      </c>
      <c r="C11240">
        <v>21</v>
      </c>
      <c r="D11240">
        <v>14.593999999999999</v>
      </c>
    </row>
    <row r="11241" spans="1:4" ht="15.75">
      <c r="A11241" s="1">
        <v>2014</v>
      </c>
      <c r="B11241">
        <v>2</v>
      </c>
      <c r="C11241">
        <v>22</v>
      </c>
      <c r="D11241">
        <v>14.602</v>
      </c>
    </row>
    <row r="11242" spans="1:4" ht="15.75">
      <c r="A11242" s="1">
        <v>2014</v>
      </c>
      <c r="B11242">
        <v>2</v>
      </c>
      <c r="C11242">
        <v>23</v>
      </c>
      <c r="D11242">
        <v>14.561999999999999</v>
      </c>
    </row>
    <row r="11243" spans="1:4" ht="15.75">
      <c r="A11243" s="1">
        <v>2014</v>
      </c>
      <c r="B11243">
        <v>2</v>
      </c>
      <c r="C11243">
        <v>24</v>
      </c>
      <c r="D11243">
        <v>14.573</v>
      </c>
    </row>
    <row r="11244" spans="1:4" ht="15.75">
      <c r="A11244" s="1">
        <v>2014</v>
      </c>
      <c r="B11244">
        <v>2</v>
      </c>
      <c r="C11244">
        <v>25</v>
      </c>
      <c r="D11244">
        <v>14.566000000000001</v>
      </c>
    </row>
    <row r="11245" spans="1:4" ht="15.75">
      <c r="A11245" s="1">
        <v>2014</v>
      </c>
      <c r="B11245">
        <v>2</v>
      </c>
      <c r="C11245">
        <v>26</v>
      </c>
      <c r="D11245">
        <v>14.656000000000001</v>
      </c>
    </row>
    <row r="11246" spans="1:4" ht="15.75">
      <c r="A11246" s="1">
        <v>2014</v>
      </c>
      <c r="B11246">
        <v>2</v>
      </c>
      <c r="C11246">
        <v>27</v>
      </c>
      <c r="D11246">
        <v>14.651</v>
      </c>
    </row>
    <row r="11247" spans="1:4" ht="15.75">
      <c r="A11247" s="1">
        <v>2014</v>
      </c>
      <c r="B11247">
        <v>2</v>
      </c>
      <c r="C11247">
        <v>28</v>
      </c>
      <c r="D11247">
        <v>14.659000000000001</v>
      </c>
    </row>
    <row r="11248" spans="1:4" ht="15.75">
      <c r="A11248" s="1">
        <v>2014</v>
      </c>
      <c r="B11248">
        <v>3</v>
      </c>
      <c r="C11248">
        <v>1</v>
      </c>
      <c r="D11248">
        <v>14.629</v>
      </c>
    </row>
    <row r="11249" spans="1:4" ht="15.75">
      <c r="A11249" s="1">
        <v>2014</v>
      </c>
      <c r="B11249">
        <v>3</v>
      </c>
      <c r="C11249">
        <v>2</v>
      </c>
      <c r="D11249">
        <v>14.657999999999999</v>
      </c>
    </row>
    <row r="11250" spans="1:4" ht="15.75">
      <c r="A11250" s="1">
        <v>2014</v>
      </c>
      <c r="B11250">
        <v>3</v>
      </c>
      <c r="C11250">
        <v>3</v>
      </c>
      <c r="D11250">
        <v>14.688000000000001</v>
      </c>
    </row>
    <row r="11251" spans="1:4" ht="15.75">
      <c r="A11251" s="1">
        <v>2014</v>
      </c>
      <c r="B11251">
        <v>3</v>
      </c>
      <c r="C11251">
        <v>4</v>
      </c>
      <c r="D11251">
        <v>14.72</v>
      </c>
    </row>
    <row r="11252" spans="1:4" ht="15.75">
      <c r="A11252" s="1">
        <v>2014</v>
      </c>
      <c r="B11252">
        <v>3</v>
      </c>
      <c r="C11252">
        <v>5</v>
      </c>
      <c r="D11252">
        <v>14.811</v>
      </c>
    </row>
    <row r="11253" spans="1:4" ht="15.75">
      <c r="A11253" s="1">
        <v>2014</v>
      </c>
      <c r="B11253">
        <v>3</v>
      </c>
      <c r="C11253">
        <v>6</v>
      </c>
      <c r="D11253">
        <v>14.804</v>
      </c>
    </row>
    <row r="11254" spans="1:4" ht="15.75">
      <c r="A11254" s="1">
        <v>2014</v>
      </c>
      <c r="B11254">
        <v>3</v>
      </c>
      <c r="C11254">
        <v>7</v>
      </c>
      <c r="D11254">
        <v>14.773</v>
      </c>
    </row>
    <row r="11255" spans="1:4" ht="15.75">
      <c r="A11255" s="1">
        <v>2014</v>
      </c>
      <c r="B11255">
        <v>3</v>
      </c>
      <c r="C11255">
        <v>8</v>
      </c>
      <c r="D11255">
        <v>14.558999999999999</v>
      </c>
    </row>
    <row r="11256" spans="1:4" ht="15.75">
      <c r="A11256" s="1">
        <v>2014</v>
      </c>
      <c r="B11256">
        <v>3</v>
      </c>
      <c r="C11256">
        <v>9</v>
      </c>
      <c r="D11256">
        <v>14.616</v>
      </c>
    </row>
    <row r="11257" spans="1:4" ht="15.75">
      <c r="A11257" s="1">
        <v>2014</v>
      </c>
      <c r="B11257">
        <v>3</v>
      </c>
      <c r="C11257">
        <v>10</v>
      </c>
      <c r="D11257">
        <v>14.617000000000001</v>
      </c>
    </row>
    <row r="11258" spans="1:4" ht="15.75">
      <c r="A11258" s="1">
        <v>2014</v>
      </c>
      <c r="B11258">
        <v>3</v>
      </c>
      <c r="C11258">
        <v>11</v>
      </c>
      <c r="D11258">
        <v>14.711</v>
      </c>
    </row>
    <row r="11259" spans="1:4" ht="15.75">
      <c r="A11259" s="1">
        <v>2014</v>
      </c>
      <c r="B11259">
        <v>3</v>
      </c>
      <c r="C11259">
        <v>12</v>
      </c>
      <c r="D11259">
        <v>14.816000000000001</v>
      </c>
    </row>
    <row r="11260" spans="1:4" ht="15.75">
      <c r="A11260" s="1">
        <v>2014</v>
      </c>
      <c r="B11260">
        <v>3</v>
      </c>
      <c r="C11260">
        <v>13</v>
      </c>
      <c r="D11260">
        <v>14.929</v>
      </c>
    </row>
    <row r="11261" spans="1:4" ht="15.75">
      <c r="A11261" s="1">
        <v>2014</v>
      </c>
      <c r="B11261">
        <v>3</v>
      </c>
      <c r="C11261">
        <v>14</v>
      </c>
      <c r="D11261">
        <v>14.888999999999999</v>
      </c>
    </row>
    <row r="11262" spans="1:4" ht="15.75">
      <c r="A11262" s="1">
        <v>2014</v>
      </c>
      <c r="B11262">
        <v>3</v>
      </c>
      <c r="C11262">
        <v>15</v>
      </c>
      <c r="D11262">
        <v>14.923</v>
      </c>
    </row>
    <row r="11263" spans="1:4" ht="15.75">
      <c r="A11263" s="1">
        <v>2014</v>
      </c>
      <c r="B11263">
        <v>3</v>
      </c>
      <c r="C11263">
        <v>16</v>
      </c>
      <c r="D11263">
        <v>14.936999999999999</v>
      </c>
    </row>
    <row r="11264" spans="1:4" ht="15.75">
      <c r="A11264" s="1">
        <v>2014</v>
      </c>
      <c r="B11264">
        <v>3</v>
      </c>
      <c r="C11264">
        <v>17</v>
      </c>
      <c r="D11264">
        <v>14.957000000000001</v>
      </c>
    </row>
    <row r="11265" spans="1:4" ht="15.75">
      <c r="A11265" s="1">
        <v>2014</v>
      </c>
      <c r="B11265">
        <v>3</v>
      </c>
      <c r="C11265">
        <v>18</v>
      </c>
      <c r="D11265">
        <v>14.973000000000001</v>
      </c>
    </row>
    <row r="11266" spans="1:4" ht="15.75">
      <c r="A11266" s="1">
        <v>2014</v>
      </c>
      <c r="B11266">
        <v>3</v>
      </c>
      <c r="C11266">
        <v>19</v>
      </c>
      <c r="D11266">
        <v>14.936</v>
      </c>
    </row>
    <row r="11267" spans="1:4" ht="15.75">
      <c r="A11267" s="1">
        <v>2014</v>
      </c>
      <c r="B11267">
        <v>3</v>
      </c>
      <c r="C11267">
        <v>20</v>
      </c>
      <c r="D11267">
        <v>15.007</v>
      </c>
    </row>
    <row r="11268" spans="1:4" ht="15.75">
      <c r="A11268" s="1">
        <v>2014</v>
      </c>
      <c r="B11268">
        <v>3</v>
      </c>
      <c r="C11268">
        <v>21</v>
      </c>
      <c r="D11268">
        <v>14.949</v>
      </c>
    </row>
    <row r="11269" spans="1:4" ht="15.75">
      <c r="A11269" s="1">
        <v>2014</v>
      </c>
      <c r="B11269">
        <v>3</v>
      </c>
      <c r="C11269">
        <v>22</v>
      </c>
      <c r="D11269">
        <v>14.785</v>
      </c>
    </row>
    <row r="11270" spans="1:4" ht="15.75">
      <c r="A11270" s="1">
        <v>2014</v>
      </c>
      <c r="B11270">
        <v>3</v>
      </c>
      <c r="C11270">
        <v>23</v>
      </c>
      <c r="D11270">
        <v>14.754</v>
      </c>
    </row>
    <row r="11271" spans="1:4" ht="15.75">
      <c r="A11271" s="1">
        <v>2014</v>
      </c>
      <c r="B11271">
        <v>3</v>
      </c>
      <c r="C11271">
        <v>24</v>
      </c>
      <c r="D11271">
        <v>14.7</v>
      </c>
    </row>
    <row r="11272" spans="1:4" ht="15.75">
      <c r="A11272" s="1">
        <v>2014</v>
      </c>
      <c r="B11272">
        <v>3</v>
      </c>
      <c r="C11272">
        <v>25</v>
      </c>
      <c r="D11272">
        <v>14.715999999999999</v>
      </c>
    </row>
    <row r="11273" spans="1:4" ht="15.75">
      <c r="A11273" s="1">
        <v>2014</v>
      </c>
      <c r="B11273">
        <v>3</v>
      </c>
      <c r="C11273">
        <v>26</v>
      </c>
      <c r="D11273">
        <v>14.715</v>
      </c>
    </row>
    <row r="11274" spans="1:4" ht="15.75">
      <c r="A11274" s="1">
        <v>2014</v>
      </c>
      <c r="B11274">
        <v>3</v>
      </c>
      <c r="C11274">
        <v>27</v>
      </c>
      <c r="D11274">
        <v>14.653</v>
      </c>
    </row>
    <row r="11275" spans="1:4" ht="15.75">
      <c r="A11275" s="1">
        <v>2014</v>
      </c>
      <c r="B11275">
        <v>3</v>
      </c>
      <c r="C11275">
        <v>28</v>
      </c>
      <c r="D11275">
        <v>14.638</v>
      </c>
    </row>
    <row r="11276" spans="1:4" ht="15.75">
      <c r="A11276" s="1">
        <v>2014</v>
      </c>
      <c r="B11276">
        <v>3</v>
      </c>
      <c r="C11276">
        <v>29</v>
      </c>
      <c r="D11276">
        <v>14.497</v>
      </c>
    </row>
    <row r="11277" spans="1:4" ht="15.75">
      <c r="A11277" s="1">
        <v>2014</v>
      </c>
      <c r="B11277">
        <v>3</v>
      </c>
      <c r="C11277">
        <v>30</v>
      </c>
      <c r="D11277">
        <v>14.538</v>
      </c>
    </row>
    <row r="11278" spans="1:4" ht="15.75">
      <c r="A11278" s="1">
        <v>2014</v>
      </c>
      <c r="B11278">
        <v>3</v>
      </c>
      <c r="C11278">
        <v>31</v>
      </c>
      <c r="D11278">
        <v>14.585000000000001</v>
      </c>
    </row>
    <row r="11279" spans="1:4" ht="15.75">
      <c r="A11279" s="1">
        <v>2014</v>
      </c>
      <c r="B11279">
        <v>4</v>
      </c>
      <c r="C11279">
        <v>1</v>
      </c>
      <c r="D11279">
        <v>14.541</v>
      </c>
    </row>
    <row r="11280" spans="1:4" ht="15.75">
      <c r="A11280" s="1">
        <v>2014</v>
      </c>
      <c r="B11280">
        <v>4</v>
      </c>
      <c r="C11280">
        <v>2</v>
      </c>
      <c r="D11280">
        <v>14.541</v>
      </c>
    </row>
    <row r="11281" spans="1:4" ht="15.75">
      <c r="A11281" s="1">
        <v>2014</v>
      </c>
      <c r="B11281">
        <v>4</v>
      </c>
      <c r="C11281">
        <v>3</v>
      </c>
      <c r="D11281">
        <v>14.475</v>
      </c>
    </row>
    <row r="11282" spans="1:4" ht="15.75">
      <c r="A11282" s="1">
        <v>2014</v>
      </c>
      <c r="B11282">
        <v>4</v>
      </c>
      <c r="C11282">
        <v>4</v>
      </c>
      <c r="D11282">
        <v>14.573</v>
      </c>
    </row>
    <row r="11283" spans="1:4" ht="15.75">
      <c r="A11283" s="1">
        <v>2014</v>
      </c>
      <c r="B11283">
        <v>4</v>
      </c>
      <c r="C11283">
        <v>5</v>
      </c>
      <c r="D11283">
        <v>14.61</v>
      </c>
    </row>
    <row r="11284" spans="1:4" ht="15.75">
      <c r="A11284" s="1">
        <v>2014</v>
      </c>
      <c r="B11284">
        <v>4</v>
      </c>
      <c r="C11284">
        <v>6</v>
      </c>
      <c r="D11284">
        <v>14.547000000000001</v>
      </c>
    </row>
    <row r="11285" spans="1:4" ht="15.75">
      <c r="A11285" s="1">
        <v>2014</v>
      </c>
      <c r="B11285">
        <v>4</v>
      </c>
      <c r="C11285">
        <v>7</v>
      </c>
      <c r="D11285">
        <v>14.478999999999999</v>
      </c>
    </row>
    <row r="11286" spans="1:4" ht="15.75">
      <c r="A11286" s="1">
        <v>2014</v>
      </c>
      <c r="B11286">
        <v>4</v>
      </c>
      <c r="C11286">
        <v>8</v>
      </c>
      <c r="D11286">
        <v>14.47</v>
      </c>
    </row>
    <row r="11287" spans="1:4" ht="15.75">
      <c r="A11287" s="1">
        <v>2014</v>
      </c>
      <c r="B11287">
        <v>4</v>
      </c>
      <c r="C11287">
        <v>9</v>
      </c>
      <c r="D11287">
        <v>14.464</v>
      </c>
    </row>
    <row r="11288" spans="1:4" ht="15.75">
      <c r="A11288" s="1">
        <v>2014</v>
      </c>
      <c r="B11288">
        <v>4</v>
      </c>
      <c r="C11288">
        <v>10</v>
      </c>
      <c r="D11288">
        <v>14.348000000000001</v>
      </c>
    </row>
    <row r="11289" spans="1:4" ht="15.75">
      <c r="A11289" s="1">
        <v>2014</v>
      </c>
      <c r="B11289">
        <v>4</v>
      </c>
      <c r="C11289">
        <v>11</v>
      </c>
      <c r="D11289">
        <v>14.358000000000001</v>
      </c>
    </row>
    <row r="11290" spans="1:4" ht="15.75">
      <c r="A11290" s="1">
        <v>2014</v>
      </c>
      <c r="B11290">
        <v>4</v>
      </c>
      <c r="C11290">
        <v>12</v>
      </c>
      <c r="D11290">
        <v>14.170999999999999</v>
      </c>
    </row>
    <row r="11291" spans="1:4" ht="15.75">
      <c r="A11291" s="1">
        <v>2014</v>
      </c>
      <c r="B11291">
        <v>4</v>
      </c>
      <c r="C11291">
        <v>13</v>
      </c>
      <c r="D11291">
        <v>14.173999999999999</v>
      </c>
    </row>
    <row r="11292" spans="1:4" ht="15.75">
      <c r="A11292" s="1">
        <v>2014</v>
      </c>
      <c r="B11292">
        <v>4</v>
      </c>
      <c r="C11292">
        <v>14</v>
      </c>
      <c r="D11292">
        <v>14.202</v>
      </c>
    </row>
    <row r="11293" spans="1:4" ht="15.75">
      <c r="A11293" s="1">
        <v>2014</v>
      </c>
      <c r="B11293">
        <v>4</v>
      </c>
      <c r="C11293">
        <v>15</v>
      </c>
      <c r="D11293">
        <v>14.147</v>
      </c>
    </row>
    <row r="11294" spans="1:4" ht="15.75">
      <c r="A11294" s="1">
        <v>2014</v>
      </c>
      <c r="B11294">
        <v>4</v>
      </c>
      <c r="C11294">
        <v>16</v>
      </c>
      <c r="D11294">
        <v>14.039</v>
      </c>
    </row>
    <row r="11295" spans="1:4" ht="15.75">
      <c r="A11295" s="1">
        <v>2014</v>
      </c>
      <c r="B11295">
        <v>4</v>
      </c>
      <c r="C11295">
        <v>17</v>
      </c>
      <c r="D11295">
        <v>13.945</v>
      </c>
    </row>
    <row r="11296" spans="1:4" ht="15.75">
      <c r="A11296" s="1">
        <v>2014</v>
      </c>
      <c r="B11296">
        <v>4</v>
      </c>
      <c r="C11296">
        <v>18</v>
      </c>
      <c r="D11296">
        <v>13.837</v>
      </c>
    </row>
    <row r="11297" spans="1:4" ht="15.75">
      <c r="A11297" s="1">
        <v>2014</v>
      </c>
      <c r="B11297">
        <v>4</v>
      </c>
      <c r="C11297">
        <v>19</v>
      </c>
      <c r="D11297">
        <v>13.797000000000001</v>
      </c>
    </row>
    <row r="11298" spans="1:4" ht="15.75">
      <c r="A11298" s="1">
        <v>2014</v>
      </c>
      <c r="B11298">
        <v>4</v>
      </c>
      <c r="C11298">
        <v>20</v>
      </c>
      <c r="D11298">
        <v>13.814</v>
      </c>
    </row>
    <row r="11299" spans="1:4" ht="15.75">
      <c r="A11299" s="1">
        <v>2014</v>
      </c>
      <c r="B11299">
        <v>4</v>
      </c>
      <c r="C11299">
        <v>21</v>
      </c>
      <c r="D11299">
        <v>13.802</v>
      </c>
    </row>
    <row r="11300" spans="1:4" ht="15.75">
      <c r="A11300" s="1">
        <v>2014</v>
      </c>
      <c r="B11300">
        <v>4</v>
      </c>
      <c r="C11300">
        <v>22</v>
      </c>
      <c r="D11300">
        <v>13.762</v>
      </c>
    </row>
    <row r="11301" spans="1:4" ht="15.75">
      <c r="A11301" s="1">
        <v>2014</v>
      </c>
      <c r="B11301">
        <v>4</v>
      </c>
      <c r="C11301">
        <v>23</v>
      </c>
      <c r="D11301">
        <v>13.797000000000001</v>
      </c>
    </row>
    <row r="11302" spans="1:4" ht="15.75">
      <c r="A11302" s="1">
        <v>2014</v>
      </c>
      <c r="B11302">
        <v>4</v>
      </c>
      <c r="C11302">
        <v>24</v>
      </c>
      <c r="D11302">
        <v>13.804</v>
      </c>
    </row>
    <row r="11303" spans="1:4" ht="15.75">
      <c r="A11303" s="1">
        <v>2014</v>
      </c>
      <c r="B11303">
        <v>4</v>
      </c>
      <c r="C11303">
        <v>25</v>
      </c>
      <c r="D11303">
        <v>13.711</v>
      </c>
    </row>
    <row r="11304" spans="1:4" ht="15.75">
      <c r="A11304" s="1">
        <v>2014</v>
      </c>
      <c r="B11304">
        <v>4</v>
      </c>
      <c r="C11304">
        <v>26</v>
      </c>
      <c r="D11304">
        <v>13.738</v>
      </c>
    </row>
    <row r="11305" spans="1:4" ht="15.75">
      <c r="A11305" s="1">
        <v>2014</v>
      </c>
      <c r="B11305">
        <v>4</v>
      </c>
      <c r="C11305">
        <v>27</v>
      </c>
      <c r="D11305">
        <v>13.670999999999999</v>
      </c>
    </row>
    <row r="11306" spans="1:4" ht="15.75">
      <c r="A11306" s="1">
        <v>2014</v>
      </c>
      <c r="B11306">
        <v>4</v>
      </c>
      <c r="C11306">
        <v>28</v>
      </c>
      <c r="D11306">
        <v>13.624000000000001</v>
      </c>
    </row>
    <row r="11307" spans="1:4" ht="15.75">
      <c r="A11307" s="1">
        <v>2014</v>
      </c>
      <c r="B11307">
        <v>4</v>
      </c>
      <c r="C11307">
        <v>29</v>
      </c>
      <c r="D11307">
        <v>13.637</v>
      </c>
    </row>
    <row r="11308" spans="1:4" ht="15.75">
      <c r="A11308" s="1">
        <v>2014</v>
      </c>
      <c r="B11308">
        <v>4</v>
      </c>
      <c r="C11308">
        <v>30</v>
      </c>
      <c r="D11308">
        <v>13.558</v>
      </c>
    </row>
    <row r="11309" spans="1:4" ht="15.75">
      <c r="A11309" s="1">
        <v>2014</v>
      </c>
      <c r="B11309">
        <v>5</v>
      </c>
      <c r="C11309">
        <v>1</v>
      </c>
      <c r="D11309">
        <v>13.35</v>
      </c>
    </row>
    <row r="11310" spans="1:4" ht="15.75">
      <c r="A11310" s="1">
        <v>2014</v>
      </c>
      <c r="B11310">
        <v>5</v>
      </c>
      <c r="C11310">
        <v>2</v>
      </c>
      <c r="D11310">
        <v>13.262</v>
      </c>
    </row>
    <row r="11311" spans="1:4" ht="15.75">
      <c r="A11311" s="1">
        <v>2014</v>
      </c>
      <c r="B11311">
        <v>5</v>
      </c>
      <c r="C11311">
        <v>3</v>
      </c>
      <c r="D11311">
        <v>13.2</v>
      </c>
    </row>
    <row r="11312" spans="1:4" ht="15.75">
      <c r="A11312" s="1">
        <v>2014</v>
      </c>
      <c r="B11312">
        <v>5</v>
      </c>
      <c r="C11312">
        <v>4</v>
      </c>
      <c r="D11312">
        <v>13.18</v>
      </c>
    </row>
    <row r="11313" spans="1:4" ht="15.75">
      <c r="A11313" s="1">
        <v>2014</v>
      </c>
      <c r="B11313">
        <v>5</v>
      </c>
      <c r="C11313">
        <v>5</v>
      </c>
      <c r="D11313">
        <v>13.125</v>
      </c>
    </row>
    <row r="11314" spans="1:4" ht="15.75">
      <c r="A11314" s="1">
        <v>2014</v>
      </c>
      <c r="B11314">
        <v>5</v>
      </c>
      <c r="C11314">
        <v>6</v>
      </c>
      <c r="D11314">
        <v>13.045999999999999</v>
      </c>
    </row>
    <row r="11315" spans="1:4" ht="15.75">
      <c r="A11315" s="1">
        <v>2014</v>
      </c>
      <c r="B11315">
        <v>5</v>
      </c>
      <c r="C11315">
        <v>7</v>
      </c>
      <c r="D11315">
        <v>13.054</v>
      </c>
    </row>
    <row r="11316" spans="1:4" ht="15.75">
      <c r="A11316" s="1">
        <v>2014</v>
      </c>
      <c r="B11316">
        <v>5</v>
      </c>
      <c r="C11316">
        <v>8</v>
      </c>
      <c r="D11316">
        <v>12.978</v>
      </c>
    </row>
    <row r="11317" spans="1:4" ht="15.75">
      <c r="A11317" s="1">
        <v>2014</v>
      </c>
      <c r="B11317">
        <v>5</v>
      </c>
      <c r="C11317">
        <v>9</v>
      </c>
      <c r="D11317">
        <v>12.938000000000001</v>
      </c>
    </row>
    <row r="11318" spans="1:4" ht="15.75">
      <c r="A11318" s="1">
        <v>2014</v>
      </c>
      <c r="B11318">
        <v>5</v>
      </c>
      <c r="C11318">
        <v>10</v>
      </c>
      <c r="D11318">
        <v>12.906000000000001</v>
      </c>
    </row>
    <row r="11319" spans="1:4" ht="15.75">
      <c r="A11319" s="1">
        <v>2014</v>
      </c>
      <c r="B11319">
        <v>5</v>
      </c>
      <c r="C11319">
        <v>11</v>
      </c>
      <c r="D11319">
        <v>12.877000000000001</v>
      </c>
    </row>
    <row r="11320" spans="1:4" ht="15.75">
      <c r="A11320" s="1">
        <v>2014</v>
      </c>
      <c r="B11320">
        <v>5</v>
      </c>
      <c r="C11320">
        <v>12</v>
      </c>
      <c r="D11320">
        <v>12.778</v>
      </c>
    </row>
    <row r="11321" spans="1:4" ht="15.75">
      <c r="A11321" s="1">
        <v>2014</v>
      </c>
      <c r="B11321">
        <v>5</v>
      </c>
      <c r="C11321">
        <v>13</v>
      </c>
      <c r="D11321">
        <v>12.715999999999999</v>
      </c>
    </row>
    <row r="11322" spans="1:4" ht="15.75">
      <c r="A11322" s="1">
        <v>2014</v>
      </c>
      <c r="B11322">
        <v>5</v>
      </c>
      <c r="C11322">
        <v>14</v>
      </c>
      <c r="D11322">
        <v>12.701000000000001</v>
      </c>
    </row>
    <row r="11323" spans="1:4" ht="15.75">
      <c r="A11323" s="1">
        <v>2014</v>
      </c>
      <c r="B11323">
        <v>5</v>
      </c>
      <c r="C11323">
        <v>15</v>
      </c>
      <c r="D11323">
        <v>12.676</v>
      </c>
    </row>
    <row r="11324" spans="1:4" ht="15.75">
      <c r="A11324" s="1">
        <v>2014</v>
      </c>
      <c r="B11324">
        <v>5</v>
      </c>
      <c r="C11324">
        <v>16</v>
      </c>
      <c r="D11324">
        <v>12.672000000000001</v>
      </c>
    </row>
    <row r="11325" spans="1:4" ht="15.75">
      <c r="A11325" s="1">
        <v>2014</v>
      </c>
      <c r="B11325">
        <v>5</v>
      </c>
      <c r="C11325">
        <v>17</v>
      </c>
      <c r="D11325">
        <v>12.678000000000001</v>
      </c>
    </row>
    <row r="11326" spans="1:4" ht="15.75">
      <c r="A11326" s="1">
        <v>2014</v>
      </c>
      <c r="B11326">
        <v>5</v>
      </c>
      <c r="C11326">
        <v>18</v>
      </c>
      <c r="D11326">
        <v>12.647</v>
      </c>
    </row>
    <row r="11327" spans="1:4" ht="15.75">
      <c r="A11327" s="1">
        <v>2014</v>
      </c>
      <c r="B11327">
        <v>5</v>
      </c>
      <c r="C11327">
        <v>19</v>
      </c>
      <c r="D11327">
        <v>12.595000000000001</v>
      </c>
    </row>
    <row r="11328" spans="1:4" ht="15.75">
      <c r="A11328" s="1">
        <v>2014</v>
      </c>
      <c r="B11328">
        <v>5</v>
      </c>
      <c r="C11328">
        <v>20</v>
      </c>
      <c r="D11328">
        <v>12.568</v>
      </c>
    </row>
    <row r="11329" spans="1:4" ht="15.75">
      <c r="A11329" s="1">
        <v>2014</v>
      </c>
      <c r="B11329">
        <v>5</v>
      </c>
      <c r="C11329">
        <v>21</v>
      </c>
      <c r="D11329">
        <v>12.531000000000001</v>
      </c>
    </row>
    <row r="11330" spans="1:4" ht="15.75">
      <c r="A11330" s="1">
        <v>2014</v>
      </c>
      <c r="B11330">
        <v>5</v>
      </c>
      <c r="C11330">
        <v>22</v>
      </c>
      <c r="D11330">
        <v>12.523999999999999</v>
      </c>
    </row>
    <row r="11331" spans="1:4" ht="15.75">
      <c r="A11331" s="1">
        <v>2014</v>
      </c>
      <c r="B11331">
        <v>5</v>
      </c>
      <c r="C11331">
        <v>23</v>
      </c>
      <c r="D11331">
        <v>12.504</v>
      </c>
    </row>
    <row r="11332" spans="1:4" ht="15.75">
      <c r="A11332" s="1">
        <v>2014</v>
      </c>
      <c r="B11332">
        <v>5</v>
      </c>
      <c r="C11332">
        <v>24</v>
      </c>
      <c r="D11332">
        <v>12.442</v>
      </c>
    </row>
    <row r="11333" spans="1:4" ht="15.75">
      <c r="A11333" s="1">
        <v>2014</v>
      </c>
      <c r="B11333">
        <v>5</v>
      </c>
      <c r="C11333">
        <v>25</v>
      </c>
      <c r="D11333">
        <v>12.353999999999999</v>
      </c>
    </row>
    <row r="11334" spans="1:4" ht="15.75">
      <c r="A11334" s="1">
        <v>2014</v>
      </c>
      <c r="B11334">
        <v>5</v>
      </c>
      <c r="C11334">
        <v>26</v>
      </c>
      <c r="D11334">
        <v>12.323</v>
      </c>
    </row>
    <row r="11335" spans="1:4" ht="15.75">
      <c r="A11335" s="1">
        <v>2014</v>
      </c>
      <c r="B11335">
        <v>5</v>
      </c>
      <c r="C11335">
        <v>27</v>
      </c>
      <c r="D11335">
        <v>12.278</v>
      </c>
    </row>
    <row r="11336" spans="1:4" ht="15.75">
      <c r="A11336" s="1">
        <v>2014</v>
      </c>
      <c r="B11336">
        <v>5</v>
      </c>
      <c r="C11336">
        <v>28</v>
      </c>
      <c r="D11336">
        <v>12.222</v>
      </c>
    </row>
    <row r="11337" spans="1:4" ht="15.75">
      <c r="A11337" s="1">
        <v>2014</v>
      </c>
      <c r="B11337">
        <v>5</v>
      </c>
      <c r="C11337">
        <v>29</v>
      </c>
      <c r="D11337">
        <v>12.195</v>
      </c>
    </row>
    <row r="11338" spans="1:4" ht="15.75">
      <c r="A11338" s="1">
        <v>2014</v>
      </c>
      <c r="B11338">
        <v>5</v>
      </c>
      <c r="C11338">
        <v>30</v>
      </c>
      <c r="D11338">
        <v>12.238</v>
      </c>
    </row>
    <row r="11339" spans="1:4" ht="15.75">
      <c r="A11339" s="1">
        <v>2014</v>
      </c>
      <c r="B11339">
        <v>5</v>
      </c>
      <c r="C11339">
        <v>31</v>
      </c>
      <c r="D11339">
        <v>12.164</v>
      </c>
    </row>
    <row r="11340" spans="1:4" ht="15.75">
      <c r="A11340" s="1">
        <v>2014</v>
      </c>
      <c r="B11340">
        <v>6</v>
      </c>
      <c r="C11340">
        <v>1</v>
      </c>
      <c r="D11340">
        <v>12.052</v>
      </c>
    </row>
    <row r="11341" spans="1:4" ht="15.75">
      <c r="A11341" s="1">
        <v>2014</v>
      </c>
      <c r="B11341">
        <v>6</v>
      </c>
      <c r="C11341">
        <v>2</v>
      </c>
      <c r="D11341">
        <v>12.005000000000001</v>
      </c>
    </row>
    <row r="11342" spans="1:4" ht="15.75">
      <c r="A11342" s="1">
        <v>2014</v>
      </c>
      <c r="B11342">
        <v>6</v>
      </c>
      <c r="C11342">
        <v>3</v>
      </c>
      <c r="D11342">
        <v>11.913</v>
      </c>
    </row>
    <row r="11343" spans="1:4" ht="15.75">
      <c r="A11343" s="1">
        <v>2014</v>
      </c>
      <c r="B11343">
        <v>6</v>
      </c>
      <c r="C11343">
        <v>4</v>
      </c>
      <c r="D11343">
        <v>11.85</v>
      </c>
    </row>
    <row r="11344" spans="1:4" ht="15.75">
      <c r="A11344" s="1">
        <v>2014</v>
      </c>
      <c r="B11344">
        <v>6</v>
      </c>
      <c r="C11344">
        <v>5</v>
      </c>
      <c r="D11344">
        <v>11.724</v>
      </c>
    </row>
    <row r="11345" spans="1:4" ht="15.75">
      <c r="A11345" s="1">
        <v>2014</v>
      </c>
      <c r="B11345">
        <v>6</v>
      </c>
      <c r="C11345">
        <v>6</v>
      </c>
      <c r="D11345">
        <v>11.714</v>
      </c>
    </row>
    <row r="11346" spans="1:4" ht="15.75">
      <c r="A11346" s="1">
        <v>2014</v>
      </c>
      <c r="B11346">
        <v>6</v>
      </c>
      <c r="C11346">
        <v>7</v>
      </c>
      <c r="D11346">
        <v>11.750999999999999</v>
      </c>
    </row>
    <row r="11347" spans="1:4" ht="15.75">
      <c r="A11347" s="1">
        <v>2014</v>
      </c>
      <c r="B11347">
        <v>6</v>
      </c>
      <c r="C11347">
        <v>8</v>
      </c>
      <c r="D11347">
        <v>11.709</v>
      </c>
    </row>
    <row r="11348" spans="1:4" ht="15.75">
      <c r="A11348" s="1">
        <v>2014</v>
      </c>
      <c r="B11348">
        <v>6</v>
      </c>
      <c r="C11348">
        <v>9</v>
      </c>
      <c r="D11348">
        <v>11.664999999999999</v>
      </c>
    </row>
    <row r="11349" spans="1:4" ht="15.75">
      <c r="A11349" s="1">
        <v>2014</v>
      </c>
      <c r="B11349">
        <v>6</v>
      </c>
      <c r="C11349">
        <v>10</v>
      </c>
      <c r="D11349">
        <v>11.531000000000001</v>
      </c>
    </row>
    <row r="11350" spans="1:4" ht="15.75">
      <c r="A11350" s="1">
        <v>2014</v>
      </c>
      <c r="B11350">
        <v>6</v>
      </c>
      <c r="C11350">
        <v>11</v>
      </c>
      <c r="D11350">
        <v>11.492000000000001</v>
      </c>
    </row>
    <row r="11351" spans="1:4" ht="15.75">
      <c r="A11351" s="1">
        <v>2014</v>
      </c>
      <c r="B11351">
        <v>6</v>
      </c>
      <c r="C11351">
        <v>12</v>
      </c>
      <c r="D11351">
        <v>11.401</v>
      </c>
    </row>
    <row r="11352" spans="1:4" ht="15.75">
      <c r="A11352" s="1">
        <v>2014</v>
      </c>
      <c r="B11352">
        <v>6</v>
      </c>
      <c r="C11352">
        <v>13</v>
      </c>
      <c r="D11352">
        <v>11.323</v>
      </c>
    </row>
    <row r="11353" spans="1:4" ht="15.75">
      <c r="A11353" s="1">
        <v>2014</v>
      </c>
      <c r="B11353">
        <v>6</v>
      </c>
      <c r="C11353">
        <v>14</v>
      </c>
      <c r="D11353">
        <v>11.295</v>
      </c>
    </row>
    <row r="11354" spans="1:4" ht="15.75">
      <c r="A11354" s="1">
        <v>2014</v>
      </c>
      <c r="B11354">
        <v>6</v>
      </c>
      <c r="C11354">
        <v>15</v>
      </c>
      <c r="D11354">
        <v>11.085000000000001</v>
      </c>
    </row>
    <row r="11355" spans="1:4" ht="15.75">
      <c r="A11355" s="1">
        <v>2014</v>
      </c>
      <c r="B11355">
        <v>6</v>
      </c>
      <c r="C11355">
        <v>16</v>
      </c>
      <c r="D11355">
        <v>11.138999999999999</v>
      </c>
    </row>
    <row r="11356" spans="1:4" ht="15.75">
      <c r="A11356" s="1">
        <v>2014</v>
      </c>
      <c r="B11356">
        <v>6</v>
      </c>
      <c r="C11356">
        <v>17</v>
      </c>
      <c r="D11356">
        <v>11.141</v>
      </c>
    </row>
    <row r="11357" spans="1:4" ht="15.75">
      <c r="A11357" s="1">
        <v>2014</v>
      </c>
      <c r="B11357">
        <v>6</v>
      </c>
      <c r="C11357">
        <v>18</v>
      </c>
      <c r="D11357">
        <v>10.997</v>
      </c>
    </row>
    <row r="11358" spans="1:4" ht="15.75">
      <c r="A11358" s="1">
        <v>2014</v>
      </c>
      <c r="B11358">
        <v>6</v>
      </c>
      <c r="C11358">
        <v>19</v>
      </c>
      <c r="D11358">
        <v>10.863</v>
      </c>
    </row>
    <row r="11359" spans="1:4" ht="15.75">
      <c r="A11359" s="1">
        <v>2014</v>
      </c>
      <c r="B11359">
        <v>6</v>
      </c>
      <c r="C11359">
        <v>20</v>
      </c>
      <c r="D11359">
        <v>10.787000000000001</v>
      </c>
    </row>
    <row r="11360" spans="1:4" ht="15.75">
      <c r="A11360" s="1">
        <v>2014</v>
      </c>
      <c r="B11360">
        <v>6</v>
      </c>
      <c r="C11360">
        <v>21</v>
      </c>
      <c r="D11360">
        <v>10.676</v>
      </c>
    </row>
    <row r="11361" spans="1:4" ht="15.75">
      <c r="A11361" s="1">
        <v>2014</v>
      </c>
      <c r="B11361">
        <v>6</v>
      </c>
      <c r="C11361">
        <v>22</v>
      </c>
      <c r="D11361">
        <v>10.561999999999999</v>
      </c>
    </row>
    <row r="11362" spans="1:4" ht="15.75">
      <c r="A11362" s="1">
        <v>2014</v>
      </c>
      <c r="B11362">
        <v>6</v>
      </c>
      <c r="C11362">
        <v>23</v>
      </c>
      <c r="D11362">
        <v>10.395</v>
      </c>
    </row>
    <row r="11363" spans="1:4" ht="15.75">
      <c r="A11363" s="1">
        <v>2014</v>
      </c>
      <c r="B11363">
        <v>6</v>
      </c>
      <c r="C11363">
        <v>24</v>
      </c>
      <c r="D11363">
        <v>10.301</v>
      </c>
    </row>
    <row r="11364" spans="1:4" ht="15.75">
      <c r="A11364" s="1">
        <v>2014</v>
      </c>
      <c r="B11364">
        <v>6</v>
      </c>
      <c r="C11364">
        <v>25</v>
      </c>
      <c r="D11364">
        <v>10.295999999999999</v>
      </c>
    </row>
    <row r="11365" spans="1:4" ht="15.75">
      <c r="A11365" s="1">
        <v>2014</v>
      </c>
      <c r="B11365">
        <v>6</v>
      </c>
      <c r="C11365">
        <v>26</v>
      </c>
      <c r="D11365">
        <v>10.236000000000001</v>
      </c>
    </row>
    <row r="11366" spans="1:4" ht="15.75">
      <c r="A11366" s="1">
        <v>2014</v>
      </c>
      <c r="B11366">
        <v>6</v>
      </c>
      <c r="C11366">
        <v>27</v>
      </c>
      <c r="D11366">
        <v>10.063000000000001</v>
      </c>
    </row>
    <row r="11367" spans="1:4" ht="15.75">
      <c r="A11367" s="1">
        <v>2014</v>
      </c>
      <c r="B11367">
        <v>6</v>
      </c>
      <c r="C11367">
        <v>28</v>
      </c>
      <c r="D11367">
        <v>9.8350000000000009</v>
      </c>
    </row>
    <row r="11368" spans="1:4" ht="15.75">
      <c r="A11368" s="1">
        <v>2014</v>
      </c>
      <c r="B11368">
        <v>6</v>
      </c>
      <c r="C11368">
        <v>29</v>
      </c>
      <c r="D11368">
        <v>9.56</v>
      </c>
    </row>
    <row r="11369" spans="1:4" ht="15.75">
      <c r="A11369" s="1">
        <v>2014</v>
      </c>
      <c r="B11369">
        <v>6</v>
      </c>
      <c r="C11369">
        <v>30</v>
      </c>
      <c r="D11369">
        <v>9.6170000000000009</v>
      </c>
    </row>
    <row r="11370" spans="1:4" ht="15.75">
      <c r="A11370" s="1">
        <v>2014</v>
      </c>
      <c r="B11370">
        <v>7</v>
      </c>
      <c r="C11370">
        <v>1</v>
      </c>
      <c r="D11370">
        <v>9.3239999999999998</v>
      </c>
    </row>
    <row r="11371" spans="1:4" ht="15.75">
      <c r="A11371" s="1">
        <v>2014</v>
      </c>
      <c r="B11371">
        <v>7</v>
      </c>
      <c r="C11371">
        <v>2</v>
      </c>
      <c r="D11371">
        <v>9.234</v>
      </c>
    </row>
    <row r="11372" spans="1:4" ht="15.75">
      <c r="A11372" s="1">
        <v>2014</v>
      </c>
      <c r="B11372">
        <v>7</v>
      </c>
      <c r="C11372">
        <v>3</v>
      </c>
      <c r="D11372">
        <v>9.125</v>
      </c>
    </row>
    <row r="11373" spans="1:4" ht="15.75">
      <c r="A11373" s="1">
        <v>2014</v>
      </c>
      <c r="B11373">
        <v>7</v>
      </c>
      <c r="C11373">
        <v>4</v>
      </c>
      <c r="D11373">
        <v>9.0670000000000002</v>
      </c>
    </row>
    <row r="11374" spans="1:4" ht="15.75">
      <c r="A11374" s="1">
        <v>2014</v>
      </c>
      <c r="B11374">
        <v>7</v>
      </c>
      <c r="C11374">
        <v>5</v>
      </c>
      <c r="D11374">
        <v>8.9640000000000004</v>
      </c>
    </row>
    <row r="11375" spans="1:4" ht="15.75">
      <c r="A11375" s="1">
        <v>2014</v>
      </c>
      <c r="B11375">
        <v>7</v>
      </c>
      <c r="C11375">
        <v>6</v>
      </c>
      <c r="D11375">
        <v>8.907</v>
      </c>
    </row>
    <row r="11376" spans="1:4" ht="15.75">
      <c r="A11376" s="1">
        <v>2014</v>
      </c>
      <c r="B11376">
        <v>7</v>
      </c>
      <c r="C11376">
        <v>7</v>
      </c>
      <c r="D11376">
        <v>8.8789999999999996</v>
      </c>
    </row>
    <row r="11377" spans="1:4" ht="15.75">
      <c r="A11377" s="1">
        <v>2014</v>
      </c>
      <c r="B11377">
        <v>7</v>
      </c>
      <c r="C11377">
        <v>8</v>
      </c>
      <c r="D11377">
        <v>8.7080000000000002</v>
      </c>
    </row>
    <row r="11378" spans="1:4" ht="15.75">
      <c r="A11378" s="1">
        <v>2014</v>
      </c>
      <c r="B11378">
        <v>7</v>
      </c>
      <c r="C11378">
        <v>9</v>
      </c>
      <c r="D11378">
        <v>8.6530000000000005</v>
      </c>
    </row>
    <row r="11379" spans="1:4" ht="15.75">
      <c r="A11379" s="1">
        <v>2014</v>
      </c>
      <c r="B11379">
        <v>7</v>
      </c>
      <c r="C11379">
        <v>10</v>
      </c>
      <c r="D11379">
        <v>8.5340000000000007</v>
      </c>
    </row>
    <row r="11380" spans="1:4" ht="15.75">
      <c r="A11380" s="1">
        <v>2014</v>
      </c>
      <c r="B11380">
        <v>7</v>
      </c>
      <c r="C11380">
        <v>11</v>
      </c>
      <c r="D11380">
        <v>8.3919999999999995</v>
      </c>
    </row>
    <row r="11381" spans="1:4" ht="15.75">
      <c r="A11381" s="1">
        <v>2014</v>
      </c>
      <c r="B11381">
        <v>7</v>
      </c>
      <c r="C11381">
        <v>12</v>
      </c>
      <c r="D11381">
        <v>8.3780000000000001</v>
      </c>
    </row>
    <row r="11382" spans="1:4" ht="15.75">
      <c r="A11382" s="1">
        <v>2014</v>
      </c>
      <c r="B11382">
        <v>7</v>
      </c>
      <c r="C11382">
        <v>13</v>
      </c>
      <c r="D11382">
        <v>8.2929999999999993</v>
      </c>
    </row>
    <row r="11383" spans="1:4" ht="15.75">
      <c r="A11383" s="1">
        <v>2014</v>
      </c>
      <c r="B11383">
        <v>7</v>
      </c>
      <c r="C11383">
        <v>14</v>
      </c>
      <c r="D11383">
        <v>8.18</v>
      </c>
    </row>
    <row r="11384" spans="1:4" ht="15.75">
      <c r="A11384" s="1">
        <v>2014</v>
      </c>
      <c r="B11384">
        <v>7</v>
      </c>
      <c r="C11384">
        <v>15</v>
      </c>
      <c r="D11384">
        <v>8.0739999999999998</v>
      </c>
    </row>
    <row r="11385" spans="1:4" ht="15.75">
      <c r="A11385" s="1">
        <v>2014</v>
      </c>
      <c r="B11385">
        <v>7</v>
      </c>
      <c r="C11385">
        <v>16</v>
      </c>
      <c r="D11385">
        <v>7.9989999999999997</v>
      </c>
    </row>
    <row r="11386" spans="1:4" ht="15.75">
      <c r="A11386" s="1">
        <v>2014</v>
      </c>
      <c r="B11386">
        <v>7</v>
      </c>
      <c r="C11386">
        <v>17</v>
      </c>
      <c r="D11386">
        <v>7.8979999999999997</v>
      </c>
    </row>
    <row r="11387" spans="1:4" ht="15.75">
      <c r="A11387" s="1">
        <v>2014</v>
      </c>
      <c r="B11387">
        <v>7</v>
      </c>
      <c r="C11387">
        <v>18</v>
      </c>
      <c r="D11387">
        <v>7.8639999999999999</v>
      </c>
    </row>
    <row r="11388" spans="1:4" ht="15.75">
      <c r="A11388" s="1">
        <v>2014</v>
      </c>
      <c r="B11388">
        <v>7</v>
      </c>
      <c r="C11388">
        <v>19</v>
      </c>
      <c r="D11388">
        <v>7.8390000000000004</v>
      </c>
    </row>
    <row r="11389" spans="1:4" ht="15.75">
      <c r="A11389" s="1">
        <v>2014</v>
      </c>
      <c r="B11389">
        <v>7</v>
      </c>
      <c r="C11389">
        <v>20</v>
      </c>
      <c r="D11389">
        <v>7.7779999999999996</v>
      </c>
    </row>
    <row r="11390" spans="1:4" ht="15.75">
      <c r="A11390" s="1">
        <v>2014</v>
      </c>
      <c r="B11390">
        <v>7</v>
      </c>
      <c r="C11390">
        <v>21</v>
      </c>
      <c r="D11390">
        <v>7.68</v>
      </c>
    </row>
    <row r="11391" spans="1:4" ht="15.75">
      <c r="A11391" s="1">
        <v>2014</v>
      </c>
      <c r="B11391">
        <v>7</v>
      </c>
      <c r="C11391">
        <v>22</v>
      </c>
      <c r="D11391">
        <v>7.6310000000000002</v>
      </c>
    </row>
    <row r="11392" spans="1:4" ht="15.75">
      <c r="A11392" s="1">
        <v>2014</v>
      </c>
      <c r="B11392">
        <v>7</v>
      </c>
      <c r="C11392">
        <v>23</v>
      </c>
      <c r="D11392">
        <v>7.649</v>
      </c>
    </row>
    <row r="11393" spans="1:4" ht="15.75">
      <c r="A11393" s="1">
        <v>2014</v>
      </c>
      <c r="B11393">
        <v>7</v>
      </c>
      <c r="C11393">
        <v>24</v>
      </c>
      <c r="D11393">
        <v>7.53</v>
      </c>
    </row>
    <row r="11394" spans="1:4" ht="15.75">
      <c r="A11394" s="1">
        <v>2014</v>
      </c>
      <c r="B11394">
        <v>7</v>
      </c>
      <c r="C11394">
        <v>25</v>
      </c>
      <c r="D11394">
        <v>7.51</v>
      </c>
    </row>
    <row r="11395" spans="1:4" ht="15.75">
      <c r="A11395" s="1">
        <v>2014</v>
      </c>
      <c r="B11395">
        <v>7</v>
      </c>
      <c r="C11395">
        <v>26</v>
      </c>
      <c r="D11395">
        <v>7.3920000000000003</v>
      </c>
    </row>
    <row r="11396" spans="1:4" ht="15.75">
      <c r="A11396" s="1">
        <v>2014</v>
      </c>
      <c r="B11396">
        <v>7</v>
      </c>
      <c r="C11396">
        <v>27</v>
      </c>
      <c r="D11396">
        <v>7.35</v>
      </c>
    </row>
    <row r="11397" spans="1:4" ht="15.75">
      <c r="A11397" s="1">
        <v>2014</v>
      </c>
      <c r="B11397">
        <v>7</v>
      </c>
      <c r="C11397">
        <v>28</v>
      </c>
      <c r="D11397">
        <v>7.3120000000000003</v>
      </c>
    </row>
    <row r="11398" spans="1:4" ht="15.75">
      <c r="A11398" s="1">
        <v>2014</v>
      </c>
      <c r="B11398">
        <v>7</v>
      </c>
      <c r="C11398">
        <v>29</v>
      </c>
      <c r="D11398">
        <v>7.1280000000000001</v>
      </c>
    </row>
    <row r="11399" spans="1:4" ht="15.75">
      <c r="A11399" s="1">
        <v>2014</v>
      </c>
      <c r="B11399">
        <v>7</v>
      </c>
      <c r="C11399">
        <v>30</v>
      </c>
      <c r="D11399">
        <v>7.0549999999999997</v>
      </c>
    </row>
    <row r="11400" spans="1:4" ht="15.75">
      <c r="A11400" s="1">
        <v>2014</v>
      </c>
      <c r="B11400">
        <v>7</v>
      </c>
      <c r="C11400">
        <v>31</v>
      </c>
      <c r="D11400">
        <v>7.0350000000000001</v>
      </c>
    </row>
    <row r="11401" spans="1:4" ht="15.75">
      <c r="A11401" s="1">
        <v>2014</v>
      </c>
      <c r="B11401">
        <v>8</v>
      </c>
      <c r="C11401">
        <v>1</v>
      </c>
      <c r="D11401">
        <v>6.984</v>
      </c>
    </row>
    <row r="11402" spans="1:4" ht="15.75">
      <c r="A11402" s="1">
        <v>2014</v>
      </c>
      <c r="B11402">
        <v>8</v>
      </c>
      <c r="C11402">
        <v>2</v>
      </c>
      <c r="D11402">
        <v>6.859</v>
      </c>
    </row>
    <row r="11403" spans="1:4" ht="15.75">
      <c r="A11403" s="1">
        <v>2014</v>
      </c>
      <c r="B11403">
        <v>8</v>
      </c>
      <c r="C11403">
        <v>3</v>
      </c>
      <c r="D11403">
        <v>6.8029999999999999</v>
      </c>
    </row>
    <row r="11404" spans="1:4" ht="15.75">
      <c r="A11404" s="1">
        <v>2014</v>
      </c>
      <c r="B11404">
        <v>8</v>
      </c>
      <c r="C11404">
        <v>4</v>
      </c>
      <c r="D11404">
        <v>6.7510000000000003</v>
      </c>
    </row>
    <row r="11405" spans="1:4" ht="15.75">
      <c r="A11405" s="1">
        <v>2014</v>
      </c>
      <c r="B11405">
        <v>8</v>
      </c>
      <c r="C11405">
        <v>5</v>
      </c>
      <c r="D11405">
        <v>6.7389999999999999</v>
      </c>
    </row>
    <row r="11406" spans="1:4" ht="15.75">
      <c r="A11406" s="1">
        <v>2014</v>
      </c>
      <c r="B11406">
        <v>8</v>
      </c>
      <c r="C11406">
        <v>6</v>
      </c>
      <c r="D11406">
        <v>6.66</v>
      </c>
    </row>
    <row r="11407" spans="1:4" ht="15.75">
      <c r="A11407" s="1">
        <v>2014</v>
      </c>
      <c r="B11407">
        <v>8</v>
      </c>
      <c r="C11407">
        <v>7</v>
      </c>
      <c r="D11407">
        <v>6.5990000000000002</v>
      </c>
    </row>
    <row r="11408" spans="1:4" ht="15.75">
      <c r="A11408" s="1">
        <v>2014</v>
      </c>
      <c r="B11408">
        <v>8</v>
      </c>
      <c r="C11408">
        <v>8</v>
      </c>
      <c r="D11408">
        <v>6.6289999999999996</v>
      </c>
    </row>
    <row r="11409" spans="1:4" ht="15.75">
      <c r="A11409" s="1">
        <v>2014</v>
      </c>
      <c r="B11409">
        <v>8</v>
      </c>
      <c r="C11409">
        <v>9</v>
      </c>
      <c r="D11409">
        <v>6.5529999999999999</v>
      </c>
    </row>
    <row r="11410" spans="1:4" ht="15.75">
      <c r="A11410" s="1">
        <v>2014</v>
      </c>
      <c r="B11410">
        <v>8</v>
      </c>
      <c r="C11410">
        <v>10</v>
      </c>
      <c r="D11410">
        <v>6.4569999999999999</v>
      </c>
    </row>
    <row r="11411" spans="1:4" ht="15.75">
      <c r="A11411" s="1">
        <v>2014</v>
      </c>
      <c r="B11411">
        <v>8</v>
      </c>
      <c r="C11411">
        <v>11</v>
      </c>
      <c r="D11411">
        <v>6.3630000000000004</v>
      </c>
    </row>
    <row r="11412" spans="1:4" ht="15.75">
      <c r="A11412" s="1">
        <v>2014</v>
      </c>
      <c r="B11412">
        <v>8</v>
      </c>
      <c r="C11412">
        <v>12</v>
      </c>
      <c r="D11412">
        <v>6.2510000000000003</v>
      </c>
    </row>
    <row r="11413" spans="1:4" ht="15.75">
      <c r="A11413" s="1">
        <v>2014</v>
      </c>
      <c r="B11413">
        <v>8</v>
      </c>
      <c r="C11413">
        <v>13</v>
      </c>
      <c r="D11413">
        <v>6.1840000000000002</v>
      </c>
    </row>
    <row r="11414" spans="1:4" ht="15.75">
      <c r="A11414" s="1">
        <v>2014</v>
      </c>
      <c r="B11414">
        <v>8</v>
      </c>
      <c r="C11414">
        <v>14</v>
      </c>
      <c r="D11414">
        <v>6.173</v>
      </c>
    </row>
    <row r="11415" spans="1:4" ht="15.75">
      <c r="A11415" s="1">
        <v>2014</v>
      </c>
      <c r="B11415">
        <v>8</v>
      </c>
      <c r="C11415">
        <v>15</v>
      </c>
      <c r="D11415">
        <v>6.0819999999999999</v>
      </c>
    </row>
    <row r="11416" spans="1:4" ht="15.75">
      <c r="A11416" s="1">
        <v>2014</v>
      </c>
      <c r="B11416">
        <v>8</v>
      </c>
      <c r="C11416">
        <v>16</v>
      </c>
      <c r="D11416">
        <v>6.0220000000000002</v>
      </c>
    </row>
    <row r="11417" spans="1:4" ht="15.75">
      <c r="A11417" s="1">
        <v>2014</v>
      </c>
      <c r="B11417">
        <v>8</v>
      </c>
      <c r="C11417">
        <v>17</v>
      </c>
      <c r="D11417">
        <v>5.94</v>
      </c>
    </row>
    <row r="11418" spans="1:4" ht="15.75">
      <c r="A11418" s="1">
        <v>2014</v>
      </c>
      <c r="B11418">
        <v>8</v>
      </c>
      <c r="C11418">
        <v>18</v>
      </c>
      <c r="D11418">
        <v>5.8250000000000002</v>
      </c>
    </row>
    <row r="11419" spans="1:4" ht="15.75">
      <c r="A11419" s="1">
        <v>2014</v>
      </c>
      <c r="B11419">
        <v>8</v>
      </c>
      <c r="C11419">
        <v>19</v>
      </c>
      <c r="D11419">
        <v>5.7949999999999999</v>
      </c>
    </row>
    <row r="11420" spans="1:4" ht="15.75">
      <c r="A11420" s="1">
        <v>2014</v>
      </c>
      <c r="B11420">
        <v>8</v>
      </c>
      <c r="C11420">
        <v>20</v>
      </c>
      <c r="D11420">
        <v>5.758</v>
      </c>
    </row>
    <row r="11421" spans="1:4" ht="15.75">
      <c r="A11421" s="1">
        <v>2014</v>
      </c>
      <c r="B11421">
        <v>8</v>
      </c>
      <c r="C11421">
        <v>21</v>
      </c>
      <c r="D11421">
        <v>5.7050000000000001</v>
      </c>
    </row>
    <row r="11422" spans="1:4" ht="15.75">
      <c r="A11422" s="1">
        <v>2014</v>
      </c>
      <c r="B11422">
        <v>8</v>
      </c>
      <c r="C11422">
        <v>22</v>
      </c>
      <c r="D11422">
        <v>5.665</v>
      </c>
    </row>
    <row r="11423" spans="1:4" ht="15.75">
      <c r="A11423" s="1">
        <v>2014</v>
      </c>
      <c r="B11423">
        <v>8</v>
      </c>
      <c r="C11423">
        <v>23</v>
      </c>
      <c r="D11423">
        <v>5.657</v>
      </c>
    </row>
    <row r="11424" spans="1:4" ht="15.75">
      <c r="A11424" s="1">
        <v>2014</v>
      </c>
      <c r="B11424">
        <v>8</v>
      </c>
      <c r="C11424">
        <v>24</v>
      </c>
      <c r="D11424">
        <v>5.5519999999999996</v>
      </c>
    </row>
    <row r="11425" spans="1:4" ht="15.75">
      <c r="A11425" s="1">
        <v>2014</v>
      </c>
      <c r="B11425">
        <v>8</v>
      </c>
      <c r="C11425">
        <v>25</v>
      </c>
      <c r="D11425">
        <v>5.5389999999999997</v>
      </c>
    </row>
    <row r="11426" spans="1:4" ht="15.75">
      <c r="A11426" s="1">
        <v>2014</v>
      </c>
      <c r="B11426">
        <v>8</v>
      </c>
      <c r="C11426">
        <v>26</v>
      </c>
      <c r="D11426">
        <v>5.548</v>
      </c>
    </row>
    <row r="11427" spans="1:4" ht="15.75">
      <c r="A11427" s="1">
        <v>2014</v>
      </c>
      <c r="B11427">
        <v>8</v>
      </c>
      <c r="C11427">
        <v>27</v>
      </c>
      <c r="D11427">
        <v>5.5</v>
      </c>
    </row>
    <row r="11428" spans="1:4" ht="15.75">
      <c r="A11428" s="1">
        <v>2014</v>
      </c>
      <c r="B11428">
        <v>8</v>
      </c>
      <c r="C11428">
        <v>28</v>
      </c>
      <c r="D11428">
        <v>5.4290000000000003</v>
      </c>
    </row>
    <row r="11429" spans="1:4" ht="15.75">
      <c r="A11429" s="1">
        <v>2014</v>
      </c>
      <c r="B11429">
        <v>8</v>
      </c>
      <c r="C11429">
        <v>29</v>
      </c>
      <c r="D11429">
        <v>5.4939999999999998</v>
      </c>
    </row>
    <row r="11430" spans="1:4" ht="15.75">
      <c r="A11430" s="1">
        <v>2014</v>
      </c>
      <c r="B11430">
        <v>8</v>
      </c>
      <c r="C11430">
        <v>30</v>
      </c>
      <c r="D11430">
        <v>5.452</v>
      </c>
    </row>
    <row r="11431" spans="1:4" ht="15.75">
      <c r="A11431" s="1">
        <v>2014</v>
      </c>
      <c r="B11431">
        <v>8</v>
      </c>
      <c r="C11431">
        <v>31</v>
      </c>
      <c r="D11431">
        <v>5.4459999999999997</v>
      </c>
    </row>
    <row r="11432" spans="1:4" ht="15.75">
      <c r="A11432" s="1">
        <v>2014</v>
      </c>
      <c r="B11432">
        <v>9</v>
      </c>
      <c r="C11432">
        <v>1</v>
      </c>
      <c r="D11432">
        <v>5.38</v>
      </c>
    </row>
    <row r="11433" spans="1:4" ht="15.75">
      <c r="A11433" s="1">
        <v>2014</v>
      </c>
      <c r="B11433">
        <v>9</v>
      </c>
      <c r="C11433">
        <v>2</v>
      </c>
      <c r="D11433">
        <v>5.3710000000000004</v>
      </c>
    </row>
    <row r="11434" spans="1:4" ht="15.75">
      <c r="A11434" s="1">
        <v>2014</v>
      </c>
      <c r="B11434">
        <v>9</v>
      </c>
      <c r="C11434">
        <v>3</v>
      </c>
      <c r="D11434">
        <v>5.37</v>
      </c>
    </row>
    <row r="11435" spans="1:4" ht="15.75">
      <c r="A11435" s="1">
        <v>2014</v>
      </c>
      <c r="B11435">
        <v>9</v>
      </c>
      <c r="C11435">
        <v>4</v>
      </c>
      <c r="D11435">
        <v>5.32</v>
      </c>
    </row>
    <row r="11436" spans="1:4" ht="15.75">
      <c r="A11436" s="1">
        <v>2014</v>
      </c>
      <c r="B11436">
        <v>9</v>
      </c>
      <c r="C11436">
        <v>5</v>
      </c>
      <c r="D11436">
        <v>5.2549999999999999</v>
      </c>
    </row>
    <row r="11437" spans="1:4" ht="15.75">
      <c r="A11437" s="1">
        <v>2014</v>
      </c>
      <c r="B11437">
        <v>9</v>
      </c>
      <c r="C11437">
        <v>6</v>
      </c>
      <c r="D11437">
        <v>5.2460000000000004</v>
      </c>
    </row>
    <row r="11438" spans="1:4" ht="15.75">
      <c r="A11438" s="1">
        <v>2014</v>
      </c>
      <c r="B11438">
        <v>9</v>
      </c>
      <c r="C11438">
        <v>7</v>
      </c>
      <c r="D11438">
        <v>5.2039999999999997</v>
      </c>
    </row>
    <row r="11439" spans="1:4" ht="15.75">
      <c r="A11439" s="1">
        <v>2014</v>
      </c>
      <c r="B11439">
        <v>9</v>
      </c>
      <c r="C11439">
        <v>8</v>
      </c>
      <c r="D11439">
        <v>5.1820000000000004</v>
      </c>
    </row>
    <row r="11440" spans="1:4" ht="15.75">
      <c r="A11440" s="1">
        <v>2014</v>
      </c>
      <c r="B11440">
        <v>9</v>
      </c>
      <c r="C11440">
        <v>9</v>
      </c>
      <c r="D11440">
        <v>5.1779999999999999</v>
      </c>
    </row>
    <row r="11441" spans="1:4" ht="15.75">
      <c r="A11441" s="1">
        <v>2014</v>
      </c>
      <c r="B11441">
        <v>9</v>
      </c>
      <c r="C11441">
        <v>10</v>
      </c>
      <c r="D11441">
        <v>5.1219999999999999</v>
      </c>
    </row>
    <row r="11442" spans="1:4" ht="15.75">
      <c r="A11442" s="1">
        <v>2014</v>
      </c>
      <c r="B11442">
        <v>9</v>
      </c>
      <c r="C11442">
        <v>11</v>
      </c>
      <c r="D11442">
        <v>5.1239999999999997</v>
      </c>
    </row>
    <row r="11443" spans="1:4" ht="15.75">
      <c r="A11443" s="1">
        <v>2014</v>
      </c>
      <c r="B11443">
        <v>9</v>
      </c>
      <c r="C11443">
        <v>12</v>
      </c>
      <c r="D11443">
        <v>5.0999999999999996</v>
      </c>
    </row>
    <row r="11444" spans="1:4" ht="15.75">
      <c r="A11444" s="1">
        <v>2014</v>
      </c>
      <c r="B11444">
        <v>9</v>
      </c>
      <c r="C11444">
        <v>13</v>
      </c>
      <c r="D11444">
        <v>5.0490000000000004</v>
      </c>
    </row>
    <row r="11445" spans="1:4" ht="15.75">
      <c r="A11445" s="1">
        <v>2014</v>
      </c>
      <c r="B11445">
        <v>9</v>
      </c>
      <c r="C11445">
        <v>14</v>
      </c>
      <c r="D11445">
        <v>5.0439999999999996</v>
      </c>
    </row>
    <row r="11446" spans="1:4" ht="15.75">
      <c r="A11446" s="1">
        <v>2014</v>
      </c>
      <c r="B11446">
        <v>9</v>
      </c>
      <c r="C11446">
        <v>15</v>
      </c>
      <c r="D11446">
        <v>5.032</v>
      </c>
    </row>
    <row r="11447" spans="1:4" ht="15.75">
      <c r="A11447" s="1">
        <v>2014</v>
      </c>
      <c r="B11447">
        <v>9</v>
      </c>
      <c r="C11447">
        <v>16</v>
      </c>
      <c r="D11447">
        <v>4.9880000000000004</v>
      </c>
    </row>
    <row r="11448" spans="1:4" ht="15.75">
      <c r="A11448" s="1">
        <v>2014</v>
      </c>
      <c r="B11448">
        <v>9</v>
      </c>
      <c r="C11448">
        <v>17</v>
      </c>
      <c r="D11448">
        <v>5.0289999999999999</v>
      </c>
    </row>
    <row r="11449" spans="1:4" ht="15.75">
      <c r="A11449" s="1">
        <v>2014</v>
      </c>
      <c r="B11449">
        <v>9</v>
      </c>
      <c r="C11449">
        <v>18</v>
      </c>
      <c r="D11449">
        <v>5.0880000000000001</v>
      </c>
    </row>
    <row r="11450" spans="1:4" ht="15.75">
      <c r="A11450" s="1">
        <v>2014</v>
      </c>
      <c r="B11450">
        <v>9</v>
      </c>
      <c r="C11450">
        <v>19</v>
      </c>
      <c r="D11450">
        <v>5.1159999999999997</v>
      </c>
    </row>
    <row r="11451" spans="1:4" ht="15.75">
      <c r="A11451" s="1">
        <v>2014</v>
      </c>
      <c r="B11451">
        <v>9</v>
      </c>
      <c r="C11451">
        <v>20</v>
      </c>
      <c r="D11451">
        <v>5.1630000000000003</v>
      </c>
    </row>
    <row r="11452" spans="1:4" ht="15.75">
      <c r="A11452" s="1">
        <v>2014</v>
      </c>
      <c r="B11452">
        <v>9</v>
      </c>
      <c r="C11452">
        <v>21</v>
      </c>
      <c r="D11452">
        <v>5.1989999999999998</v>
      </c>
    </row>
    <row r="11453" spans="1:4" ht="15.75">
      <c r="A11453" s="1">
        <v>2014</v>
      </c>
      <c r="B11453">
        <v>9</v>
      </c>
      <c r="C11453">
        <v>22</v>
      </c>
      <c r="D11453">
        <v>5.16</v>
      </c>
    </row>
    <row r="11454" spans="1:4" ht="15.75">
      <c r="A11454" s="1">
        <v>2014</v>
      </c>
      <c r="B11454">
        <v>9</v>
      </c>
      <c r="C11454">
        <v>23</v>
      </c>
      <c r="D11454">
        <v>5.1680000000000001</v>
      </c>
    </row>
    <row r="11455" spans="1:4" ht="15.75">
      <c r="A11455" s="1">
        <v>2014</v>
      </c>
      <c r="B11455">
        <v>9</v>
      </c>
      <c r="C11455">
        <v>24</v>
      </c>
      <c r="D11455">
        <v>5.2530000000000001</v>
      </c>
    </row>
    <row r="11456" spans="1:4" ht="15.75">
      <c r="A11456" s="1">
        <v>2014</v>
      </c>
      <c r="B11456">
        <v>9</v>
      </c>
      <c r="C11456">
        <v>25</v>
      </c>
      <c r="D11456">
        <v>5.298</v>
      </c>
    </row>
    <row r="11457" spans="1:4" ht="15.75">
      <c r="A11457" s="1">
        <v>2014</v>
      </c>
      <c r="B11457">
        <v>9</v>
      </c>
      <c r="C11457">
        <v>26</v>
      </c>
      <c r="D11457">
        <v>5.3680000000000003</v>
      </c>
    </row>
    <row r="11458" spans="1:4" ht="15.75">
      <c r="A11458" s="1">
        <v>2014</v>
      </c>
      <c r="B11458">
        <v>9</v>
      </c>
      <c r="C11458">
        <v>27</v>
      </c>
      <c r="D11458">
        <v>5.3440000000000003</v>
      </c>
    </row>
    <row r="11459" spans="1:4" ht="15.75">
      <c r="A11459" s="1">
        <v>2014</v>
      </c>
      <c r="B11459">
        <v>9</v>
      </c>
      <c r="C11459">
        <v>28</v>
      </c>
      <c r="D11459">
        <v>5.4219999999999997</v>
      </c>
    </row>
    <row r="11460" spans="1:4" ht="15.75">
      <c r="A11460" s="1">
        <v>2014</v>
      </c>
      <c r="B11460">
        <v>9</v>
      </c>
      <c r="C11460">
        <v>29</v>
      </c>
      <c r="D11460">
        <v>5.4829999999999997</v>
      </c>
    </row>
    <row r="11461" spans="1:4" ht="15.75">
      <c r="A11461" s="1">
        <v>2014</v>
      </c>
      <c r="B11461">
        <v>9</v>
      </c>
      <c r="C11461">
        <v>30</v>
      </c>
      <c r="D11461">
        <v>5.5419999999999998</v>
      </c>
    </row>
    <row r="11462" spans="1:4" ht="15.75">
      <c r="A11462" s="1">
        <v>2014</v>
      </c>
      <c r="B11462">
        <v>10</v>
      </c>
      <c r="C11462">
        <v>1</v>
      </c>
      <c r="D11462">
        <v>5.6829999999999998</v>
      </c>
    </row>
    <row r="11463" spans="1:4" ht="15.75">
      <c r="A11463" s="1">
        <v>2014</v>
      </c>
      <c r="B11463">
        <v>10</v>
      </c>
      <c r="C11463">
        <v>2</v>
      </c>
      <c r="D11463">
        <v>5.76</v>
      </c>
    </row>
    <row r="11464" spans="1:4" ht="15.75">
      <c r="A11464" s="1">
        <v>2014</v>
      </c>
      <c r="B11464">
        <v>10</v>
      </c>
      <c r="C11464">
        <v>3</v>
      </c>
      <c r="D11464">
        <v>5.7869999999999999</v>
      </c>
    </row>
    <row r="11465" spans="1:4" ht="15.75">
      <c r="A11465" s="1">
        <v>2014</v>
      </c>
      <c r="B11465">
        <v>10</v>
      </c>
      <c r="C11465">
        <v>4</v>
      </c>
      <c r="D11465">
        <v>5.8310000000000004</v>
      </c>
    </row>
    <row r="11466" spans="1:4" ht="15.75">
      <c r="A11466" s="1">
        <v>2014</v>
      </c>
      <c r="B11466">
        <v>10</v>
      </c>
      <c r="C11466">
        <v>5</v>
      </c>
      <c r="D11466">
        <v>5.952</v>
      </c>
    </row>
    <row r="11467" spans="1:4" ht="15.75">
      <c r="A11467" s="1">
        <v>2014</v>
      </c>
      <c r="B11467">
        <v>10</v>
      </c>
      <c r="C11467">
        <v>6</v>
      </c>
      <c r="D11467">
        <v>6.0179999999999998</v>
      </c>
    </row>
    <row r="11468" spans="1:4" ht="15.75">
      <c r="A11468" s="1">
        <v>2014</v>
      </c>
      <c r="B11468">
        <v>10</v>
      </c>
      <c r="C11468">
        <v>7</v>
      </c>
      <c r="D11468">
        <v>6.0810000000000004</v>
      </c>
    </row>
    <row r="11469" spans="1:4" ht="15.75">
      <c r="A11469" s="1">
        <v>2014</v>
      </c>
      <c r="B11469">
        <v>10</v>
      </c>
      <c r="C11469">
        <v>8</v>
      </c>
      <c r="D11469">
        <v>6.13</v>
      </c>
    </row>
    <row r="11470" spans="1:4" ht="15.75">
      <c r="A11470" s="1">
        <v>2014</v>
      </c>
      <c r="B11470">
        <v>10</v>
      </c>
      <c r="C11470">
        <v>9</v>
      </c>
      <c r="D11470">
        <v>6.2439999999999998</v>
      </c>
    </row>
    <row r="11471" spans="1:4" ht="15.75">
      <c r="A11471" s="1">
        <v>2014</v>
      </c>
      <c r="B11471">
        <v>10</v>
      </c>
      <c r="C11471">
        <v>10</v>
      </c>
      <c r="D11471">
        <v>6.3360000000000003</v>
      </c>
    </row>
    <row r="11472" spans="1:4" ht="15.75">
      <c r="A11472" s="1">
        <v>2014</v>
      </c>
      <c r="B11472">
        <v>10</v>
      </c>
      <c r="C11472">
        <v>11</v>
      </c>
      <c r="D11472">
        <v>6.5</v>
      </c>
    </row>
    <row r="11473" spans="1:4" ht="15.75">
      <c r="A11473" s="1">
        <v>2014</v>
      </c>
      <c r="B11473">
        <v>10</v>
      </c>
      <c r="C11473">
        <v>12</v>
      </c>
      <c r="D11473">
        <v>6.6459999999999999</v>
      </c>
    </row>
    <row r="11474" spans="1:4" ht="15.75">
      <c r="A11474" s="1">
        <v>2014</v>
      </c>
      <c r="B11474">
        <v>10</v>
      </c>
      <c r="C11474">
        <v>13</v>
      </c>
      <c r="D11474">
        <v>6.8380000000000001</v>
      </c>
    </row>
    <row r="11475" spans="1:4" ht="15.75">
      <c r="A11475" s="1">
        <v>2014</v>
      </c>
      <c r="B11475">
        <v>10</v>
      </c>
      <c r="C11475">
        <v>14</v>
      </c>
      <c r="D11475">
        <v>6.8940000000000001</v>
      </c>
    </row>
    <row r="11476" spans="1:4" ht="15.75">
      <c r="A11476" s="1">
        <v>2014</v>
      </c>
      <c r="B11476">
        <v>10</v>
      </c>
      <c r="C11476">
        <v>15</v>
      </c>
      <c r="D11476">
        <v>6.9260000000000002</v>
      </c>
    </row>
    <row r="11477" spans="1:4" ht="15.75">
      <c r="A11477" s="1">
        <v>2014</v>
      </c>
      <c r="B11477">
        <v>10</v>
      </c>
      <c r="C11477">
        <v>16</v>
      </c>
      <c r="D11477">
        <v>7.0490000000000004</v>
      </c>
    </row>
    <row r="11478" spans="1:4" ht="15.75">
      <c r="A11478" s="1">
        <v>2014</v>
      </c>
      <c r="B11478">
        <v>10</v>
      </c>
      <c r="C11478">
        <v>17</v>
      </c>
      <c r="D11478">
        <v>7.23</v>
      </c>
    </row>
    <row r="11479" spans="1:4" ht="15.75">
      <c r="A11479" s="1">
        <v>2014</v>
      </c>
      <c r="B11479">
        <v>10</v>
      </c>
      <c r="C11479">
        <v>18</v>
      </c>
      <c r="D11479">
        <v>7.3719999999999999</v>
      </c>
    </row>
    <row r="11480" spans="1:4" ht="15.75">
      <c r="A11480" s="1">
        <v>2014</v>
      </c>
      <c r="B11480">
        <v>10</v>
      </c>
      <c r="C11480">
        <v>19</v>
      </c>
      <c r="D11480">
        <v>7.6150000000000002</v>
      </c>
    </row>
    <row r="11481" spans="1:4" ht="15.75">
      <c r="A11481" s="1">
        <v>2014</v>
      </c>
      <c r="B11481">
        <v>10</v>
      </c>
      <c r="C11481">
        <v>20</v>
      </c>
      <c r="D11481">
        <v>7.8049999999999997</v>
      </c>
    </row>
    <row r="11482" spans="1:4" ht="15.75">
      <c r="A11482" s="1">
        <v>2014</v>
      </c>
      <c r="B11482">
        <v>10</v>
      </c>
      <c r="C11482">
        <v>21</v>
      </c>
      <c r="D11482">
        <v>7.8869999999999996</v>
      </c>
    </row>
    <row r="11483" spans="1:4" ht="15.75">
      <c r="A11483" s="1">
        <v>2014</v>
      </c>
      <c r="B11483">
        <v>10</v>
      </c>
      <c r="C11483">
        <v>22</v>
      </c>
      <c r="D11483">
        <v>8.0129999999999999</v>
      </c>
    </row>
    <row r="11484" spans="1:4" ht="15.75">
      <c r="A11484" s="1">
        <v>2014</v>
      </c>
      <c r="B11484">
        <v>10</v>
      </c>
      <c r="C11484">
        <v>23</v>
      </c>
      <c r="D11484">
        <v>8.141</v>
      </c>
    </row>
    <row r="11485" spans="1:4" ht="15.75">
      <c r="A11485" s="1">
        <v>2014</v>
      </c>
      <c r="B11485">
        <v>10</v>
      </c>
      <c r="C11485">
        <v>24</v>
      </c>
      <c r="D11485">
        <v>8.2479999999999993</v>
      </c>
    </row>
    <row r="11486" spans="1:4" ht="15.75">
      <c r="A11486" s="1">
        <v>2014</v>
      </c>
      <c r="B11486">
        <v>10</v>
      </c>
      <c r="C11486">
        <v>25</v>
      </c>
      <c r="D11486">
        <v>8.4079999999999995</v>
      </c>
    </row>
    <row r="11487" spans="1:4" ht="15.75">
      <c r="A11487" s="1">
        <v>2014</v>
      </c>
      <c r="B11487">
        <v>10</v>
      </c>
      <c r="C11487">
        <v>26</v>
      </c>
      <c r="D11487">
        <v>8.52</v>
      </c>
    </row>
    <row r="11488" spans="1:4" ht="15.75">
      <c r="A11488" s="1">
        <v>2014</v>
      </c>
      <c r="B11488">
        <v>10</v>
      </c>
      <c r="C11488">
        <v>27</v>
      </c>
      <c r="D11488">
        <v>8.6760000000000002</v>
      </c>
    </row>
    <row r="11489" spans="1:4" ht="15.75">
      <c r="A11489" s="1">
        <v>2014</v>
      </c>
      <c r="B11489">
        <v>10</v>
      </c>
      <c r="C11489">
        <v>28</v>
      </c>
      <c r="D11489">
        <v>8.7560000000000002</v>
      </c>
    </row>
    <row r="11490" spans="1:4" ht="15.75">
      <c r="A11490" s="1">
        <v>2014</v>
      </c>
      <c r="B11490">
        <v>10</v>
      </c>
      <c r="C11490">
        <v>29</v>
      </c>
      <c r="D11490">
        <v>8.8379999999999992</v>
      </c>
    </row>
    <row r="11491" spans="1:4" ht="15.75">
      <c r="A11491" s="1">
        <v>2014</v>
      </c>
      <c r="B11491">
        <v>10</v>
      </c>
      <c r="C11491">
        <v>30</v>
      </c>
      <c r="D11491">
        <v>8.9559999999999995</v>
      </c>
    </row>
    <row r="11492" spans="1:4" ht="15.75">
      <c r="A11492" s="1">
        <v>2014</v>
      </c>
      <c r="B11492">
        <v>10</v>
      </c>
      <c r="C11492">
        <v>31</v>
      </c>
      <c r="D11492">
        <v>9.0660000000000007</v>
      </c>
    </row>
    <row r="11493" spans="1:4" ht="15.75">
      <c r="A11493" s="1">
        <v>2014</v>
      </c>
      <c r="B11493">
        <v>11</v>
      </c>
      <c r="C11493">
        <v>1</v>
      </c>
      <c r="D11493">
        <v>9.17</v>
      </c>
    </row>
    <row r="11494" spans="1:4" ht="15.75">
      <c r="A11494" s="1">
        <v>2014</v>
      </c>
      <c r="B11494">
        <v>11</v>
      </c>
      <c r="C11494">
        <v>2</v>
      </c>
      <c r="D11494">
        <v>9.2929999999999993</v>
      </c>
    </row>
    <row r="11495" spans="1:4" ht="15.75">
      <c r="A11495" s="1">
        <v>2014</v>
      </c>
      <c r="B11495">
        <v>11</v>
      </c>
      <c r="C11495">
        <v>3</v>
      </c>
      <c r="D11495">
        <v>9.4830000000000005</v>
      </c>
    </row>
    <row r="11496" spans="1:4" ht="15.75">
      <c r="A11496" s="1">
        <v>2014</v>
      </c>
      <c r="B11496">
        <v>11</v>
      </c>
      <c r="C11496">
        <v>4</v>
      </c>
      <c r="D11496">
        <v>9.4949999999999992</v>
      </c>
    </row>
    <row r="11497" spans="1:4" ht="15.75">
      <c r="A11497" s="1">
        <v>2014</v>
      </c>
      <c r="B11497">
        <v>11</v>
      </c>
      <c r="C11497">
        <v>5</v>
      </c>
      <c r="D11497">
        <v>9.4809999999999999</v>
      </c>
    </row>
    <row r="11498" spans="1:4" ht="15.75">
      <c r="A11498" s="1">
        <v>2014</v>
      </c>
      <c r="B11498">
        <v>11</v>
      </c>
      <c r="C11498">
        <v>6</v>
      </c>
      <c r="D11498">
        <v>9.5220000000000002</v>
      </c>
    </row>
    <row r="11499" spans="1:4" ht="15.75">
      <c r="A11499" s="1">
        <v>2014</v>
      </c>
      <c r="B11499">
        <v>11</v>
      </c>
      <c r="C11499">
        <v>7</v>
      </c>
      <c r="D11499">
        <v>9.6319999999999997</v>
      </c>
    </row>
    <row r="11500" spans="1:4" ht="15.75">
      <c r="A11500" s="1">
        <v>2014</v>
      </c>
      <c r="B11500">
        <v>11</v>
      </c>
      <c r="C11500">
        <v>8</v>
      </c>
      <c r="D11500">
        <v>9.6690000000000005</v>
      </c>
    </row>
    <row r="11501" spans="1:4" ht="15.75">
      <c r="A11501" s="1">
        <v>2014</v>
      </c>
      <c r="B11501">
        <v>11</v>
      </c>
      <c r="C11501">
        <v>9</v>
      </c>
      <c r="D11501">
        <v>9.6479999999999997</v>
      </c>
    </row>
    <row r="11502" spans="1:4" ht="15.75">
      <c r="A11502" s="1">
        <v>2014</v>
      </c>
      <c r="B11502">
        <v>11</v>
      </c>
      <c r="C11502">
        <v>10</v>
      </c>
      <c r="D11502">
        <v>9.6630000000000003</v>
      </c>
    </row>
    <row r="11503" spans="1:4" ht="15.75">
      <c r="A11503" s="1">
        <v>2014</v>
      </c>
      <c r="B11503">
        <v>11</v>
      </c>
      <c r="C11503">
        <v>11</v>
      </c>
      <c r="D11503">
        <v>9.7070000000000007</v>
      </c>
    </row>
    <row r="11504" spans="1:4" ht="15.75">
      <c r="A11504" s="1">
        <v>2014</v>
      </c>
      <c r="B11504">
        <v>11</v>
      </c>
      <c r="C11504">
        <v>12</v>
      </c>
      <c r="D11504">
        <v>9.827</v>
      </c>
    </row>
    <row r="11505" spans="1:4" ht="15.75">
      <c r="A11505" s="1">
        <v>2014</v>
      </c>
      <c r="B11505">
        <v>11</v>
      </c>
      <c r="C11505">
        <v>13</v>
      </c>
      <c r="D11505">
        <v>9.9939999999999998</v>
      </c>
    </row>
    <row r="11506" spans="1:4" ht="15.75">
      <c r="A11506" s="1">
        <v>2014</v>
      </c>
      <c r="B11506">
        <v>11</v>
      </c>
      <c r="C11506">
        <v>14</v>
      </c>
      <c r="D11506">
        <v>10.093999999999999</v>
      </c>
    </row>
    <row r="11507" spans="1:4" ht="15.75">
      <c r="A11507" s="1">
        <v>2014</v>
      </c>
      <c r="B11507">
        <v>11</v>
      </c>
      <c r="C11507">
        <v>15</v>
      </c>
      <c r="D11507">
        <v>10.103999999999999</v>
      </c>
    </row>
    <row r="11508" spans="1:4" ht="15.75">
      <c r="A11508" s="1">
        <v>2014</v>
      </c>
      <c r="B11508">
        <v>11</v>
      </c>
      <c r="C11508">
        <v>16</v>
      </c>
      <c r="D11508">
        <v>10.16</v>
      </c>
    </row>
    <row r="11509" spans="1:4" ht="15.75">
      <c r="A11509" s="1">
        <v>2014</v>
      </c>
      <c r="B11509">
        <v>11</v>
      </c>
      <c r="C11509">
        <v>17</v>
      </c>
      <c r="D11509">
        <v>10.195</v>
      </c>
    </row>
    <row r="11510" spans="1:4" ht="15.75">
      <c r="A11510" s="1">
        <v>2014</v>
      </c>
      <c r="B11510">
        <v>11</v>
      </c>
      <c r="C11510">
        <v>18</v>
      </c>
      <c r="D11510">
        <v>10.227</v>
      </c>
    </row>
    <row r="11511" spans="1:4" ht="15.75">
      <c r="A11511" s="1">
        <v>2014</v>
      </c>
      <c r="B11511">
        <v>11</v>
      </c>
      <c r="C11511">
        <v>19</v>
      </c>
      <c r="D11511">
        <v>10.294</v>
      </c>
    </row>
    <row r="11512" spans="1:4" ht="15.75">
      <c r="A11512" s="1">
        <v>2014</v>
      </c>
      <c r="B11512">
        <v>11</v>
      </c>
      <c r="C11512">
        <v>20</v>
      </c>
      <c r="D11512">
        <v>10.318</v>
      </c>
    </row>
    <row r="11513" spans="1:4" ht="15.75">
      <c r="A11513" s="1">
        <v>2014</v>
      </c>
      <c r="B11513">
        <v>11</v>
      </c>
      <c r="C11513">
        <v>21</v>
      </c>
      <c r="D11513">
        <v>10.359</v>
      </c>
    </row>
    <row r="11514" spans="1:4" ht="15.75">
      <c r="A11514" s="1">
        <v>2014</v>
      </c>
      <c r="B11514">
        <v>11</v>
      </c>
      <c r="C11514">
        <v>22</v>
      </c>
      <c r="D11514">
        <v>10.449</v>
      </c>
    </row>
    <row r="11515" spans="1:4" ht="15.75">
      <c r="A11515" s="1">
        <v>2014</v>
      </c>
      <c r="B11515">
        <v>11</v>
      </c>
      <c r="C11515">
        <v>23</v>
      </c>
      <c r="D11515">
        <v>10.56</v>
      </c>
    </row>
    <row r="11516" spans="1:4" ht="15.75">
      <c r="A11516" s="1">
        <v>2014</v>
      </c>
      <c r="B11516">
        <v>11</v>
      </c>
      <c r="C11516">
        <v>24</v>
      </c>
      <c r="D11516">
        <v>10.657999999999999</v>
      </c>
    </row>
    <row r="11517" spans="1:4" ht="15.75">
      <c r="A11517" s="1">
        <v>2014</v>
      </c>
      <c r="B11517">
        <v>11</v>
      </c>
      <c r="C11517">
        <v>25</v>
      </c>
      <c r="D11517">
        <v>10.726000000000001</v>
      </c>
    </row>
    <row r="11518" spans="1:4" ht="15.75">
      <c r="A11518" s="1">
        <v>2014</v>
      </c>
      <c r="B11518">
        <v>11</v>
      </c>
      <c r="C11518">
        <v>26</v>
      </c>
      <c r="D11518">
        <v>10.763</v>
      </c>
    </row>
    <row r="11519" spans="1:4" ht="15.75">
      <c r="A11519" s="1">
        <v>2014</v>
      </c>
      <c r="B11519">
        <v>11</v>
      </c>
      <c r="C11519">
        <v>27</v>
      </c>
      <c r="D11519">
        <v>10.867000000000001</v>
      </c>
    </row>
    <row r="11520" spans="1:4" ht="15.75">
      <c r="A11520" s="1">
        <v>2014</v>
      </c>
      <c r="B11520">
        <v>11</v>
      </c>
      <c r="C11520">
        <v>28</v>
      </c>
      <c r="D11520">
        <v>10.923</v>
      </c>
    </row>
    <row r="11521" spans="1:4" ht="15.75">
      <c r="A11521" s="1">
        <v>2014</v>
      </c>
      <c r="B11521">
        <v>11</v>
      </c>
      <c r="C11521">
        <v>29</v>
      </c>
      <c r="D11521">
        <v>11.042</v>
      </c>
    </row>
    <row r="11522" spans="1:4" ht="15.75">
      <c r="A11522" s="1">
        <v>2014</v>
      </c>
      <c r="B11522">
        <v>11</v>
      </c>
      <c r="C11522">
        <v>30</v>
      </c>
      <c r="D11522">
        <v>11.115</v>
      </c>
    </row>
    <row r="11523" spans="1:4" ht="15.75">
      <c r="A11523" s="1">
        <v>2014</v>
      </c>
      <c r="B11523">
        <v>12</v>
      </c>
      <c r="C11523">
        <v>1</v>
      </c>
      <c r="D11523">
        <v>11.473000000000001</v>
      </c>
    </row>
    <row r="11524" spans="1:4" ht="15.75">
      <c r="A11524" s="1">
        <v>2014</v>
      </c>
      <c r="B11524">
        <v>12</v>
      </c>
      <c r="C11524">
        <v>2</v>
      </c>
      <c r="D11524">
        <v>11.577999999999999</v>
      </c>
    </row>
    <row r="11525" spans="1:4" ht="15.75">
      <c r="A11525" s="1">
        <v>2014</v>
      </c>
      <c r="B11525">
        <v>12</v>
      </c>
      <c r="C11525">
        <v>3</v>
      </c>
      <c r="D11525">
        <v>11.554</v>
      </c>
    </row>
    <row r="11526" spans="1:4" ht="15.75">
      <c r="A11526" s="1">
        <v>2014</v>
      </c>
      <c r="B11526">
        <v>12</v>
      </c>
      <c r="C11526">
        <v>4</v>
      </c>
      <c r="D11526">
        <v>11.675000000000001</v>
      </c>
    </row>
    <row r="11527" spans="1:4" ht="15.75">
      <c r="A11527" s="1">
        <v>2014</v>
      </c>
      <c r="B11527">
        <v>12</v>
      </c>
      <c r="C11527">
        <v>5</v>
      </c>
      <c r="D11527">
        <v>11.676</v>
      </c>
    </row>
    <row r="11528" spans="1:4" ht="15.75">
      <c r="A11528" s="1">
        <v>2014</v>
      </c>
      <c r="B11528">
        <v>12</v>
      </c>
      <c r="C11528">
        <v>6</v>
      </c>
      <c r="D11528">
        <v>11.807</v>
      </c>
    </row>
    <row r="11529" spans="1:4" ht="15.75">
      <c r="A11529" s="1">
        <v>2014</v>
      </c>
      <c r="B11529">
        <v>12</v>
      </c>
      <c r="C11529">
        <v>7</v>
      </c>
      <c r="D11529">
        <v>11.821999999999999</v>
      </c>
    </row>
    <row r="11530" spans="1:4" ht="15.75">
      <c r="A11530" s="1">
        <v>2014</v>
      </c>
      <c r="B11530">
        <v>12</v>
      </c>
      <c r="C11530">
        <v>8</v>
      </c>
      <c r="D11530">
        <v>11.888</v>
      </c>
    </row>
    <row r="11531" spans="1:4" ht="15.75">
      <c r="A11531" s="1">
        <v>2014</v>
      </c>
      <c r="B11531">
        <v>12</v>
      </c>
      <c r="C11531">
        <v>9</v>
      </c>
      <c r="D11531">
        <v>11.959</v>
      </c>
    </row>
    <row r="11532" spans="1:4" ht="15.75">
      <c r="A11532" s="1">
        <v>2014</v>
      </c>
      <c r="B11532">
        <v>12</v>
      </c>
      <c r="C11532">
        <v>10</v>
      </c>
      <c r="D11532">
        <v>12.084</v>
      </c>
    </row>
    <row r="11533" spans="1:4" ht="15.75">
      <c r="A11533" s="1">
        <v>2014</v>
      </c>
      <c r="B11533">
        <v>12</v>
      </c>
      <c r="C11533">
        <v>11</v>
      </c>
      <c r="D11533">
        <v>12.227</v>
      </c>
    </row>
    <row r="11534" spans="1:4" ht="15.75">
      <c r="A11534" s="1">
        <v>2014</v>
      </c>
      <c r="B11534">
        <v>12</v>
      </c>
      <c r="C11534">
        <v>12</v>
      </c>
      <c r="D11534">
        <v>12.125</v>
      </c>
    </row>
    <row r="11535" spans="1:4" ht="15.75">
      <c r="A11535" s="1">
        <v>2014</v>
      </c>
      <c r="B11535">
        <v>12</v>
      </c>
      <c r="C11535">
        <v>13</v>
      </c>
      <c r="D11535">
        <v>12.23</v>
      </c>
    </row>
    <row r="11536" spans="1:4" ht="15.75">
      <c r="A11536" s="1">
        <v>2014</v>
      </c>
      <c r="B11536">
        <v>12</v>
      </c>
      <c r="C11536">
        <v>14</v>
      </c>
      <c r="D11536">
        <v>12.231</v>
      </c>
    </row>
    <row r="11537" spans="1:4" ht="15.75">
      <c r="A11537" s="1">
        <v>2014</v>
      </c>
      <c r="B11537">
        <v>12</v>
      </c>
      <c r="C11537">
        <v>15</v>
      </c>
      <c r="D11537">
        <v>12.266999999999999</v>
      </c>
    </row>
    <row r="11538" spans="1:4" ht="15.75">
      <c r="A11538" s="1">
        <v>2014</v>
      </c>
      <c r="B11538">
        <v>12</v>
      </c>
      <c r="C11538">
        <v>16</v>
      </c>
      <c r="D11538">
        <v>12.395</v>
      </c>
    </row>
    <row r="11539" spans="1:4" ht="15.75">
      <c r="A11539" s="1">
        <v>2014</v>
      </c>
      <c r="B11539">
        <v>12</v>
      </c>
      <c r="C11539">
        <v>17</v>
      </c>
      <c r="D11539">
        <v>12.436999999999999</v>
      </c>
    </row>
    <row r="11540" spans="1:4" ht="15.75">
      <c r="A11540" s="1">
        <v>2014</v>
      </c>
      <c r="B11540">
        <v>12</v>
      </c>
      <c r="C11540">
        <v>18</v>
      </c>
      <c r="D11540">
        <v>12.462</v>
      </c>
    </row>
    <row r="11541" spans="1:4" ht="15.75">
      <c r="A11541" s="1">
        <v>2014</v>
      </c>
      <c r="B11541">
        <v>12</v>
      </c>
      <c r="C11541">
        <v>19</v>
      </c>
      <c r="D11541">
        <v>12.542999999999999</v>
      </c>
    </row>
    <row r="11542" spans="1:4" ht="15.75">
      <c r="A11542" s="1">
        <v>2014</v>
      </c>
      <c r="B11542">
        <v>12</v>
      </c>
      <c r="C11542">
        <v>20</v>
      </c>
      <c r="D11542">
        <v>12.645</v>
      </c>
    </row>
    <row r="11543" spans="1:4" ht="15.75">
      <c r="A11543" s="1">
        <v>2014</v>
      </c>
      <c r="B11543">
        <v>12</v>
      </c>
      <c r="C11543">
        <v>21</v>
      </c>
      <c r="D11543">
        <v>12.656000000000001</v>
      </c>
    </row>
    <row r="11544" spans="1:4" ht="15.75">
      <c r="A11544" s="1">
        <v>2014</v>
      </c>
      <c r="B11544">
        <v>12</v>
      </c>
      <c r="C11544">
        <v>22</v>
      </c>
      <c r="D11544">
        <v>12.695</v>
      </c>
    </row>
    <row r="11545" spans="1:4" ht="15.75">
      <c r="A11545" s="1">
        <v>2014</v>
      </c>
      <c r="B11545">
        <v>12</v>
      </c>
      <c r="C11545">
        <v>23</v>
      </c>
      <c r="D11545">
        <v>12.725</v>
      </c>
    </row>
    <row r="11546" spans="1:4" ht="15.75">
      <c r="A11546" s="1">
        <v>2014</v>
      </c>
      <c r="B11546">
        <v>12</v>
      </c>
      <c r="C11546">
        <v>24</v>
      </c>
      <c r="D11546">
        <v>12.871</v>
      </c>
    </row>
    <row r="11547" spans="1:4" ht="15.75">
      <c r="A11547" s="1">
        <v>2014</v>
      </c>
      <c r="B11547">
        <v>12</v>
      </c>
      <c r="C11547">
        <v>25</v>
      </c>
      <c r="D11547">
        <v>12.994999999999999</v>
      </c>
    </row>
    <row r="11548" spans="1:4" ht="15.75">
      <c r="A11548" s="1">
        <v>2014</v>
      </c>
      <c r="B11548">
        <v>12</v>
      </c>
      <c r="C11548">
        <v>26</v>
      </c>
      <c r="D11548">
        <v>12.993</v>
      </c>
    </row>
    <row r="11549" spans="1:4" ht="15.75">
      <c r="A11549" s="1">
        <v>2014</v>
      </c>
      <c r="B11549">
        <v>12</v>
      </c>
      <c r="C11549">
        <v>27</v>
      </c>
      <c r="D11549">
        <v>12.967000000000001</v>
      </c>
    </row>
    <row r="11550" spans="1:4" ht="15.75">
      <c r="A11550" s="1">
        <v>2014</v>
      </c>
      <c r="B11550">
        <v>12</v>
      </c>
      <c r="C11550">
        <v>28</v>
      </c>
      <c r="D11550">
        <v>12.93</v>
      </c>
    </row>
    <row r="11551" spans="1:4" ht="15.75">
      <c r="A11551" s="1">
        <v>2014</v>
      </c>
      <c r="B11551">
        <v>12</v>
      </c>
      <c r="C11551">
        <v>29</v>
      </c>
      <c r="D11551">
        <v>12.936</v>
      </c>
    </row>
    <row r="11552" spans="1:4" ht="15.75">
      <c r="A11552" s="1">
        <v>2014</v>
      </c>
      <c r="B11552">
        <v>12</v>
      </c>
      <c r="C11552">
        <v>30</v>
      </c>
      <c r="D11552">
        <v>13.038</v>
      </c>
    </row>
    <row r="11553" spans="1:4" ht="15.75">
      <c r="A11553" s="1">
        <v>2014</v>
      </c>
      <c r="B11553">
        <v>12</v>
      </c>
      <c r="C11553">
        <v>31</v>
      </c>
      <c r="D11553">
        <v>13.045999999999999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workbookViewId="0">
      <selection activeCell="B6" sqref="B6:E30"/>
    </sheetView>
  </sheetViews>
  <sheetFormatPr defaultRowHeight="15"/>
  <cols>
    <col min="1" max="1" width="13" customWidth="1"/>
    <col min="2" max="2" width="16.42578125" customWidth="1"/>
    <col min="3" max="3" width="16.42578125" style="32" customWidth="1"/>
    <col min="4" max="4" width="15.5703125" customWidth="1"/>
    <col min="5" max="5" width="20.85546875" customWidth="1"/>
    <col min="7" max="7" width="8" customWidth="1"/>
    <col min="8" max="8" width="7" customWidth="1"/>
    <col min="11" max="11" width="11" customWidth="1"/>
    <col min="12" max="12" width="3.5703125" customWidth="1"/>
    <col min="13" max="13" width="8.140625" customWidth="1"/>
    <col min="14" max="14" width="7.42578125" customWidth="1"/>
  </cols>
  <sheetData>
    <row r="1" spans="1:17">
      <c r="A1" s="36" t="s">
        <v>74</v>
      </c>
      <c r="B1" s="32"/>
      <c r="D1" s="32"/>
      <c r="E1" s="32"/>
    </row>
    <row r="2" spans="1:17">
      <c r="A2" s="32"/>
      <c r="B2" s="32"/>
      <c r="D2" s="32"/>
      <c r="E2" s="32"/>
    </row>
    <row r="5" spans="1:17" ht="60">
      <c r="A5" s="35" t="s">
        <v>70</v>
      </c>
      <c r="B5" s="35" t="s">
        <v>73</v>
      </c>
      <c r="C5" s="82" t="s">
        <v>128</v>
      </c>
      <c r="D5" s="35" t="s">
        <v>75</v>
      </c>
      <c r="E5" s="82" t="s">
        <v>138</v>
      </c>
      <c r="G5" s="82" t="s">
        <v>70</v>
      </c>
      <c r="H5" s="35" t="s">
        <v>73</v>
      </c>
      <c r="I5" s="82" t="s">
        <v>128</v>
      </c>
      <c r="J5" s="35" t="s">
        <v>75</v>
      </c>
      <c r="K5" s="82" t="s">
        <v>138</v>
      </c>
      <c r="M5" s="35" t="s">
        <v>70</v>
      </c>
      <c r="N5" s="35" t="s">
        <v>73</v>
      </c>
      <c r="O5" s="82" t="s">
        <v>128</v>
      </c>
      <c r="P5" s="35" t="s">
        <v>75</v>
      </c>
      <c r="Q5" s="82" t="s">
        <v>138</v>
      </c>
    </row>
    <row r="6" spans="1:17" s="32" customFormat="1">
      <c r="A6" s="31">
        <v>65</v>
      </c>
      <c r="B6" s="39">
        <f t="shared" ref="B6:B10" si="0">2*3.14159 *6378*COS(RADIANS(A6))</f>
        <v>16936.055797329453</v>
      </c>
      <c r="C6" s="39">
        <f t="shared" ref="C6:C14" si="1">B6*2/3</f>
        <v>11290.703864886302</v>
      </c>
      <c r="D6" s="40">
        <f t="shared" ref="D6:D14" si="2">(C6+C7)*110/2</f>
        <v>1218641.2212365963</v>
      </c>
      <c r="E6" s="34">
        <f t="shared" ref="E6:E10" si="3">D6+E7</f>
        <v>16696961.378454221</v>
      </c>
      <c r="G6" s="31">
        <v>65</v>
      </c>
      <c r="H6" s="39">
        <v>16936.055797329453</v>
      </c>
      <c r="I6" s="39">
        <v>11290.703864886302</v>
      </c>
      <c r="J6" s="40">
        <v>1218641.2212365963</v>
      </c>
      <c r="K6" s="40">
        <v>16696961.378454221</v>
      </c>
      <c r="M6" s="31">
        <v>78</v>
      </c>
      <c r="N6" s="39">
        <v>8331.8784713736404</v>
      </c>
      <c r="O6" s="39">
        <v>5554.5856475824266</v>
      </c>
      <c r="P6" s="40">
        <v>585873.98607551353</v>
      </c>
      <c r="Q6" s="40">
        <v>4600948.3013560753</v>
      </c>
    </row>
    <row r="7" spans="1:17" s="32" customFormat="1">
      <c r="A7" s="31">
        <v>66</v>
      </c>
      <c r="B7" s="39">
        <f t="shared" si="0"/>
        <v>16299.613872759539</v>
      </c>
      <c r="C7" s="39">
        <f t="shared" si="1"/>
        <v>10866.409248506359</v>
      </c>
      <c r="D7" s="40">
        <f t="shared" si="2"/>
        <v>1171786.7626910727</v>
      </c>
      <c r="E7" s="34">
        <f t="shared" si="3"/>
        <v>15478320.157217626</v>
      </c>
      <c r="G7" s="31">
        <v>66</v>
      </c>
      <c r="H7" s="39">
        <v>16299.613872759539</v>
      </c>
      <c r="I7" s="39">
        <v>10866.409248506359</v>
      </c>
      <c r="J7" s="40">
        <v>1171786.7626910727</v>
      </c>
      <c r="K7" s="40">
        <v>15478320.157217626</v>
      </c>
      <c r="M7" s="31">
        <v>79</v>
      </c>
      <c r="N7" s="39">
        <v>7646.5029670494569</v>
      </c>
      <c r="O7" s="39">
        <v>5097.6686446996382</v>
      </c>
      <c r="P7" s="40">
        <v>535527.71179957979</v>
      </c>
      <c r="Q7" s="40">
        <v>4015074.3152805623</v>
      </c>
    </row>
    <row r="8" spans="1:17" s="32" customFormat="1">
      <c r="A8" s="31">
        <v>67</v>
      </c>
      <c r="B8" s="39">
        <f t="shared" si="0"/>
        <v>15658.206927906076</v>
      </c>
      <c r="C8" s="39">
        <f t="shared" si="1"/>
        <v>10438.80461860405</v>
      </c>
      <c r="D8" s="40">
        <f t="shared" si="2"/>
        <v>1124575.3665462798</v>
      </c>
      <c r="E8" s="34">
        <f t="shared" si="3"/>
        <v>14306533.394526552</v>
      </c>
      <c r="G8" s="31">
        <v>67</v>
      </c>
      <c r="H8" s="39">
        <v>15658.206927906076</v>
      </c>
      <c r="I8" s="39">
        <v>10438.80461860405</v>
      </c>
      <c r="J8" s="40">
        <v>1124575.3665462798</v>
      </c>
      <c r="K8" s="40">
        <v>14306533.394526552</v>
      </c>
      <c r="M8" s="31">
        <v>80</v>
      </c>
      <c r="N8" s="39">
        <v>6958.7982638481726</v>
      </c>
      <c r="O8" s="39">
        <v>4639.1988425654481</v>
      </c>
      <c r="P8" s="40">
        <v>485018.31059485837</v>
      </c>
      <c r="Q8" s="40">
        <v>3479546.6034809826</v>
      </c>
    </row>
    <row r="9" spans="1:17" s="32" customFormat="1">
      <c r="A9" s="31">
        <v>68</v>
      </c>
      <c r="B9" s="39">
        <f t="shared" si="0"/>
        <v>15012.030341537917</v>
      </c>
      <c r="C9" s="39">
        <f t="shared" si="1"/>
        <v>10008.020227691944</v>
      </c>
      <c r="D9" s="40">
        <f t="shared" si="2"/>
        <v>1077021.4138508311</v>
      </c>
      <c r="E9" s="34">
        <f t="shared" si="3"/>
        <v>13181958.027980274</v>
      </c>
      <c r="G9" s="31">
        <v>68</v>
      </c>
      <c r="H9" s="39">
        <v>15012.030341537917</v>
      </c>
      <c r="I9" s="39">
        <v>10008.020227691944</v>
      </c>
      <c r="J9" s="40">
        <v>1077021.4138508311</v>
      </c>
      <c r="K9" s="40">
        <v>13181958.027980274</v>
      </c>
      <c r="M9" s="31">
        <v>81</v>
      </c>
      <c r="N9" s="39">
        <v>6268.9738432843278</v>
      </c>
      <c r="O9" s="39">
        <v>4179.3158955228855</v>
      </c>
      <c r="P9" s="40">
        <v>536610.56504449842</v>
      </c>
      <c r="Q9" s="40">
        <v>2994528.2928861245</v>
      </c>
    </row>
    <row r="10" spans="1:17" s="32" customFormat="1">
      <c r="A10" s="31">
        <v>69</v>
      </c>
      <c r="B10" s="39">
        <f t="shared" si="0"/>
        <v>14361.280945302931</v>
      </c>
      <c r="C10" s="39">
        <f t="shared" si="1"/>
        <v>9574.1872968686203</v>
      </c>
      <c r="D10" s="40">
        <f t="shared" si="2"/>
        <v>1029139.3899993828</v>
      </c>
      <c r="E10" s="34">
        <f t="shared" si="3"/>
        <v>12104936.614129443</v>
      </c>
      <c r="G10" s="31">
        <v>69</v>
      </c>
      <c r="H10" s="39">
        <v>14361.280945302931</v>
      </c>
      <c r="I10" s="39">
        <v>9574.1872968686203</v>
      </c>
      <c r="J10" s="40">
        <v>1029139.3899993828</v>
      </c>
      <c r="K10" s="40">
        <v>12104936.614129443</v>
      </c>
      <c r="M10" s="31">
        <v>82</v>
      </c>
      <c r="N10" s="39">
        <v>5577.2398325589047</v>
      </c>
      <c r="O10" s="77">
        <v>5577.2398325589047</v>
      </c>
      <c r="P10" s="40">
        <v>575357.57252112997</v>
      </c>
      <c r="Q10" s="40">
        <v>2457917.7278416259</v>
      </c>
    </row>
    <row r="11" spans="1:17">
      <c r="A11" s="31">
        <v>70</v>
      </c>
      <c r="B11" s="39">
        <f>2*3.14159 *6378*COS(RADIANS(A11))</f>
        <v>13706.156963771145</v>
      </c>
      <c r="C11" s="39">
        <f t="shared" si="1"/>
        <v>9137.4379758474297</v>
      </c>
      <c r="D11" s="40">
        <f t="shared" si="2"/>
        <v>980943.88032024319</v>
      </c>
      <c r="E11" s="34">
        <f t="shared" ref="E11:E28" si="4">D11+E12</f>
        <v>11075797.224130061</v>
      </c>
      <c r="G11" s="31">
        <v>70</v>
      </c>
      <c r="H11" s="39">
        <v>13706.156963771145</v>
      </c>
      <c r="I11" s="39">
        <v>9137.4379758474297</v>
      </c>
      <c r="J11" s="40">
        <v>980943.88032024319</v>
      </c>
      <c r="K11" s="40">
        <v>11075797.224130061</v>
      </c>
      <c r="M11" s="31">
        <v>83</v>
      </c>
      <c r="N11" s="39">
        <v>4883.8069405525503</v>
      </c>
      <c r="O11" s="77">
        <v>4883.8069405525503</v>
      </c>
      <c r="P11" s="40">
        <v>498998.13338067831</v>
      </c>
      <c r="Q11" s="40">
        <v>1882560.1553204961</v>
      </c>
    </row>
    <row r="12" spans="1:17">
      <c r="A12" s="31">
        <f>A11+1</f>
        <v>71</v>
      </c>
      <c r="B12" s="39">
        <f t="shared" ref="B12:B30" si="5">2*3.14159 *6378*COS(RADIANS(A12))</f>
        <v>13046.85795405367</v>
      </c>
      <c r="C12" s="39">
        <f t="shared" si="1"/>
        <v>8697.9053027024474</v>
      </c>
      <c r="D12" s="40">
        <f t="shared" si="2"/>
        <v>932449.5656325412</v>
      </c>
      <c r="E12" s="34">
        <f t="shared" si="4"/>
        <v>10094853.343809817</v>
      </c>
      <c r="G12" s="31">
        <v>71</v>
      </c>
      <c r="H12" s="39">
        <v>13046.85795405367</v>
      </c>
      <c r="I12" s="39">
        <v>8697.9053027024474</v>
      </c>
      <c r="J12" s="40">
        <v>932449.5656325412</v>
      </c>
      <c r="K12" s="40">
        <v>10094853.343809817</v>
      </c>
      <c r="M12" s="31">
        <v>84</v>
      </c>
      <c r="N12" s="39">
        <v>4188.8863936416019</v>
      </c>
      <c r="O12" s="77">
        <v>4188.8863936416019</v>
      </c>
      <c r="P12" s="40">
        <v>422486.69457489543</v>
      </c>
      <c r="Q12" s="40">
        <v>1383562.0219398178</v>
      </c>
    </row>
    <row r="13" spans="1:17">
      <c r="A13" s="31">
        <f t="shared" ref="A13:A29" si="6">A12+1</f>
        <v>72</v>
      </c>
      <c r="B13" s="39">
        <f t="shared" si="5"/>
        <v>12383.584745015638</v>
      </c>
      <c r="C13" s="39">
        <f t="shared" si="1"/>
        <v>8255.7231633437586</v>
      </c>
      <c r="D13" s="40">
        <f t="shared" si="2"/>
        <v>883671.21777430596</v>
      </c>
      <c r="E13" s="34">
        <f t="shared" si="4"/>
        <v>9162403.7781772763</v>
      </c>
      <c r="G13" s="31">
        <v>72</v>
      </c>
      <c r="H13" s="39">
        <v>12383.584745015638</v>
      </c>
      <c r="I13" s="39">
        <v>8255.7231633437586</v>
      </c>
      <c r="J13" s="40">
        <v>883671.21777430596</v>
      </c>
      <c r="K13" s="40">
        <v>9162403.7781772763</v>
      </c>
      <c r="M13" s="31">
        <v>85</v>
      </c>
      <c r="N13" s="39">
        <v>3492.6898713564974</v>
      </c>
      <c r="O13" s="77">
        <v>3492.6898713564974</v>
      </c>
      <c r="P13" s="40">
        <v>345846.56222922454</v>
      </c>
      <c r="Q13" s="40">
        <v>961075.3273649225</v>
      </c>
    </row>
    <row r="14" spans="1:17">
      <c r="A14" s="31">
        <f t="shared" si="6"/>
        <v>73</v>
      </c>
      <c r="B14" s="39">
        <f t="shared" si="5"/>
        <v>11716.539376101799</v>
      </c>
      <c r="C14" s="39">
        <f t="shared" si="1"/>
        <v>7811.0262507345324</v>
      </c>
      <c r="D14" s="40">
        <f t="shared" si="2"/>
        <v>834623.69510282145</v>
      </c>
      <c r="E14" s="34">
        <f t="shared" si="4"/>
        <v>8278732.5604029708</v>
      </c>
      <c r="G14" s="31">
        <v>73</v>
      </c>
      <c r="H14" s="39">
        <v>11716.539376101799</v>
      </c>
      <c r="I14" s="39">
        <v>7811.0262507345324</v>
      </c>
      <c r="J14" s="40">
        <v>834623.69510282145</v>
      </c>
      <c r="K14" s="40">
        <v>8278732.5604029708</v>
      </c>
      <c r="M14" s="31">
        <v>86</v>
      </c>
      <c r="N14" s="39">
        <v>2795.4294419021303</v>
      </c>
      <c r="O14" s="77">
        <v>2795.4294419021303</v>
      </c>
      <c r="P14" s="40">
        <v>269101.08167040814</v>
      </c>
      <c r="Q14" s="40">
        <v>615228.76513569802</v>
      </c>
    </row>
    <row r="15" spans="1:17">
      <c r="A15" s="31">
        <f t="shared" si="6"/>
        <v>74</v>
      </c>
      <c r="B15" s="39">
        <f t="shared" si="5"/>
        <v>11045.925035793329</v>
      </c>
      <c r="C15" s="39">
        <f t="shared" ref="C15:C22" si="7">B15*2/3</f>
        <v>7363.9500238622195</v>
      </c>
      <c r="D15" s="40">
        <f t="shared" ref="D15:D29" si="8">(C15+C16)*110/2</f>
        <v>785321.93796862697</v>
      </c>
      <c r="E15" s="34">
        <f t="shared" si="4"/>
        <v>7444108.8653001497</v>
      </c>
      <c r="G15" s="31">
        <v>74</v>
      </c>
      <c r="H15" s="39">
        <v>11045.925035793329</v>
      </c>
      <c r="I15" s="39">
        <v>7363.9500238622195</v>
      </c>
      <c r="J15" s="40">
        <v>785321.93796862697</v>
      </c>
      <c r="K15" s="40">
        <v>7444108.8653001497</v>
      </c>
      <c r="M15" s="31">
        <v>87</v>
      </c>
      <c r="N15" s="39">
        <v>2097.3174975598363</v>
      </c>
      <c r="O15" s="77">
        <v>2097.3174975598363</v>
      </c>
      <c r="P15" s="40">
        <v>192273.63031527432</v>
      </c>
      <c r="Q15" s="40">
        <v>346127.68346528994</v>
      </c>
    </row>
    <row r="16" spans="1:17">
      <c r="A16" s="31">
        <f t="shared" si="6"/>
        <v>75</v>
      </c>
      <c r="B16" s="39">
        <f t="shared" si="5"/>
        <v>10371.945999714681</v>
      </c>
      <c r="C16" s="39">
        <f t="shared" si="7"/>
        <v>6914.6306664764534</v>
      </c>
      <c r="D16" s="40">
        <f t="shared" si="8"/>
        <v>735780.96416454297</v>
      </c>
      <c r="E16" s="34">
        <f t="shared" si="4"/>
        <v>6658786.927331523</v>
      </c>
      <c r="G16" s="31">
        <v>75</v>
      </c>
      <c r="H16" s="39">
        <v>10371.945999714681</v>
      </c>
      <c r="I16" s="39">
        <v>6914.6306664764534</v>
      </c>
      <c r="J16" s="40">
        <v>735780.96416454297</v>
      </c>
      <c r="K16" s="40">
        <v>6658786.927331523</v>
      </c>
      <c r="M16" s="31">
        <v>88</v>
      </c>
      <c r="N16" s="39">
        <v>1398.5666899906059</v>
      </c>
      <c r="O16" s="77">
        <v>1398.5666899906059</v>
      </c>
      <c r="P16" s="40">
        <v>115387.61054974947</v>
      </c>
      <c r="Q16" s="40">
        <v>153854.05315001562</v>
      </c>
    </row>
    <row r="17" spans="1:17">
      <c r="A17" s="31">
        <f t="shared" si="6"/>
        <v>76</v>
      </c>
      <c r="B17" s="39">
        <f t="shared" si="5"/>
        <v>9694.8075684092219</v>
      </c>
      <c r="C17" s="39">
        <f t="shared" si="7"/>
        <v>6463.2050456061479</v>
      </c>
      <c r="D17" s="40">
        <f t="shared" si="8"/>
        <v>686015.86435110448</v>
      </c>
      <c r="E17" s="34">
        <f t="shared" si="4"/>
        <v>5923005.9631669801</v>
      </c>
      <c r="G17" s="31">
        <v>76</v>
      </c>
      <c r="H17" s="39">
        <v>9694.8075684092219</v>
      </c>
      <c r="I17" s="39">
        <v>6463.2050456061479</v>
      </c>
      <c r="J17" s="40">
        <v>686015.86435110448</v>
      </c>
      <c r="K17" s="40">
        <v>5923005.9631669801</v>
      </c>
      <c r="M17" s="31">
        <v>89</v>
      </c>
      <c r="N17" s="39">
        <v>699.38986545938451</v>
      </c>
      <c r="O17" s="77">
        <v>699.38986545938451</v>
      </c>
      <c r="P17" s="40">
        <v>38466.442600266149</v>
      </c>
      <c r="Q17" s="40">
        <v>38466.442600266149</v>
      </c>
    </row>
    <row r="18" spans="1:17">
      <c r="A18" s="31">
        <f t="shared" si="6"/>
        <v>77</v>
      </c>
      <c r="B18" s="39">
        <f t="shared" si="5"/>
        <v>9014.7160048027163</v>
      </c>
      <c r="C18" s="39">
        <f t="shared" si="7"/>
        <v>6009.8106698684778</v>
      </c>
      <c r="D18" s="40">
        <f t="shared" si="8"/>
        <v>636041.7974597998</v>
      </c>
      <c r="E18" s="34">
        <f t="shared" si="4"/>
        <v>5236990.0988158751</v>
      </c>
      <c r="G18" s="31">
        <v>77</v>
      </c>
      <c r="H18" s="39">
        <v>9014.7160048027163</v>
      </c>
      <c r="I18" s="39">
        <v>6009.8106698684778</v>
      </c>
      <c r="J18" s="40">
        <v>636041.7974597998</v>
      </c>
      <c r="K18" s="40">
        <v>5236990.0988158751</v>
      </c>
      <c r="M18" s="31">
        <v>90</v>
      </c>
      <c r="N18" s="84">
        <v>0</v>
      </c>
      <c r="O18" s="84"/>
      <c r="P18" s="84">
        <v>0</v>
      </c>
      <c r="Q18" s="84">
        <v>0</v>
      </c>
    </row>
    <row r="19" spans="1:17">
      <c r="A19" s="31">
        <f t="shared" si="6"/>
        <v>78</v>
      </c>
      <c r="B19" s="39">
        <f t="shared" si="5"/>
        <v>8331.8784713736404</v>
      </c>
      <c r="C19" s="39">
        <f t="shared" si="7"/>
        <v>5554.5856475824266</v>
      </c>
      <c r="D19" s="40">
        <f t="shared" si="8"/>
        <v>585873.98607551353</v>
      </c>
      <c r="E19" s="34">
        <f t="shared" si="4"/>
        <v>4600948.3013560753</v>
      </c>
    </row>
    <row r="20" spans="1:17" ht="15" customHeight="1">
      <c r="A20" s="31">
        <f t="shared" si="6"/>
        <v>79</v>
      </c>
      <c r="B20" s="39">
        <f t="shared" si="5"/>
        <v>7646.5029670494569</v>
      </c>
      <c r="C20" s="39">
        <f t="shared" si="7"/>
        <v>5097.6686446996382</v>
      </c>
      <c r="D20" s="40">
        <f t="shared" si="8"/>
        <v>535527.71179957979</v>
      </c>
      <c r="E20" s="34">
        <f t="shared" si="4"/>
        <v>4015074.3152805623</v>
      </c>
      <c r="L20" s="135" t="str">
        <f>"+ Area above 81 Degrees does not contain any land"</f>
        <v>+ Area above 81 Degrees does not contain any land</v>
      </c>
      <c r="M20" s="136"/>
      <c r="N20" s="136"/>
      <c r="O20" s="136"/>
      <c r="P20" s="136"/>
      <c r="Q20" s="137"/>
    </row>
    <row r="21" spans="1:17">
      <c r="A21" s="31">
        <f t="shared" si="6"/>
        <v>80</v>
      </c>
      <c r="B21" s="39">
        <f t="shared" si="5"/>
        <v>6958.7982638481726</v>
      </c>
      <c r="C21" s="39">
        <f t="shared" si="7"/>
        <v>4639.1988425654481</v>
      </c>
      <c r="D21" s="40">
        <f t="shared" si="8"/>
        <v>485018.31059485837</v>
      </c>
      <c r="E21" s="34">
        <f t="shared" si="4"/>
        <v>3479546.6034809826</v>
      </c>
    </row>
    <row r="22" spans="1:17">
      <c r="A22" s="31">
        <f t="shared" si="6"/>
        <v>81</v>
      </c>
      <c r="B22" s="39">
        <f t="shared" si="5"/>
        <v>6268.9738432843278</v>
      </c>
      <c r="C22" s="39">
        <f t="shared" si="7"/>
        <v>4179.3158955228855</v>
      </c>
      <c r="D22" s="40">
        <f t="shared" si="8"/>
        <v>536610.56504449842</v>
      </c>
      <c r="E22" s="34">
        <f t="shared" si="4"/>
        <v>2994528.2928861245</v>
      </c>
    </row>
    <row r="23" spans="1:17">
      <c r="A23" s="31">
        <f t="shared" si="6"/>
        <v>82</v>
      </c>
      <c r="B23" s="39">
        <f t="shared" si="5"/>
        <v>5577.2398325589047</v>
      </c>
      <c r="C23" s="77">
        <f>B23</f>
        <v>5577.2398325589047</v>
      </c>
      <c r="D23" s="40">
        <f t="shared" si="8"/>
        <v>575357.57252112997</v>
      </c>
      <c r="E23" s="34">
        <f t="shared" si="4"/>
        <v>2457917.7278416259</v>
      </c>
    </row>
    <row r="24" spans="1:17">
      <c r="A24" s="31">
        <f t="shared" si="6"/>
        <v>83</v>
      </c>
      <c r="B24" s="39">
        <f t="shared" si="5"/>
        <v>4883.8069405525503</v>
      </c>
      <c r="C24" s="77">
        <f t="shared" ref="C24:C30" si="9">B24</f>
        <v>4883.8069405525503</v>
      </c>
      <c r="D24" s="40">
        <f t="shared" si="8"/>
        <v>498998.13338067831</v>
      </c>
      <c r="E24" s="34">
        <f t="shared" si="4"/>
        <v>1882560.1553204961</v>
      </c>
    </row>
    <row r="25" spans="1:17">
      <c r="A25" s="31">
        <f t="shared" si="6"/>
        <v>84</v>
      </c>
      <c r="B25" s="39">
        <f t="shared" si="5"/>
        <v>4188.8863936416019</v>
      </c>
      <c r="C25" s="77">
        <f t="shared" si="9"/>
        <v>4188.8863936416019</v>
      </c>
      <c r="D25" s="40">
        <f t="shared" si="8"/>
        <v>422486.69457489543</v>
      </c>
      <c r="E25" s="34">
        <f t="shared" si="4"/>
        <v>1383562.0219398178</v>
      </c>
    </row>
    <row r="26" spans="1:17">
      <c r="A26" s="31">
        <f t="shared" si="6"/>
        <v>85</v>
      </c>
      <c r="B26" s="39">
        <f t="shared" si="5"/>
        <v>3492.6898713564974</v>
      </c>
      <c r="C26" s="77">
        <f t="shared" si="9"/>
        <v>3492.6898713564974</v>
      </c>
      <c r="D26" s="40">
        <f t="shared" si="8"/>
        <v>345846.56222922454</v>
      </c>
      <c r="E26" s="34">
        <f t="shared" si="4"/>
        <v>961075.3273649225</v>
      </c>
    </row>
    <row r="27" spans="1:17">
      <c r="A27" s="31">
        <f t="shared" si="6"/>
        <v>86</v>
      </c>
      <c r="B27" s="39">
        <f t="shared" si="5"/>
        <v>2795.4294419021303</v>
      </c>
      <c r="C27" s="77">
        <f t="shared" si="9"/>
        <v>2795.4294419021303</v>
      </c>
      <c r="D27" s="40">
        <f t="shared" si="8"/>
        <v>269101.08167040814</v>
      </c>
      <c r="E27" s="34">
        <f t="shared" si="4"/>
        <v>615228.76513569802</v>
      </c>
    </row>
    <row r="28" spans="1:17">
      <c r="A28" s="31">
        <f t="shared" si="6"/>
        <v>87</v>
      </c>
      <c r="B28" s="39">
        <f t="shared" si="5"/>
        <v>2097.3174975598363</v>
      </c>
      <c r="C28" s="77">
        <f t="shared" si="9"/>
        <v>2097.3174975598363</v>
      </c>
      <c r="D28" s="40">
        <f t="shared" si="8"/>
        <v>192273.63031527432</v>
      </c>
      <c r="E28" s="34">
        <f t="shared" si="4"/>
        <v>346127.68346528994</v>
      </c>
    </row>
    <row r="29" spans="1:17">
      <c r="A29" s="31">
        <f t="shared" si="6"/>
        <v>88</v>
      </c>
      <c r="B29" s="39">
        <f t="shared" si="5"/>
        <v>1398.5666899906059</v>
      </c>
      <c r="C29" s="77">
        <f t="shared" si="9"/>
        <v>1398.5666899906059</v>
      </c>
      <c r="D29" s="40">
        <f t="shared" si="8"/>
        <v>115387.61054974947</v>
      </c>
      <c r="E29" s="34">
        <f>D29+E30</f>
        <v>153854.05315001562</v>
      </c>
    </row>
    <row r="30" spans="1:17">
      <c r="A30" s="31">
        <f>A29+1</f>
        <v>89</v>
      </c>
      <c r="B30" s="39">
        <f t="shared" si="5"/>
        <v>699.38986545938451</v>
      </c>
      <c r="C30" s="77">
        <f t="shared" si="9"/>
        <v>699.38986545938451</v>
      </c>
      <c r="D30" s="40">
        <f t="shared" ref="D30" si="10">(B30+B31)*110/2</f>
        <v>38466.442600266149</v>
      </c>
      <c r="E30" s="34">
        <f>D30+E31</f>
        <v>38466.442600266149</v>
      </c>
    </row>
    <row r="31" spans="1:17">
      <c r="A31" s="31">
        <f>A30+1</f>
        <v>90</v>
      </c>
      <c r="B31">
        <v>0</v>
      </c>
      <c r="D31">
        <v>0</v>
      </c>
      <c r="E31">
        <v>0</v>
      </c>
    </row>
    <row r="33" spans="1:5">
      <c r="A33" s="135" t="str">
        <f>"+ Area above 81 Degrees does not contain any land"</f>
        <v>+ Area above 81 Degrees does not contain any land</v>
      </c>
      <c r="B33" s="136"/>
      <c r="C33" s="136"/>
      <c r="D33" s="136"/>
      <c r="E33" s="136"/>
    </row>
  </sheetData>
  <mergeCells count="2">
    <mergeCell ref="A33:E33"/>
    <mergeCell ref="L20:Q20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4"/>
  <sheetViews>
    <sheetView topLeftCell="A34" workbookViewId="0">
      <selection activeCell="M14" sqref="M14:Q14"/>
    </sheetView>
  </sheetViews>
  <sheetFormatPr defaultRowHeight="15"/>
  <cols>
    <col min="1" max="1" width="9.85546875" style="32" customWidth="1"/>
    <col min="2" max="31" width="4" style="32" customWidth="1"/>
    <col min="32" max="16384" width="9.140625" style="32"/>
  </cols>
  <sheetData>
    <row r="1" spans="1:31">
      <c r="A1" s="36" t="s">
        <v>139</v>
      </c>
    </row>
    <row r="2" spans="1:31">
      <c r="B2" s="32" t="s">
        <v>140</v>
      </c>
    </row>
    <row r="3" spans="1:31">
      <c r="B3" s="32" t="s">
        <v>141</v>
      </c>
    </row>
    <row r="4" spans="1:31">
      <c r="B4" s="32" t="s">
        <v>142</v>
      </c>
    </row>
    <row r="5" spans="1:31">
      <c r="B5" s="32" t="s">
        <v>143</v>
      </c>
    </row>
    <row r="6" spans="1:31">
      <c r="B6" s="32" t="s">
        <v>144</v>
      </c>
    </row>
    <row r="7" spans="1:31">
      <c r="B7" s="32" t="s">
        <v>145</v>
      </c>
    </row>
    <row r="8" spans="1:31">
      <c r="B8" s="32" t="s">
        <v>146</v>
      </c>
    </row>
    <row r="9" spans="1:31">
      <c r="B9" s="32" t="s">
        <v>147</v>
      </c>
    </row>
    <row r="10" spans="1:31">
      <c r="B10" s="32" t="s">
        <v>148</v>
      </c>
    </row>
    <row r="12" spans="1:31">
      <c r="B12" s="138"/>
      <c r="C12" s="138"/>
      <c r="D12" s="138"/>
      <c r="E12" s="138"/>
      <c r="F12" s="139" t="s">
        <v>149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</row>
    <row r="13" spans="1:31">
      <c r="B13" s="140" t="s">
        <v>150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</row>
    <row r="14" spans="1:31">
      <c r="A14" s="85" t="s">
        <v>151</v>
      </c>
      <c r="B14" s="86">
        <v>42433</v>
      </c>
      <c r="C14" s="85">
        <v>11</v>
      </c>
      <c r="D14" s="85">
        <v>18</v>
      </c>
      <c r="E14" s="85">
        <v>25</v>
      </c>
      <c r="F14" s="86">
        <v>42461</v>
      </c>
      <c r="G14" s="85">
        <v>8</v>
      </c>
      <c r="H14" s="85">
        <v>15</v>
      </c>
      <c r="I14" s="85">
        <v>22</v>
      </c>
      <c r="J14" s="85">
        <v>29</v>
      </c>
      <c r="K14" s="86">
        <v>42496</v>
      </c>
      <c r="L14" s="85">
        <v>13</v>
      </c>
      <c r="M14" s="85">
        <v>20</v>
      </c>
      <c r="N14" s="85">
        <v>27</v>
      </c>
      <c r="O14" s="86">
        <v>42524</v>
      </c>
      <c r="P14" s="85">
        <v>10</v>
      </c>
      <c r="Q14" s="85">
        <v>17</v>
      </c>
      <c r="R14" s="85">
        <v>24</v>
      </c>
      <c r="S14" s="86">
        <v>42552</v>
      </c>
      <c r="T14" s="85">
        <v>8</v>
      </c>
      <c r="U14" s="85">
        <v>15</v>
      </c>
      <c r="V14" s="85">
        <v>22</v>
      </c>
      <c r="W14" s="85">
        <v>29</v>
      </c>
      <c r="X14" s="86">
        <v>42587</v>
      </c>
      <c r="Y14" s="85">
        <v>12</v>
      </c>
      <c r="Z14" s="85">
        <v>19</v>
      </c>
      <c r="AA14" s="85">
        <v>26</v>
      </c>
      <c r="AB14" s="86">
        <v>42615</v>
      </c>
      <c r="AC14" s="85">
        <v>9</v>
      </c>
      <c r="AD14" s="87">
        <v>16</v>
      </c>
      <c r="AE14" s="85">
        <v>23</v>
      </c>
    </row>
    <row r="15" spans="1:31">
      <c r="A15" s="88">
        <v>30</v>
      </c>
      <c r="B15" s="32">
        <v>264</v>
      </c>
      <c r="C15" s="32">
        <v>273</v>
      </c>
      <c r="D15" s="32">
        <v>281</v>
      </c>
      <c r="E15" s="32">
        <v>288</v>
      </c>
      <c r="F15" s="89">
        <v>295</v>
      </c>
      <c r="G15" s="89">
        <v>302</v>
      </c>
      <c r="H15" s="89">
        <v>308</v>
      </c>
      <c r="I15" s="89">
        <v>313</v>
      </c>
      <c r="J15" s="89">
        <v>318</v>
      </c>
      <c r="K15" s="89">
        <v>322</v>
      </c>
      <c r="L15" s="89">
        <v>325</v>
      </c>
      <c r="M15" s="89">
        <v>328</v>
      </c>
      <c r="N15" s="89">
        <v>331</v>
      </c>
      <c r="O15" s="89">
        <v>332</v>
      </c>
      <c r="P15" s="89">
        <v>333</v>
      </c>
      <c r="Q15" s="90">
        <v>334</v>
      </c>
      <c r="R15" s="89">
        <v>333</v>
      </c>
      <c r="S15" s="89">
        <v>333</v>
      </c>
      <c r="T15" s="89">
        <v>331</v>
      </c>
      <c r="U15" s="89">
        <v>329</v>
      </c>
      <c r="V15" s="89">
        <v>326</v>
      </c>
      <c r="W15" s="89">
        <v>323</v>
      </c>
      <c r="X15" s="89">
        <v>319</v>
      </c>
      <c r="Y15" s="89">
        <v>315</v>
      </c>
      <c r="Z15" s="89">
        <v>310</v>
      </c>
      <c r="AA15" s="89">
        <v>305</v>
      </c>
      <c r="AB15" s="89">
        <v>299</v>
      </c>
      <c r="AC15" s="89">
        <v>293</v>
      </c>
      <c r="AD15" s="91">
        <v>286</v>
      </c>
      <c r="AE15" s="89">
        <v>279</v>
      </c>
    </row>
    <row r="16" spans="1:31">
      <c r="A16" s="88">
        <v>31</v>
      </c>
      <c r="B16" s="32">
        <v>262</v>
      </c>
      <c r="C16" s="32">
        <v>271</v>
      </c>
      <c r="D16" s="32">
        <v>279</v>
      </c>
      <c r="E16" s="32">
        <v>287</v>
      </c>
      <c r="F16" s="89">
        <v>294</v>
      </c>
      <c r="G16" s="89">
        <v>301</v>
      </c>
      <c r="H16" s="89">
        <v>307</v>
      </c>
      <c r="I16" s="89">
        <v>313</v>
      </c>
      <c r="J16" s="89">
        <v>318</v>
      </c>
      <c r="K16" s="89">
        <v>322</v>
      </c>
      <c r="L16" s="89">
        <v>326</v>
      </c>
      <c r="M16" s="89">
        <v>329</v>
      </c>
      <c r="N16" s="89">
        <v>332</v>
      </c>
      <c r="O16" s="89">
        <v>333</v>
      </c>
      <c r="P16" s="89">
        <v>335</v>
      </c>
      <c r="Q16" s="90">
        <v>335</v>
      </c>
      <c r="R16" s="89">
        <v>335</v>
      </c>
      <c r="S16" s="89">
        <v>334</v>
      </c>
      <c r="T16" s="89">
        <v>332</v>
      </c>
      <c r="U16" s="89">
        <v>330</v>
      </c>
      <c r="V16" s="89">
        <v>327</v>
      </c>
      <c r="W16" s="89">
        <v>324</v>
      </c>
      <c r="X16" s="89">
        <v>320</v>
      </c>
      <c r="Y16" s="89">
        <v>315</v>
      </c>
      <c r="Z16" s="89">
        <v>310</v>
      </c>
      <c r="AA16" s="89">
        <v>305</v>
      </c>
      <c r="AB16" s="89">
        <v>299</v>
      </c>
      <c r="AC16" s="89">
        <v>292</v>
      </c>
      <c r="AD16" s="91">
        <v>285</v>
      </c>
      <c r="AE16" s="89">
        <v>277</v>
      </c>
    </row>
    <row r="17" spans="1:31">
      <c r="A17" s="88">
        <v>32</v>
      </c>
      <c r="B17" s="32">
        <v>260</v>
      </c>
      <c r="C17" s="32">
        <v>269</v>
      </c>
      <c r="D17" s="32">
        <v>277</v>
      </c>
      <c r="E17" s="32">
        <v>286</v>
      </c>
      <c r="F17" s="89">
        <v>293</v>
      </c>
      <c r="G17" s="89">
        <v>301</v>
      </c>
      <c r="H17" s="89">
        <v>307</v>
      </c>
      <c r="I17" s="89">
        <v>313</v>
      </c>
      <c r="J17" s="89">
        <v>318</v>
      </c>
      <c r="K17" s="89">
        <v>323</v>
      </c>
      <c r="L17" s="89">
        <v>327</v>
      </c>
      <c r="M17" s="89">
        <v>330</v>
      </c>
      <c r="N17" s="89">
        <v>333</v>
      </c>
      <c r="O17" s="89">
        <v>335</v>
      </c>
      <c r="P17" s="89">
        <v>336</v>
      </c>
      <c r="Q17" s="90">
        <v>336</v>
      </c>
      <c r="R17" s="89">
        <v>336</v>
      </c>
      <c r="S17" s="89">
        <v>335</v>
      </c>
      <c r="T17" s="89">
        <v>334</v>
      </c>
      <c r="U17" s="89">
        <v>331</v>
      </c>
      <c r="V17" s="89">
        <v>328</v>
      </c>
      <c r="W17" s="89">
        <v>325</v>
      </c>
      <c r="X17" s="89">
        <v>320</v>
      </c>
      <c r="Y17" s="89">
        <v>316</v>
      </c>
      <c r="Z17" s="89">
        <v>310</v>
      </c>
      <c r="AA17" s="89">
        <v>304</v>
      </c>
      <c r="AB17" s="89">
        <v>298</v>
      </c>
      <c r="AC17" s="89">
        <v>291</v>
      </c>
      <c r="AD17" s="91">
        <v>284</v>
      </c>
      <c r="AE17" s="89">
        <v>276</v>
      </c>
    </row>
    <row r="18" spans="1:31">
      <c r="A18" s="88">
        <v>33</v>
      </c>
      <c r="B18" s="32">
        <v>257</v>
      </c>
      <c r="C18" s="32">
        <v>266</v>
      </c>
      <c r="D18" s="32">
        <v>276</v>
      </c>
      <c r="E18" s="32">
        <v>284</v>
      </c>
      <c r="F18" s="89">
        <v>292</v>
      </c>
      <c r="G18" s="89">
        <v>300</v>
      </c>
      <c r="H18" s="89">
        <v>307</v>
      </c>
      <c r="I18" s="89">
        <v>313</v>
      </c>
      <c r="J18" s="89">
        <v>318</v>
      </c>
      <c r="K18" s="89">
        <v>323</v>
      </c>
      <c r="L18" s="89">
        <v>327</v>
      </c>
      <c r="M18" s="89">
        <v>331</v>
      </c>
      <c r="N18" s="89">
        <v>334</v>
      </c>
      <c r="O18" s="89">
        <v>336</v>
      </c>
      <c r="P18" s="89">
        <v>337</v>
      </c>
      <c r="Q18" s="90">
        <v>338</v>
      </c>
      <c r="R18" s="89">
        <v>337</v>
      </c>
      <c r="S18" s="89">
        <v>336</v>
      </c>
      <c r="T18" s="89">
        <v>335</v>
      </c>
      <c r="U18" s="89">
        <v>332</v>
      </c>
      <c r="V18" s="89">
        <v>329</v>
      </c>
      <c r="W18" s="89">
        <v>325</v>
      </c>
      <c r="X18" s="89">
        <v>321</v>
      </c>
      <c r="Y18" s="89">
        <v>316</v>
      </c>
      <c r="Z18" s="89">
        <v>310</v>
      </c>
      <c r="AA18" s="89">
        <v>304</v>
      </c>
      <c r="AB18" s="89">
        <v>297</v>
      </c>
      <c r="AC18" s="89">
        <v>290</v>
      </c>
      <c r="AD18" s="91">
        <v>282</v>
      </c>
      <c r="AE18" s="89">
        <v>274</v>
      </c>
    </row>
    <row r="19" spans="1:31">
      <c r="A19" s="88">
        <v>34</v>
      </c>
      <c r="B19" s="32">
        <v>254</v>
      </c>
      <c r="C19" s="32">
        <v>264</v>
      </c>
      <c r="D19" s="32">
        <v>274</v>
      </c>
      <c r="E19" s="32">
        <v>283</v>
      </c>
      <c r="F19" s="89">
        <v>291</v>
      </c>
      <c r="G19" s="89">
        <v>299</v>
      </c>
      <c r="H19" s="89">
        <v>306</v>
      </c>
      <c r="I19" s="89">
        <v>313</v>
      </c>
      <c r="J19" s="89">
        <v>318</v>
      </c>
      <c r="K19" s="89">
        <v>324</v>
      </c>
      <c r="L19" s="89">
        <v>328</v>
      </c>
      <c r="M19" s="89">
        <v>332</v>
      </c>
      <c r="N19" s="89">
        <v>335</v>
      </c>
      <c r="O19" s="89">
        <v>337</v>
      </c>
      <c r="P19" s="89">
        <v>338</v>
      </c>
      <c r="Q19" s="90">
        <v>339</v>
      </c>
      <c r="R19" s="89">
        <v>339</v>
      </c>
      <c r="S19" s="89">
        <v>338</v>
      </c>
      <c r="T19" s="89">
        <v>336</v>
      </c>
      <c r="U19" s="89">
        <v>333</v>
      </c>
      <c r="V19" s="89">
        <v>330</v>
      </c>
      <c r="W19" s="89">
        <v>326</v>
      </c>
      <c r="X19" s="89">
        <v>321</v>
      </c>
      <c r="Y19" s="89">
        <v>316</v>
      </c>
      <c r="Z19" s="89">
        <v>310</v>
      </c>
      <c r="AA19" s="89">
        <v>304</v>
      </c>
      <c r="AB19" s="89">
        <v>297</v>
      </c>
      <c r="AC19" s="89">
        <v>289</v>
      </c>
      <c r="AD19" s="91">
        <v>281</v>
      </c>
      <c r="AE19" s="89">
        <v>273</v>
      </c>
    </row>
    <row r="20" spans="1:31">
      <c r="A20" s="88">
        <v>35</v>
      </c>
      <c r="B20" s="32">
        <v>252</v>
      </c>
      <c r="C20" s="32">
        <v>262</v>
      </c>
      <c r="D20" s="32">
        <v>272</v>
      </c>
      <c r="E20" s="32">
        <v>281</v>
      </c>
      <c r="F20" s="89">
        <v>290</v>
      </c>
      <c r="G20" s="89">
        <v>298</v>
      </c>
      <c r="H20" s="89">
        <v>306</v>
      </c>
      <c r="I20" s="89">
        <v>312</v>
      </c>
      <c r="J20" s="89">
        <v>319</v>
      </c>
      <c r="K20" s="89">
        <v>324</v>
      </c>
      <c r="L20" s="89">
        <v>329</v>
      </c>
      <c r="M20" s="89">
        <v>332</v>
      </c>
      <c r="N20" s="89">
        <v>336</v>
      </c>
      <c r="O20" s="89">
        <v>338</v>
      </c>
      <c r="P20" s="89">
        <v>340</v>
      </c>
      <c r="Q20" s="90">
        <v>340</v>
      </c>
      <c r="R20" s="89">
        <v>340</v>
      </c>
      <c r="S20" s="89">
        <v>339</v>
      </c>
      <c r="T20" s="89">
        <v>337</v>
      </c>
      <c r="U20" s="89">
        <v>334</v>
      </c>
      <c r="V20" s="89">
        <v>331</v>
      </c>
      <c r="W20" s="89">
        <v>327</v>
      </c>
      <c r="X20" s="89">
        <v>322</v>
      </c>
      <c r="Y20" s="89">
        <v>316</v>
      </c>
      <c r="Z20" s="89">
        <v>310</v>
      </c>
      <c r="AA20" s="89">
        <v>303</v>
      </c>
      <c r="AB20" s="89">
        <v>296</v>
      </c>
      <c r="AC20" s="89">
        <v>288</v>
      </c>
      <c r="AD20" s="91">
        <v>280</v>
      </c>
      <c r="AE20" s="89">
        <v>271</v>
      </c>
    </row>
    <row r="21" spans="1:31">
      <c r="A21" s="88">
        <v>36</v>
      </c>
      <c r="B21" s="32">
        <v>249</v>
      </c>
      <c r="C21" s="32">
        <v>260</v>
      </c>
      <c r="D21" s="32">
        <v>270</v>
      </c>
      <c r="E21" s="32">
        <v>279</v>
      </c>
      <c r="F21" s="89">
        <v>289</v>
      </c>
      <c r="G21" s="89">
        <v>297</v>
      </c>
      <c r="H21" s="89">
        <v>305</v>
      </c>
      <c r="I21" s="89">
        <v>312</v>
      </c>
      <c r="J21" s="89">
        <v>319</v>
      </c>
      <c r="K21" s="89">
        <v>324</v>
      </c>
      <c r="L21" s="89">
        <v>329</v>
      </c>
      <c r="M21" s="89">
        <v>333</v>
      </c>
      <c r="N21" s="89">
        <v>337</v>
      </c>
      <c r="O21" s="89">
        <v>339</v>
      </c>
      <c r="P21" s="89">
        <v>341</v>
      </c>
      <c r="Q21" s="90">
        <v>341</v>
      </c>
      <c r="R21" s="89">
        <v>341</v>
      </c>
      <c r="S21" s="89">
        <v>340</v>
      </c>
      <c r="T21" s="89">
        <v>338</v>
      </c>
      <c r="U21" s="89">
        <v>335</v>
      </c>
      <c r="V21" s="89">
        <v>332</v>
      </c>
      <c r="W21" s="89">
        <v>327</v>
      </c>
      <c r="X21" s="89">
        <v>322</v>
      </c>
      <c r="Y21" s="89">
        <v>316</v>
      </c>
      <c r="Z21" s="89">
        <v>310</v>
      </c>
      <c r="AA21" s="89">
        <v>303</v>
      </c>
      <c r="AB21" s="89">
        <v>295</v>
      </c>
      <c r="AC21" s="89">
        <v>287</v>
      </c>
      <c r="AD21" s="91">
        <v>278</v>
      </c>
      <c r="AE21" s="89">
        <v>269</v>
      </c>
    </row>
    <row r="22" spans="1:31">
      <c r="A22" s="88">
        <v>37</v>
      </c>
      <c r="B22" s="32">
        <v>246</v>
      </c>
      <c r="C22" s="32">
        <v>257</v>
      </c>
      <c r="D22" s="32">
        <v>268</v>
      </c>
      <c r="E22" s="32">
        <v>278</v>
      </c>
      <c r="F22" s="89">
        <v>287</v>
      </c>
      <c r="G22" s="89">
        <v>296</v>
      </c>
      <c r="H22" s="89">
        <v>304</v>
      </c>
      <c r="I22" s="89">
        <v>312</v>
      </c>
      <c r="J22" s="89">
        <v>319</v>
      </c>
      <c r="K22" s="89">
        <v>325</v>
      </c>
      <c r="L22" s="89">
        <v>330</v>
      </c>
      <c r="M22" s="89">
        <v>334</v>
      </c>
      <c r="N22" s="89">
        <v>338</v>
      </c>
      <c r="O22" s="89">
        <v>340</v>
      </c>
      <c r="P22" s="89">
        <v>342</v>
      </c>
      <c r="Q22" s="90">
        <v>343</v>
      </c>
      <c r="R22" s="89">
        <v>342</v>
      </c>
      <c r="S22" s="89">
        <v>341</v>
      </c>
      <c r="T22" s="89">
        <v>339</v>
      </c>
      <c r="U22" s="89">
        <v>336</v>
      </c>
      <c r="V22" s="89">
        <v>332</v>
      </c>
      <c r="W22" s="89">
        <v>328</v>
      </c>
      <c r="X22" s="89">
        <v>322</v>
      </c>
      <c r="Y22" s="89">
        <v>316</v>
      </c>
      <c r="Z22" s="89">
        <v>310</v>
      </c>
      <c r="AA22" s="89">
        <v>302</v>
      </c>
      <c r="AB22" s="89">
        <v>294</v>
      </c>
      <c r="AC22" s="89">
        <v>286</v>
      </c>
      <c r="AD22" s="91">
        <v>276</v>
      </c>
      <c r="AE22" s="89">
        <v>267</v>
      </c>
    </row>
    <row r="23" spans="1:31">
      <c r="A23" s="88">
        <v>38</v>
      </c>
      <c r="B23" s="32">
        <v>243</v>
      </c>
      <c r="C23" s="32">
        <v>255</v>
      </c>
      <c r="D23" s="32">
        <v>266</v>
      </c>
      <c r="E23" s="32">
        <v>276</v>
      </c>
      <c r="F23" s="89">
        <v>286</v>
      </c>
      <c r="G23" s="89">
        <v>295</v>
      </c>
      <c r="H23" s="89">
        <v>304</v>
      </c>
      <c r="I23" s="89">
        <v>311</v>
      </c>
      <c r="J23" s="89">
        <v>319</v>
      </c>
      <c r="K23" s="89">
        <v>325</v>
      </c>
      <c r="L23" s="89">
        <v>330</v>
      </c>
      <c r="M23" s="89">
        <v>335</v>
      </c>
      <c r="N23" s="89">
        <v>339</v>
      </c>
      <c r="O23" s="89">
        <v>341</v>
      </c>
      <c r="P23" s="89">
        <v>343</v>
      </c>
      <c r="Q23" s="90">
        <v>344</v>
      </c>
      <c r="R23" s="89">
        <v>344</v>
      </c>
      <c r="S23" s="89">
        <v>342</v>
      </c>
      <c r="T23" s="89">
        <v>340</v>
      </c>
      <c r="U23" s="89">
        <v>337</v>
      </c>
      <c r="V23" s="89">
        <v>333</v>
      </c>
      <c r="W23" s="89">
        <v>328</v>
      </c>
      <c r="X23" s="89">
        <v>323</v>
      </c>
      <c r="Y23" s="89">
        <v>316</v>
      </c>
      <c r="Z23" s="89">
        <v>309</v>
      </c>
      <c r="AA23" s="89">
        <v>302</v>
      </c>
      <c r="AB23" s="89">
        <v>293</v>
      </c>
      <c r="AC23" s="89">
        <v>284</v>
      </c>
      <c r="AD23" s="91">
        <v>275</v>
      </c>
      <c r="AE23" s="89">
        <v>265</v>
      </c>
    </row>
    <row r="24" spans="1:31">
      <c r="A24" s="88">
        <v>39</v>
      </c>
      <c r="B24" s="32">
        <v>240</v>
      </c>
      <c r="C24" s="32">
        <v>252</v>
      </c>
      <c r="D24" s="32">
        <v>263</v>
      </c>
      <c r="E24" s="32">
        <v>274</v>
      </c>
      <c r="F24" s="89">
        <v>284</v>
      </c>
      <c r="G24" s="89">
        <v>294</v>
      </c>
      <c r="H24" s="89">
        <v>303</v>
      </c>
      <c r="I24" s="89">
        <v>311</v>
      </c>
      <c r="J24" s="89">
        <v>318</v>
      </c>
      <c r="K24" s="89">
        <v>325</v>
      </c>
      <c r="L24" s="89">
        <v>331</v>
      </c>
      <c r="M24" s="89">
        <v>336</v>
      </c>
      <c r="N24" s="89">
        <v>339</v>
      </c>
      <c r="O24" s="89">
        <v>342</v>
      </c>
      <c r="P24" s="89">
        <v>344</v>
      </c>
      <c r="Q24" s="90">
        <v>345</v>
      </c>
      <c r="R24" s="89">
        <v>345</v>
      </c>
      <c r="S24" s="89">
        <v>344</v>
      </c>
      <c r="T24" s="89">
        <v>341</v>
      </c>
      <c r="U24" s="89">
        <v>338</v>
      </c>
      <c r="V24" s="89">
        <v>334</v>
      </c>
      <c r="W24" s="89">
        <v>329</v>
      </c>
      <c r="X24" s="89">
        <v>323</v>
      </c>
      <c r="Y24" s="89">
        <v>316</v>
      </c>
      <c r="Z24" s="89">
        <v>309</v>
      </c>
      <c r="AA24" s="89">
        <v>301</v>
      </c>
      <c r="AB24" s="89">
        <v>292</v>
      </c>
      <c r="AC24" s="89">
        <v>283</v>
      </c>
      <c r="AD24" s="91">
        <v>273</v>
      </c>
      <c r="AE24" s="89">
        <v>263</v>
      </c>
    </row>
    <row r="25" spans="1:31">
      <c r="A25" s="88">
        <v>40</v>
      </c>
      <c r="B25" s="92">
        <v>237</v>
      </c>
      <c r="C25" s="92">
        <v>249</v>
      </c>
      <c r="D25" s="92">
        <v>261</v>
      </c>
      <c r="E25" s="92">
        <v>272</v>
      </c>
      <c r="F25" s="90">
        <v>283</v>
      </c>
      <c r="G25" s="90">
        <v>293</v>
      </c>
      <c r="H25" s="90">
        <v>302</v>
      </c>
      <c r="I25" s="90">
        <v>311</v>
      </c>
      <c r="J25" s="90">
        <v>318</v>
      </c>
      <c r="K25" s="90">
        <v>325</v>
      </c>
      <c r="L25" s="90">
        <v>331</v>
      </c>
      <c r="M25" s="90">
        <v>336</v>
      </c>
      <c r="N25" s="90">
        <v>340</v>
      </c>
      <c r="O25" s="90">
        <v>343</v>
      </c>
      <c r="P25" s="90">
        <v>345</v>
      </c>
      <c r="Q25" s="90">
        <v>346</v>
      </c>
      <c r="R25" s="90">
        <v>346</v>
      </c>
      <c r="S25" s="90">
        <v>345</v>
      </c>
      <c r="T25" s="90">
        <v>342</v>
      </c>
      <c r="U25" s="90">
        <v>339</v>
      </c>
      <c r="V25" s="90">
        <v>335</v>
      </c>
      <c r="W25" s="90">
        <v>329</v>
      </c>
      <c r="X25" s="90">
        <v>323</v>
      </c>
      <c r="Y25" s="90">
        <v>316</v>
      </c>
      <c r="Z25" s="90">
        <v>309</v>
      </c>
      <c r="AA25" s="90">
        <v>300</v>
      </c>
      <c r="AB25" s="90">
        <v>291</v>
      </c>
      <c r="AC25" s="90">
        <v>282</v>
      </c>
      <c r="AD25" s="93">
        <v>272</v>
      </c>
      <c r="AE25" s="90">
        <v>261</v>
      </c>
    </row>
    <row r="26" spans="1:31">
      <c r="A26" s="88">
        <v>41</v>
      </c>
      <c r="B26" s="32">
        <v>234</v>
      </c>
      <c r="C26" s="32">
        <v>247</v>
      </c>
      <c r="D26" s="32">
        <v>259</v>
      </c>
      <c r="E26" s="32">
        <v>270</v>
      </c>
      <c r="F26" s="89">
        <v>281</v>
      </c>
      <c r="G26" s="89">
        <v>292</v>
      </c>
      <c r="H26" s="89">
        <v>301</v>
      </c>
      <c r="I26" s="89">
        <v>310</v>
      </c>
      <c r="J26" s="89">
        <v>318</v>
      </c>
      <c r="K26" s="89">
        <v>325</v>
      </c>
      <c r="L26" s="89">
        <v>332</v>
      </c>
      <c r="M26" s="89">
        <v>337</v>
      </c>
      <c r="N26" s="89">
        <v>341</v>
      </c>
      <c r="O26" s="89">
        <v>344</v>
      </c>
      <c r="P26" s="89">
        <v>346</v>
      </c>
      <c r="Q26" s="90">
        <v>347</v>
      </c>
      <c r="R26" s="89">
        <v>347</v>
      </c>
      <c r="S26" s="89">
        <v>346</v>
      </c>
      <c r="T26" s="89">
        <v>343</v>
      </c>
      <c r="U26" s="89">
        <v>340</v>
      </c>
      <c r="V26" s="89">
        <v>335</v>
      </c>
      <c r="W26" s="89">
        <v>330</v>
      </c>
      <c r="X26" s="89">
        <v>323</v>
      </c>
      <c r="Y26" s="89">
        <v>316</v>
      </c>
      <c r="Z26" s="89">
        <v>308</v>
      </c>
      <c r="AA26" s="89">
        <v>300</v>
      </c>
      <c r="AB26" s="89">
        <v>290</v>
      </c>
      <c r="AC26" s="89">
        <v>280</v>
      </c>
      <c r="AD26" s="91">
        <v>270</v>
      </c>
      <c r="AE26" s="89">
        <v>259</v>
      </c>
    </row>
    <row r="27" spans="1:31">
      <c r="A27" s="88">
        <v>42</v>
      </c>
      <c r="B27" s="32">
        <v>231</v>
      </c>
      <c r="C27" s="32">
        <v>244</v>
      </c>
      <c r="D27" s="32">
        <v>256</v>
      </c>
      <c r="E27" s="32">
        <v>268</v>
      </c>
      <c r="F27" s="89">
        <v>280</v>
      </c>
      <c r="G27" s="89">
        <v>290</v>
      </c>
      <c r="H27" s="89">
        <v>300</v>
      </c>
      <c r="I27" s="89">
        <v>310</v>
      </c>
      <c r="J27" s="89">
        <v>318</v>
      </c>
      <c r="K27" s="89">
        <v>325</v>
      </c>
      <c r="L27" s="89">
        <v>332</v>
      </c>
      <c r="M27" s="89">
        <v>337</v>
      </c>
      <c r="N27" s="89">
        <v>342</v>
      </c>
      <c r="O27" s="89">
        <v>345</v>
      </c>
      <c r="P27" s="89">
        <v>347</v>
      </c>
      <c r="Q27" s="90">
        <v>348</v>
      </c>
      <c r="R27" s="89">
        <v>348</v>
      </c>
      <c r="S27" s="89">
        <v>347</v>
      </c>
      <c r="T27" s="89">
        <v>344</v>
      </c>
      <c r="U27" s="89">
        <v>341</v>
      </c>
      <c r="V27" s="89">
        <v>336</v>
      </c>
      <c r="W27" s="89">
        <v>330</v>
      </c>
      <c r="X27" s="89">
        <v>324</v>
      </c>
      <c r="Y27" s="89">
        <v>316</v>
      </c>
      <c r="Z27" s="89">
        <v>308</v>
      </c>
      <c r="AA27" s="89">
        <v>299</v>
      </c>
      <c r="AB27" s="89">
        <v>289</v>
      </c>
      <c r="AC27" s="89">
        <v>279</v>
      </c>
      <c r="AD27" s="91">
        <v>268</v>
      </c>
      <c r="AE27" s="89">
        <v>256</v>
      </c>
    </row>
    <row r="28" spans="1:31">
      <c r="A28" s="88">
        <v>43</v>
      </c>
      <c r="B28" s="32">
        <v>227</v>
      </c>
      <c r="C28" s="32">
        <v>241</v>
      </c>
      <c r="D28" s="32">
        <v>254</v>
      </c>
      <c r="E28" s="32">
        <v>266</v>
      </c>
      <c r="F28" s="89">
        <v>278</v>
      </c>
      <c r="G28" s="89">
        <v>289</v>
      </c>
      <c r="H28" s="89">
        <v>299</v>
      </c>
      <c r="I28" s="89">
        <v>309</v>
      </c>
      <c r="J28" s="89">
        <v>318</v>
      </c>
      <c r="K28" s="89">
        <v>325</v>
      </c>
      <c r="L28" s="89">
        <v>332</v>
      </c>
      <c r="M28" s="89">
        <v>338</v>
      </c>
      <c r="N28" s="89">
        <v>343</v>
      </c>
      <c r="O28" s="89">
        <v>346</v>
      </c>
      <c r="P28" s="89">
        <v>349</v>
      </c>
      <c r="Q28" s="90">
        <v>350</v>
      </c>
      <c r="R28" s="89">
        <v>349</v>
      </c>
      <c r="S28" s="89">
        <v>348</v>
      </c>
      <c r="T28" s="89">
        <v>345</v>
      </c>
      <c r="U28" s="89">
        <v>342</v>
      </c>
      <c r="V28" s="89">
        <v>337</v>
      </c>
      <c r="W28" s="89">
        <v>331</v>
      </c>
      <c r="X28" s="89">
        <v>324</v>
      </c>
      <c r="Y28" s="89">
        <v>316</v>
      </c>
      <c r="Z28" s="89">
        <v>307</v>
      </c>
      <c r="AA28" s="89">
        <v>298</v>
      </c>
      <c r="AB28" s="89">
        <v>288</v>
      </c>
      <c r="AC28" s="89">
        <v>277</v>
      </c>
      <c r="AD28" s="91">
        <v>266</v>
      </c>
      <c r="AE28" s="89">
        <v>254</v>
      </c>
    </row>
    <row r="29" spans="1:31">
      <c r="A29" s="88">
        <v>44</v>
      </c>
      <c r="B29" s="32">
        <v>224</v>
      </c>
      <c r="C29" s="32">
        <v>238</v>
      </c>
      <c r="D29" s="32">
        <v>251</v>
      </c>
      <c r="E29" s="32">
        <v>264</v>
      </c>
      <c r="F29" s="89">
        <v>276</v>
      </c>
      <c r="G29" s="89">
        <v>288</v>
      </c>
      <c r="H29" s="89">
        <v>298</v>
      </c>
      <c r="I29" s="89">
        <v>308</v>
      </c>
      <c r="J29" s="89">
        <v>317</v>
      </c>
      <c r="K29" s="89">
        <v>325</v>
      </c>
      <c r="L29" s="89">
        <v>333</v>
      </c>
      <c r="M29" s="89">
        <v>339</v>
      </c>
      <c r="N29" s="89">
        <v>344</v>
      </c>
      <c r="O29" s="89">
        <v>347</v>
      </c>
      <c r="P29" s="89">
        <v>350</v>
      </c>
      <c r="Q29" s="90">
        <v>351</v>
      </c>
      <c r="R29" s="89">
        <v>351</v>
      </c>
      <c r="S29" s="89">
        <v>349</v>
      </c>
      <c r="T29" s="89">
        <v>346</v>
      </c>
      <c r="U29" s="89">
        <v>342</v>
      </c>
      <c r="V29" s="89">
        <v>337</v>
      </c>
      <c r="W29" s="89">
        <v>331</v>
      </c>
      <c r="X29" s="89">
        <v>324</v>
      </c>
      <c r="Y29" s="89">
        <v>316</v>
      </c>
      <c r="Z29" s="89">
        <v>307</v>
      </c>
      <c r="AA29" s="89">
        <v>297</v>
      </c>
      <c r="AB29" s="89">
        <v>286</v>
      </c>
      <c r="AC29" s="89">
        <v>275</v>
      </c>
      <c r="AD29" s="91">
        <v>264</v>
      </c>
      <c r="AE29" s="89">
        <v>251</v>
      </c>
    </row>
    <row r="30" spans="1:31">
      <c r="A30" s="88">
        <v>45</v>
      </c>
      <c r="B30" s="32">
        <v>220</v>
      </c>
      <c r="C30" s="32">
        <v>234</v>
      </c>
      <c r="D30" s="32">
        <v>248</v>
      </c>
      <c r="E30" s="32">
        <v>261</v>
      </c>
      <c r="F30" s="89">
        <v>274</v>
      </c>
      <c r="G30" s="89">
        <v>286</v>
      </c>
      <c r="H30" s="89">
        <v>297</v>
      </c>
      <c r="I30" s="89">
        <v>308</v>
      </c>
      <c r="J30" s="89">
        <v>317</v>
      </c>
      <c r="K30" s="89">
        <v>326</v>
      </c>
      <c r="L30" s="89">
        <v>333</v>
      </c>
      <c r="M30" s="89">
        <v>339</v>
      </c>
      <c r="N30" s="89">
        <v>344</v>
      </c>
      <c r="O30" s="89">
        <v>348</v>
      </c>
      <c r="P30" s="89">
        <v>351</v>
      </c>
      <c r="Q30" s="90">
        <v>352</v>
      </c>
      <c r="R30" s="89">
        <v>352</v>
      </c>
      <c r="S30" s="89">
        <v>350</v>
      </c>
      <c r="T30" s="89">
        <v>347</v>
      </c>
      <c r="U30" s="89">
        <v>343</v>
      </c>
      <c r="V30" s="89">
        <v>338</v>
      </c>
      <c r="W30" s="89">
        <v>331</v>
      </c>
      <c r="X30" s="89">
        <v>324</v>
      </c>
      <c r="Y30" s="89">
        <v>315</v>
      </c>
      <c r="Z30" s="89">
        <v>306</v>
      </c>
      <c r="AA30" s="89">
        <v>296</v>
      </c>
      <c r="AB30" s="89">
        <v>285</v>
      </c>
      <c r="AC30" s="89">
        <v>274</v>
      </c>
      <c r="AD30" s="91">
        <v>262</v>
      </c>
      <c r="AE30" s="89">
        <v>249</v>
      </c>
    </row>
    <row r="31" spans="1:31">
      <c r="A31" s="88">
        <v>46</v>
      </c>
      <c r="B31" s="32">
        <v>216</v>
      </c>
      <c r="C31" s="32">
        <v>231</v>
      </c>
      <c r="D31" s="32">
        <v>245</v>
      </c>
      <c r="E31" s="32">
        <v>259</v>
      </c>
      <c r="F31" s="89">
        <v>272</v>
      </c>
      <c r="G31" s="89">
        <v>284</v>
      </c>
      <c r="H31" s="89">
        <v>296</v>
      </c>
      <c r="I31" s="89">
        <v>307</v>
      </c>
      <c r="J31" s="89">
        <v>317</v>
      </c>
      <c r="K31" s="89">
        <v>326</v>
      </c>
      <c r="L31" s="89">
        <v>333</v>
      </c>
      <c r="M31" s="89">
        <v>340</v>
      </c>
      <c r="N31" s="89">
        <v>345</v>
      </c>
      <c r="O31" s="89">
        <v>349</v>
      </c>
      <c r="P31" s="89">
        <v>352</v>
      </c>
      <c r="Q31" s="90">
        <v>353</v>
      </c>
      <c r="R31" s="89">
        <v>353</v>
      </c>
      <c r="S31" s="89">
        <v>351</v>
      </c>
      <c r="T31" s="89">
        <v>348</v>
      </c>
      <c r="U31" s="89">
        <v>344</v>
      </c>
      <c r="V31" s="89">
        <v>339</v>
      </c>
      <c r="W31" s="89">
        <v>332</v>
      </c>
      <c r="X31" s="89">
        <v>324</v>
      </c>
      <c r="Y31" s="89">
        <v>315</v>
      </c>
      <c r="Z31" s="89">
        <v>306</v>
      </c>
      <c r="AA31" s="89">
        <v>295</v>
      </c>
      <c r="AB31" s="89">
        <v>284</v>
      </c>
      <c r="AC31" s="89">
        <v>272</v>
      </c>
      <c r="AD31" s="91">
        <v>259</v>
      </c>
      <c r="AE31" s="89">
        <v>246</v>
      </c>
    </row>
    <row r="32" spans="1:31">
      <c r="A32" s="88">
        <v>47</v>
      </c>
      <c r="B32" s="32">
        <v>213</v>
      </c>
      <c r="C32" s="32">
        <v>228</v>
      </c>
      <c r="D32" s="32">
        <v>242</v>
      </c>
      <c r="E32" s="32">
        <v>256</v>
      </c>
      <c r="F32" s="89">
        <v>270</v>
      </c>
      <c r="G32" s="89">
        <v>283</v>
      </c>
      <c r="H32" s="89">
        <v>295</v>
      </c>
      <c r="I32" s="89">
        <v>306</v>
      </c>
      <c r="J32" s="89">
        <v>316</v>
      </c>
      <c r="K32" s="89">
        <v>325</v>
      </c>
      <c r="L32" s="89">
        <v>334</v>
      </c>
      <c r="M32" s="89">
        <v>340</v>
      </c>
      <c r="N32" s="89">
        <v>346</v>
      </c>
      <c r="O32" s="89">
        <v>350</v>
      </c>
      <c r="P32" s="89">
        <v>353</v>
      </c>
      <c r="Q32" s="90">
        <v>354</v>
      </c>
      <c r="R32" s="89">
        <v>354</v>
      </c>
      <c r="S32" s="89">
        <v>353</v>
      </c>
      <c r="T32" s="89">
        <v>349</v>
      </c>
      <c r="U32" s="89">
        <v>345</v>
      </c>
      <c r="V32" s="89">
        <v>339</v>
      </c>
      <c r="W32" s="89">
        <v>332</v>
      </c>
      <c r="X32" s="89">
        <v>324</v>
      </c>
      <c r="Y32" s="89">
        <v>315</v>
      </c>
      <c r="Z32" s="89">
        <v>305</v>
      </c>
      <c r="AA32" s="89">
        <v>294</v>
      </c>
      <c r="AB32" s="89">
        <v>282</v>
      </c>
      <c r="AC32" s="89">
        <v>270</v>
      </c>
      <c r="AD32" s="91">
        <v>257</v>
      </c>
      <c r="AE32" s="89">
        <v>243</v>
      </c>
    </row>
    <row r="33" spans="1:31">
      <c r="A33" s="88">
        <v>48</v>
      </c>
      <c r="B33" s="32">
        <v>209</v>
      </c>
      <c r="C33" s="32">
        <v>224</v>
      </c>
      <c r="D33" s="32">
        <v>239</v>
      </c>
      <c r="E33" s="32">
        <v>254</v>
      </c>
      <c r="F33" s="89">
        <v>268</v>
      </c>
      <c r="G33" s="89">
        <v>281</v>
      </c>
      <c r="H33" s="89">
        <v>294</v>
      </c>
      <c r="I33" s="89">
        <v>305</v>
      </c>
      <c r="J33" s="89">
        <v>316</v>
      </c>
      <c r="K33" s="89">
        <v>325</v>
      </c>
      <c r="L33" s="89">
        <v>334</v>
      </c>
      <c r="M33" s="89">
        <v>341</v>
      </c>
      <c r="N33" s="89">
        <v>347</v>
      </c>
      <c r="O33" s="89">
        <v>351</v>
      </c>
      <c r="P33" s="89">
        <v>354</v>
      </c>
      <c r="Q33" s="90">
        <v>356</v>
      </c>
      <c r="R33" s="89">
        <v>355</v>
      </c>
      <c r="S33" s="89">
        <v>354</v>
      </c>
      <c r="T33" s="89">
        <v>350</v>
      </c>
      <c r="U33" s="89">
        <v>346</v>
      </c>
      <c r="V33" s="89">
        <v>340</v>
      </c>
      <c r="W33" s="89">
        <v>332</v>
      </c>
      <c r="X33" s="89">
        <v>324</v>
      </c>
      <c r="Y33" s="89">
        <v>315</v>
      </c>
      <c r="Z33" s="89">
        <v>304</v>
      </c>
      <c r="AA33" s="89">
        <v>293</v>
      </c>
      <c r="AB33" s="89">
        <v>281</v>
      </c>
      <c r="AC33" s="89">
        <v>268</v>
      </c>
      <c r="AD33" s="91">
        <v>255</v>
      </c>
      <c r="AE33" s="89">
        <v>240</v>
      </c>
    </row>
    <row r="34" spans="1:31">
      <c r="A34" s="88">
        <v>49</v>
      </c>
      <c r="B34" s="32">
        <v>204</v>
      </c>
      <c r="C34" s="32">
        <v>220</v>
      </c>
      <c r="D34" s="32">
        <v>236</v>
      </c>
      <c r="E34" s="32">
        <v>251</v>
      </c>
      <c r="F34" s="89">
        <v>266</v>
      </c>
      <c r="G34" s="89">
        <v>279</v>
      </c>
      <c r="H34" s="89">
        <v>292</v>
      </c>
      <c r="I34" s="89">
        <v>304</v>
      </c>
      <c r="J34" s="89">
        <v>315</v>
      </c>
      <c r="K34" s="89">
        <v>325</v>
      </c>
      <c r="L34" s="89">
        <v>334</v>
      </c>
      <c r="M34" s="89">
        <v>342</v>
      </c>
      <c r="N34" s="89">
        <v>348</v>
      </c>
      <c r="O34" s="89">
        <v>352</v>
      </c>
      <c r="P34" s="89">
        <v>355</v>
      </c>
      <c r="Q34" s="90">
        <v>357</v>
      </c>
      <c r="R34" s="89">
        <v>357</v>
      </c>
      <c r="S34" s="89">
        <v>355</v>
      </c>
      <c r="T34" s="89">
        <v>351</v>
      </c>
      <c r="U34" s="89">
        <v>347</v>
      </c>
      <c r="V34" s="89">
        <v>340</v>
      </c>
      <c r="W34" s="89">
        <v>333</v>
      </c>
      <c r="X34" s="89">
        <v>324</v>
      </c>
      <c r="Y34" s="89">
        <v>314</v>
      </c>
      <c r="Z34" s="89">
        <v>303</v>
      </c>
      <c r="AA34" s="89">
        <v>292</v>
      </c>
      <c r="AB34" s="89">
        <v>279</v>
      </c>
      <c r="AC34" s="89">
        <v>266</v>
      </c>
      <c r="AD34" s="91">
        <v>252</v>
      </c>
      <c r="AE34" s="89">
        <v>237</v>
      </c>
    </row>
    <row r="35" spans="1:31">
      <c r="A35" s="88">
        <v>50</v>
      </c>
      <c r="B35" s="92">
        <v>200</v>
      </c>
      <c r="C35" s="92">
        <v>217</v>
      </c>
      <c r="D35" s="92">
        <v>233</v>
      </c>
      <c r="E35" s="92">
        <v>248</v>
      </c>
      <c r="F35" s="90">
        <v>263</v>
      </c>
      <c r="G35" s="90">
        <v>278</v>
      </c>
      <c r="H35" s="90">
        <v>291</v>
      </c>
      <c r="I35" s="90">
        <v>303</v>
      </c>
      <c r="J35" s="90">
        <v>315</v>
      </c>
      <c r="K35" s="90">
        <v>325</v>
      </c>
      <c r="L35" s="90">
        <v>334</v>
      </c>
      <c r="M35" s="90">
        <v>342</v>
      </c>
      <c r="N35" s="90">
        <v>348</v>
      </c>
      <c r="O35" s="90">
        <v>353</v>
      </c>
      <c r="P35" s="90">
        <v>356</v>
      </c>
      <c r="Q35" s="90">
        <v>358</v>
      </c>
      <c r="R35" s="90">
        <v>358</v>
      </c>
      <c r="S35" s="90">
        <v>356</v>
      </c>
      <c r="T35" s="90">
        <v>352</v>
      </c>
      <c r="U35" s="90">
        <v>347</v>
      </c>
      <c r="V35" s="90">
        <v>341</v>
      </c>
      <c r="W35" s="90">
        <v>333</v>
      </c>
      <c r="X35" s="90">
        <v>324</v>
      </c>
      <c r="Y35" s="90">
        <v>314</v>
      </c>
      <c r="Z35" s="90">
        <v>303</v>
      </c>
      <c r="AA35" s="90">
        <v>290</v>
      </c>
      <c r="AB35" s="90">
        <v>278</v>
      </c>
      <c r="AC35" s="90">
        <v>264</v>
      </c>
      <c r="AD35" s="93">
        <v>249</v>
      </c>
      <c r="AE35" s="90">
        <v>234</v>
      </c>
    </row>
    <row r="36" spans="1:31">
      <c r="A36" s="88">
        <v>51</v>
      </c>
      <c r="B36" s="32">
        <v>196</v>
      </c>
      <c r="C36" s="32">
        <v>213</v>
      </c>
      <c r="D36" s="32">
        <v>229</v>
      </c>
      <c r="E36" s="32">
        <v>245</v>
      </c>
      <c r="F36" s="89">
        <v>261</v>
      </c>
      <c r="G36" s="89">
        <v>276</v>
      </c>
      <c r="H36" s="89">
        <v>290</v>
      </c>
      <c r="I36" s="89">
        <v>302</v>
      </c>
      <c r="J36" s="89">
        <v>314</v>
      </c>
      <c r="K36" s="89">
        <v>325</v>
      </c>
      <c r="L36" s="89">
        <v>334</v>
      </c>
      <c r="M36" s="89">
        <v>343</v>
      </c>
      <c r="N36" s="89">
        <v>349</v>
      </c>
      <c r="O36" s="89">
        <v>354</v>
      </c>
      <c r="P36" s="89">
        <v>358</v>
      </c>
      <c r="Q36" s="90">
        <v>359</v>
      </c>
      <c r="R36" s="89">
        <v>359</v>
      </c>
      <c r="S36" s="89">
        <v>357</v>
      </c>
      <c r="T36" s="89">
        <v>354</v>
      </c>
      <c r="U36" s="89">
        <v>348</v>
      </c>
      <c r="V36" s="89">
        <v>341</v>
      </c>
      <c r="W36" s="89">
        <v>333</v>
      </c>
      <c r="X36" s="89">
        <v>324</v>
      </c>
      <c r="Y36" s="89">
        <v>313</v>
      </c>
      <c r="Z36" s="89">
        <v>302</v>
      </c>
      <c r="AA36" s="89">
        <v>289</v>
      </c>
      <c r="AB36" s="89">
        <v>276</v>
      </c>
      <c r="AC36" s="89">
        <v>262</v>
      </c>
      <c r="AD36" s="91">
        <v>247</v>
      </c>
      <c r="AE36" s="89">
        <v>231</v>
      </c>
    </row>
    <row r="37" spans="1:31">
      <c r="A37" s="88">
        <v>52</v>
      </c>
      <c r="B37" s="32">
        <v>191</v>
      </c>
      <c r="C37" s="32">
        <v>209</v>
      </c>
      <c r="D37" s="32">
        <v>226</v>
      </c>
      <c r="E37" s="32">
        <v>242</v>
      </c>
      <c r="F37" s="89">
        <v>259</v>
      </c>
      <c r="G37" s="89">
        <v>274</v>
      </c>
      <c r="H37" s="89">
        <v>288</v>
      </c>
      <c r="I37" s="89">
        <v>301</v>
      </c>
      <c r="J37" s="89">
        <v>314</v>
      </c>
      <c r="K37" s="89">
        <v>325</v>
      </c>
      <c r="L37" s="89">
        <v>335</v>
      </c>
      <c r="M37" s="89">
        <v>343</v>
      </c>
      <c r="N37" s="89">
        <v>350</v>
      </c>
      <c r="O37" s="89">
        <v>355</v>
      </c>
      <c r="P37" s="89">
        <v>359</v>
      </c>
      <c r="Q37" s="90">
        <v>361</v>
      </c>
      <c r="R37" s="89">
        <v>360</v>
      </c>
      <c r="S37" s="89">
        <v>358</v>
      </c>
      <c r="T37" s="89">
        <v>355</v>
      </c>
      <c r="U37" s="89">
        <v>349</v>
      </c>
      <c r="V37" s="89">
        <v>342</v>
      </c>
      <c r="W37" s="89">
        <v>334</v>
      </c>
      <c r="X37" s="89">
        <v>324</v>
      </c>
      <c r="Y37" s="89">
        <v>313</v>
      </c>
      <c r="Z37" s="89">
        <v>301</v>
      </c>
      <c r="AA37" s="89">
        <v>288</v>
      </c>
      <c r="AB37" s="89">
        <v>274</v>
      </c>
      <c r="AC37" s="89">
        <v>259</v>
      </c>
      <c r="AD37" s="91">
        <v>244</v>
      </c>
      <c r="AE37" s="89">
        <v>228</v>
      </c>
    </row>
    <row r="38" spans="1:31">
      <c r="A38" s="88">
        <v>53</v>
      </c>
      <c r="B38" s="32">
        <v>186</v>
      </c>
      <c r="C38" s="32">
        <v>204</v>
      </c>
      <c r="D38" s="32">
        <v>222</v>
      </c>
      <c r="E38" s="32">
        <v>239</v>
      </c>
      <c r="F38" s="89">
        <v>256</v>
      </c>
      <c r="G38" s="89">
        <v>272</v>
      </c>
      <c r="H38" s="89">
        <v>286</v>
      </c>
      <c r="I38" s="89">
        <v>300</v>
      </c>
      <c r="J38" s="89">
        <v>313</v>
      </c>
      <c r="K38" s="89">
        <v>325</v>
      </c>
      <c r="L38" s="89">
        <v>335</v>
      </c>
      <c r="M38" s="89">
        <v>344</v>
      </c>
      <c r="N38" s="89">
        <v>351</v>
      </c>
      <c r="O38" s="89">
        <v>356</v>
      </c>
      <c r="P38" s="89">
        <v>360</v>
      </c>
      <c r="Q38" s="90">
        <v>362</v>
      </c>
      <c r="R38" s="89">
        <v>362</v>
      </c>
      <c r="S38" s="89">
        <v>360</v>
      </c>
      <c r="T38" s="89">
        <v>356</v>
      </c>
      <c r="U38" s="89">
        <v>350</v>
      </c>
      <c r="V38" s="89">
        <v>343</v>
      </c>
      <c r="W38" s="89">
        <v>334</v>
      </c>
      <c r="X38" s="89">
        <v>324</v>
      </c>
      <c r="Y38" s="89">
        <v>312</v>
      </c>
      <c r="Z38" s="89">
        <v>300</v>
      </c>
      <c r="AA38" s="89">
        <v>286</v>
      </c>
      <c r="AB38" s="89">
        <v>272</v>
      </c>
      <c r="AC38" s="89">
        <v>257</v>
      </c>
      <c r="AD38" s="91">
        <v>241</v>
      </c>
      <c r="AE38" s="89">
        <v>224</v>
      </c>
    </row>
    <row r="39" spans="1:31">
      <c r="A39" s="88">
        <v>54</v>
      </c>
      <c r="B39" s="32">
        <v>182</v>
      </c>
      <c r="C39" s="32">
        <v>200</v>
      </c>
      <c r="D39" s="32">
        <v>218</v>
      </c>
      <c r="E39" s="32">
        <v>236</v>
      </c>
      <c r="F39" s="89">
        <v>253</v>
      </c>
      <c r="G39" s="89">
        <v>269</v>
      </c>
      <c r="H39" s="89">
        <v>285</v>
      </c>
      <c r="I39" s="89">
        <v>299</v>
      </c>
      <c r="J39" s="89">
        <v>312</v>
      </c>
      <c r="K39" s="89">
        <v>324</v>
      </c>
      <c r="L39" s="89">
        <v>335</v>
      </c>
      <c r="M39" s="89">
        <v>344</v>
      </c>
      <c r="N39" s="89">
        <v>352</v>
      </c>
      <c r="O39" s="89">
        <v>357</v>
      </c>
      <c r="P39" s="89">
        <v>361</v>
      </c>
      <c r="Q39" s="90">
        <v>363</v>
      </c>
      <c r="R39" s="89">
        <v>363</v>
      </c>
      <c r="S39" s="89">
        <v>361</v>
      </c>
      <c r="T39" s="89">
        <v>357</v>
      </c>
      <c r="U39" s="89">
        <v>351</v>
      </c>
      <c r="V39" s="89">
        <v>343</v>
      </c>
      <c r="W39" s="89">
        <v>334</v>
      </c>
      <c r="X39" s="89">
        <v>323</v>
      </c>
      <c r="Y39" s="89">
        <v>312</v>
      </c>
      <c r="Z39" s="89">
        <v>299</v>
      </c>
      <c r="AA39" s="89">
        <v>285</v>
      </c>
      <c r="AB39" s="89">
        <v>270</v>
      </c>
      <c r="AC39" s="89">
        <v>254</v>
      </c>
      <c r="AD39" s="91">
        <v>238</v>
      </c>
      <c r="AE39" s="89">
        <v>221</v>
      </c>
    </row>
    <row r="40" spans="1:31">
      <c r="A40" s="88">
        <v>55</v>
      </c>
      <c r="B40" s="32">
        <v>177</v>
      </c>
      <c r="C40" s="32">
        <v>196</v>
      </c>
      <c r="D40" s="32">
        <v>214</v>
      </c>
      <c r="E40" s="32">
        <v>233</v>
      </c>
      <c r="F40" s="89">
        <v>250</v>
      </c>
      <c r="G40" s="89">
        <v>267</v>
      </c>
      <c r="H40" s="89">
        <v>283</v>
      </c>
      <c r="I40" s="89">
        <v>298</v>
      </c>
      <c r="J40" s="89">
        <v>312</v>
      </c>
      <c r="K40" s="89">
        <v>324</v>
      </c>
      <c r="L40" s="89">
        <v>335</v>
      </c>
      <c r="M40" s="89">
        <v>345</v>
      </c>
      <c r="N40" s="89">
        <v>353</v>
      </c>
      <c r="O40" s="89">
        <v>359</v>
      </c>
      <c r="P40" s="89">
        <v>363</v>
      </c>
      <c r="Q40" s="90">
        <v>364</v>
      </c>
      <c r="R40" s="89">
        <v>364</v>
      </c>
      <c r="S40" s="89">
        <v>362</v>
      </c>
      <c r="T40" s="89">
        <v>358</v>
      </c>
      <c r="U40" s="89">
        <v>352</v>
      </c>
      <c r="V40" s="89">
        <v>344</v>
      </c>
      <c r="W40" s="89">
        <v>334</v>
      </c>
      <c r="X40" s="89">
        <v>323</v>
      </c>
      <c r="Y40" s="89">
        <v>311</v>
      </c>
      <c r="Z40" s="89">
        <v>298</v>
      </c>
      <c r="AA40" s="89">
        <v>283</v>
      </c>
      <c r="AB40" s="89">
        <v>268</v>
      </c>
      <c r="AC40" s="89">
        <v>252</v>
      </c>
      <c r="AD40" s="91">
        <v>235</v>
      </c>
      <c r="AE40" s="89">
        <v>217</v>
      </c>
    </row>
    <row r="41" spans="1:31">
      <c r="A41" s="88">
        <v>56</v>
      </c>
      <c r="B41" s="32">
        <v>171</v>
      </c>
      <c r="C41" s="32">
        <v>191</v>
      </c>
      <c r="D41" s="32">
        <v>210</v>
      </c>
      <c r="E41" s="32">
        <v>229</v>
      </c>
      <c r="F41" s="89">
        <v>247</v>
      </c>
      <c r="G41" s="89">
        <v>265</v>
      </c>
      <c r="H41" s="89">
        <v>281</v>
      </c>
      <c r="I41" s="89">
        <v>297</v>
      </c>
      <c r="J41" s="89">
        <v>311</v>
      </c>
      <c r="K41" s="89">
        <v>324</v>
      </c>
      <c r="L41" s="89">
        <v>335</v>
      </c>
      <c r="M41" s="89">
        <v>345</v>
      </c>
      <c r="N41" s="89">
        <v>353</v>
      </c>
      <c r="O41" s="89">
        <v>360</v>
      </c>
      <c r="P41" s="89">
        <v>364</v>
      </c>
      <c r="Q41" s="90">
        <v>366</v>
      </c>
      <c r="R41" s="89">
        <v>366</v>
      </c>
      <c r="S41" s="89">
        <v>364</v>
      </c>
      <c r="T41" s="89">
        <v>359</v>
      </c>
      <c r="U41" s="89">
        <v>353</v>
      </c>
      <c r="V41" s="89">
        <v>345</v>
      </c>
      <c r="W41" s="89">
        <v>335</v>
      </c>
      <c r="X41" s="89">
        <v>323</v>
      </c>
      <c r="Y41" s="89">
        <v>310</v>
      </c>
      <c r="Z41" s="89">
        <v>297</v>
      </c>
      <c r="AA41" s="89">
        <v>281</v>
      </c>
      <c r="AB41" s="89">
        <v>266</v>
      </c>
      <c r="AC41" s="89">
        <v>249</v>
      </c>
      <c r="AD41" s="91">
        <v>231</v>
      </c>
      <c r="AE41" s="89">
        <v>213</v>
      </c>
    </row>
    <row r="42" spans="1:31">
      <c r="A42" s="88">
        <v>57</v>
      </c>
      <c r="B42" s="32">
        <v>166</v>
      </c>
      <c r="C42" s="32">
        <v>186</v>
      </c>
      <c r="D42" s="32">
        <v>206</v>
      </c>
      <c r="E42" s="32">
        <v>226</v>
      </c>
      <c r="F42" s="89">
        <v>244</v>
      </c>
      <c r="G42" s="89">
        <v>262</v>
      </c>
      <c r="H42" s="89">
        <v>279</v>
      </c>
      <c r="I42" s="89">
        <v>295</v>
      </c>
      <c r="J42" s="89">
        <v>310</v>
      </c>
      <c r="K42" s="89">
        <v>323</v>
      </c>
      <c r="L42" s="89">
        <v>335</v>
      </c>
      <c r="M42" s="89">
        <v>346</v>
      </c>
      <c r="N42" s="89">
        <v>354</v>
      </c>
      <c r="O42" s="89">
        <v>361</v>
      </c>
      <c r="P42" s="89">
        <v>365</v>
      </c>
      <c r="Q42" s="90">
        <v>368</v>
      </c>
      <c r="R42" s="89">
        <v>368</v>
      </c>
      <c r="S42" s="89">
        <v>365</v>
      </c>
      <c r="T42" s="89">
        <v>360</v>
      </c>
      <c r="U42" s="89">
        <v>354</v>
      </c>
      <c r="V42" s="89">
        <v>345</v>
      </c>
      <c r="W42" s="89">
        <v>335</v>
      </c>
      <c r="X42" s="89">
        <v>323</v>
      </c>
      <c r="Y42" s="89">
        <v>310</v>
      </c>
      <c r="Z42" s="89">
        <v>295</v>
      </c>
      <c r="AA42" s="89">
        <v>280</v>
      </c>
      <c r="AB42" s="89">
        <v>263</v>
      </c>
      <c r="AC42" s="89">
        <v>246</v>
      </c>
      <c r="AD42" s="91">
        <v>228</v>
      </c>
      <c r="AE42" s="89">
        <v>209</v>
      </c>
    </row>
    <row r="43" spans="1:31">
      <c r="A43" s="88">
        <v>58</v>
      </c>
      <c r="B43" s="32">
        <v>161</v>
      </c>
      <c r="C43" s="32">
        <v>181</v>
      </c>
      <c r="D43" s="32">
        <v>202</v>
      </c>
      <c r="E43" s="32">
        <v>222</v>
      </c>
      <c r="F43" s="89">
        <v>241</v>
      </c>
      <c r="G43" s="89">
        <v>260</v>
      </c>
      <c r="H43" s="89">
        <v>277</v>
      </c>
      <c r="I43" s="89">
        <v>294</v>
      </c>
      <c r="J43" s="89">
        <v>309</v>
      </c>
      <c r="K43" s="89">
        <v>323</v>
      </c>
      <c r="L43" s="89">
        <v>336</v>
      </c>
      <c r="M43" s="89">
        <v>346</v>
      </c>
      <c r="N43" s="89">
        <v>355</v>
      </c>
      <c r="O43" s="89">
        <v>362</v>
      </c>
      <c r="P43" s="89">
        <v>367</v>
      </c>
      <c r="Q43" s="90">
        <v>369</v>
      </c>
      <c r="R43" s="89">
        <v>369</v>
      </c>
      <c r="S43" s="89">
        <v>367</v>
      </c>
      <c r="T43" s="89">
        <v>362</v>
      </c>
      <c r="U43" s="89">
        <v>355</v>
      </c>
      <c r="V43" s="89">
        <v>346</v>
      </c>
      <c r="W43" s="89">
        <v>335</v>
      </c>
      <c r="X43" s="89">
        <v>323</v>
      </c>
      <c r="Y43" s="89">
        <v>309</v>
      </c>
      <c r="Z43" s="89">
        <v>294</v>
      </c>
      <c r="AA43" s="89">
        <v>278</v>
      </c>
      <c r="AB43" s="89">
        <v>261</v>
      </c>
      <c r="AC43" s="89">
        <v>243</v>
      </c>
      <c r="AD43" s="91">
        <v>225</v>
      </c>
      <c r="AE43" s="89">
        <v>205</v>
      </c>
    </row>
    <row r="44" spans="1:31">
      <c r="A44" s="88">
        <v>59</v>
      </c>
      <c r="B44" s="32">
        <v>155</v>
      </c>
      <c r="C44" s="32">
        <v>176</v>
      </c>
      <c r="D44" s="32">
        <v>197</v>
      </c>
      <c r="E44" s="32">
        <v>218</v>
      </c>
      <c r="F44" s="89">
        <v>238</v>
      </c>
      <c r="G44" s="89">
        <v>257</v>
      </c>
      <c r="H44" s="89">
        <v>275</v>
      </c>
      <c r="I44" s="89">
        <v>292</v>
      </c>
      <c r="J44" s="89">
        <v>308</v>
      </c>
      <c r="K44" s="89">
        <v>323</v>
      </c>
      <c r="L44" s="89">
        <v>336</v>
      </c>
      <c r="M44" s="89">
        <v>347</v>
      </c>
      <c r="N44" s="89">
        <v>356</v>
      </c>
      <c r="O44" s="89">
        <v>364</v>
      </c>
      <c r="P44" s="89">
        <v>368</v>
      </c>
      <c r="Q44" s="90">
        <v>371</v>
      </c>
      <c r="R44" s="89">
        <v>371</v>
      </c>
      <c r="S44" s="89">
        <v>368</v>
      </c>
      <c r="T44" s="89">
        <v>363</v>
      </c>
      <c r="U44" s="89">
        <v>356</v>
      </c>
      <c r="V44" s="89">
        <v>347</v>
      </c>
      <c r="W44" s="89">
        <v>335</v>
      </c>
      <c r="X44" s="89">
        <v>323</v>
      </c>
      <c r="Y44" s="89">
        <v>308</v>
      </c>
      <c r="Z44" s="89">
        <v>293</v>
      </c>
      <c r="AA44" s="89">
        <v>276</v>
      </c>
      <c r="AB44" s="89">
        <v>259</v>
      </c>
      <c r="AC44" s="89">
        <v>240</v>
      </c>
      <c r="AD44" s="91">
        <v>221</v>
      </c>
      <c r="AE44" s="89">
        <v>201</v>
      </c>
    </row>
    <row r="45" spans="1:31">
      <c r="A45" s="88">
        <v>60</v>
      </c>
      <c r="B45" s="92">
        <v>149</v>
      </c>
      <c r="C45" s="92">
        <v>171</v>
      </c>
      <c r="D45" s="92">
        <v>193</v>
      </c>
      <c r="E45" s="92">
        <v>214</v>
      </c>
      <c r="F45" s="90">
        <v>235</v>
      </c>
      <c r="G45" s="90">
        <v>254</v>
      </c>
      <c r="H45" s="90">
        <v>273</v>
      </c>
      <c r="I45" s="90">
        <v>291</v>
      </c>
      <c r="J45" s="90">
        <v>307</v>
      </c>
      <c r="K45" s="90">
        <v>322</v>
      </c>
      <c r="L45" s="90">
        <v>336</v>
      </c>
      <c r="M45" s="90">
        <v>348</v>
      </c>
      <c r="N45" s="90">
        <v>358</v>
      </c>
      <c r="O45" s="90">
        <v>365</v>
      </c>
      <c r="P45" s="90">
        <v>370</v>
      </c>
      <c r="Q45" s="90">
        <v>373</v>
      </c>
      <c r="R45" s="90">
        <v>373</v>
      </c>
      <c r="S45" s="90">
        <v>370</v>
      </c>
      <c r="T45" s="90">
        <v>365</v>
      </c>
      <c r="U45" s="90">
        <v>357</v>
      </c>
      <c r="V45" s="90">
        <v>347</v>
      </c>
      <c r="W45" s="90">
        <v>336</v>
      </c>
      <c r="X45" s="90">
        <v>322</v>
      </c>
      <c r="Y45" s="90">
        <v>308</v>
      </c>
      <c r="Z45" s="90">
        <v>292</v>
      </c>
      <c r="AA45" s="90">
        <v>274</v>
      </c>
      <c r="AB45" s="90">
        <v>256</v>
      </c>
      <c r="AC45" s="90">
        <v>237</v>
      </c>
      <c r="AD45" s="93">
        <v>217</v>
      </c>
      <c r="AE45" s="90">
        <v>197</v>
      </c>
    </row>
    <row r="46" spans="1:31">
      <c r="A46" s="88">
        <v>61</v>
      </c>
      <c r="B46" s="32">
        <v>143</v>
      </c>
      <c r="C46" s="32">
        <v>165</v>
      </c>
      <c r="D46" s="32">
        <v>188</v>
      </c>
      <c r="E46" s="32">
        <v>210</v>
      </c>
      <c r="F46" s="89">
        <v>231</v>
      </c>
      <c r="G46" s="89">
        <v>251</v>
      </c>
      <c r="H46" s="89">
        <v>271</v>
      </c>
      <c r="I46" s="89">
        <v>289</v>
      </c>
      <c r="J46" s="89">
        <v>307</v>
      </c>
      <c r="K46" s="89">
        <v>322</v>
      </c>
      <c r="L46" s="89">
        <v>336</v>
      </c>
      <c r="M46" s="89">
        <v>349</v>
      </c>
      <c r="N46" s="89">
        <v>359</v>
      </c>
      <c r="O46" s="89">
        <v>367</v>
      </c>
      <c r="P46" s="89">
        <v>372</v>
      </c>
      <c r="Q46" s="90">
        <v>375</v>
      </c>
      <c r="R46" s="89">
        <v>375</v>
      </c>
      <c r="S46" s="89">
        <v>372</v>
      </c>
      <c r="T46" s="89">
        <v>366</v>
      </c>
      <c r="U46" s="89">
        <v>358</v>
      </c>
      <c r="V46" s="89">
        <v>348</v>
      </c>
      <c r="W46" s="89">
        <v>336</v>
      </c>
      <c r="X46" s="89">
        <v>322</v>
      </c>
      <c r="Y46" s="89">
        <v>307</v>
      </c>
      <c r="Z46" s="89">
        <v>290</v>
      </c>
      <c r="AA46" s="89">
        <v>272</v>
      </c>
      <c r="AB46" s="89">
        <v>253</v>
      </c>
      <c r="AC46" s="89">
        <v>234</v>
      </c>
      <c r="AD46" s="91">
        <v>213</v>
      </c>
      <c r="AE46" s="89">
        <v>192</v>
      </c>
    </row>
    <row r="47" spans="1:31">
      <c r="A47" s="88">
        <v>62</v>
      </c>
      <c r="B47" s="32">
        <v>137</v>
      </c>
      <c r="C47" s="32">
        <v>160</v>
      </c>
      <c r="D47" s="32">
        <v>183</v>
      </c>
      <c r="E47" s="32">
        <v>205</v>
      </c>
      <c r="F47" s="89">
        <v>227</v>
      </c>
      <c r="G47" s="89">
        <v>248</v>
      </c>
      <c r="H47" s="89">
        <v>269</v>
      </c>
      <c r="I47" s="89">
        <v>288</v>
      </c>
      <c r="J47" s="89">
        <v>306</v>
      </c>
      <c r="K47" s="89">
        <v>322</v>
      </c>
      <c r="L47" s="89">
        <v>337</v>
      </c>
      <c r="M47" s="89">
        <v>349</v>
      </c>
      <c r="N47" s="89">
        <v>360</v>
      </c>
      <c r="O47" s="89">
        <v>368</v>
      </c>
      <c r="P47" s="89">
        <v>374</v>
      </c>
      <c r="Q47" s="90">
        <v>377</v>
      </c>
      <c r="R47" s="89">
        <v>377</v>
      </c>
      <c r="S47" s="89">
        <v>374</v>
      </c>
      <c r="T47" s="89">
        <v>368</v>
      </c>
      <c r="U47" s="89">
        <v>360</v>
      </c>
      <c r="V47" s="89">
        <v>349</v>
      </c>
      <c r="W47" s="89">
        <v>336</v>
      </c>
      <c r="X47" s="89">
        <v>322</v>
      </c>
      <c r="Y47" s="89">
        <v>306</v>
      </c>
      <c r="Z47" s="89">
        <v>289</v>
      </c>
      <c r="AA47" s="89">
        <v>270</v>
      </c>
      <c r="AB47" s="89">
        <v>251</v>
      </c>
      <c r="AC47" s="89">
        <v>230</v>
      </c>
      <c r="AD47" s="91">
        <v>209</v>
      </c>
      <c r="AE47" s="89">
        <v>187</v>
      </c>
    </row>
    <row r="48" spans="1:31">
      <c r="A48" s="88">
        <v>63</v>
      </c>
      <c r="B48" s="32">
        <v>130</v>
      </c>
      <c r="C48" s="32">
        <v>154</v>
      </c>
      <c r="D48" s="32">
        <v>177</v>
      </c>
      <c r="E48" s="32">
        <v>201</v>
      </c>
      <c r="F48" s="89">
        <v>223</v>
      </c>
      <c r="G48" s="89">
        <v>245</v>
      </c>
      <c r="H48" s="89">
        <v>266</v>
      </c>
      <c r="I48" s="89">
        <v>286</v>
      </c>
      <c r="J48" s="89">
        <v>304</v>
      </c>
      <c r="K48" s="89">
        <v>322</v>
      </c>
      <c r="L48" s="89">
        <v>337</v>
      </c>
      <c r="M48" s="89">
        <v>350</v>
      </c>
      <c r="N48" s="89">
        <v>362</v>
      </c>
      <c r="O48" s="89">
        <v>370</v>
      </c>
      <c r="P48" s="89">
        <v>376</v>
      </c>
      <c r="Q48" s="90">
        <v>379</v>
      </c>
      <c r="R48" s="89">
        <v>379</v>
      </c>
      <c r="S48" s="89">
        <v>376</v>
      </c>
      <c r="T48" s="89">
        <v>370</v>
      </c>
      <c r="U48" s="89">
        <v>361</v>
      </c>
      <c r="V48" s="89">
        <v>350</v>
      </c>
      <c r="W48" s="89">
        <v>337</v>
      </c>
      <c r="X48" s="89">
        <v>322</v>
      </c>
      <c r="Y48" s="89">
        <v>305</v>
      </c>
      <c r="Z48" s="89">
        <v>287</v>
      </c>
      <c r="AA48" s="89">
        <v>268</v>
      </c>
      <c r="AB48" s="89">
        <v>248</v>
      </c>
      <c r="AC48" s="89">
        <v>227</v>
      </c>
      <c r="AD48" s="91">
        <v>205</v>
      </c>
      <c r="AE48" s="89">
        <v>182</v>
      </c>
    </row>
    <row r="49" spans="1:31">
      <c r="A49" s="88">
        <v>64</v>
      </c>
      <c r="B49" s="32">
        <v>123</v>
      </c>
      <c r="C49" s="32">
        <v>148</v>
      </c>
      <c r="D49" s="32">
        <v>172</v>
      </c>
      <c r="E49" s="32">
        <v>196</v>
      </c>
      <c r="F49" s="89">
        <v>219</v>
      </c>
      <c r="G49" s="89">
        <v>242</v>
      </c>
      <c r="H49" s="89">
        <v>264</v>
      </c>
      <c r="I49" s="89">
        <v>284</v>
      </c>
      <c r="J49" s="89">
        <v>304</v>
      </c>
      <c r="K49" s="89">
        <v>321</v>
      </c>
      <c r="L49" s="89">
        <v>337</v>
      </c>
      <c r="M49" s="89">
        <v>351</v>
      </c>
      <c r="N49" s="89">
        <v>363</v>
      </c>
      <c r="O49" s="89">
        <v>373</v>
      </c>
      <c r="P49" s="89">
        <v>379</v>
      </c>
      <c r="Q49" s="90">
        <v>382</v>
      </c>
      <c r="R49" s="89">
        <v>382</v>
      </c>
      <c r="S49" s="89">
        <v>379</v>
      </c>
      <c r="T49" s="89">
        <v>372</v>
      </c>
      <c r="U49" s="89">
        <v>363</v>
      </c>
      <c r="V49" s="89">
        <v>351</v>
      </c>
      <c r="W49" s="89">
        <v>338</v>
      </c>
      <c r="X49" s="89">
        <v>322</v>
      </c>
      <c r="Y49" s="89">
        <v>305</v>
      </c>
      <c r="Z49" s="89">
        <v>286</v>
      </c>
      <c r="AA49" s="89">
        <v>266</v>
      </c>
      <c r="AB49" s="89">
        <v>245</v>
      </c>
      <c r="AC49" s="89">
        <v>223</v>
      </c>
      <c r="AD49" s="91">
        <v>200</v>
      </c>
      <c r="AE49" s="89">
        <v>177</v>
      </c>
    </row>
    <row r="50" spans="1:31">
      <c r="A50" s="88">
        <v>65</v>
      </c>
      <c r="B50" s="32">
        <v>117</v>
      </c>
      <c r="C50" s="32">
        <v>141</v>
      </c>
      <c r="D50" s="32">
        <v>166</v>
      </c>
      <c r="E50" s="32">
        <v>191</v>
      </c>
      <c r="F50" s="89">
        <v>215</v>
      </c>
      <c r="G50" s="89">
        <v>239</v>
      </c>
      <c r="H50" s="89">
        <v>261</v>
      </c>
      <c r="I50" s="89">
        <v>283</v>
      </c>
      <c r="J50" s="89">
        <v>303</v>
      </c>
      <c r="K50" s="89">
        <v>321</v>
      </c>
      <c r="L50" s="89">
        <v>338</v>
      </c>
      <c r="M50" s="89">
        <v>353</v>
      </c>
      <c r="N50" s="89">
        <v>365</v>
      </c>
      <c r="O50" s="89">
        <v>375</v>
      </c>
      <c r="P50" s="89">
        <v>382</v>
      </c>
      <c r="Q50" s="90">
        <v>385</v>
      </c>
      <c r="R50" s="89">
        <v>385</v>
      </c>
      <c r="S50" s="89">
        <v>382</v>
      </c>
      <c r="T50" s="89">
        <v>375</v>
      </c>
      <c r="U50" s="89">
        <v>365</v>
      </c>
      <c r="V50" s="89">
        <v>353</v>
      </c>
      <c r="W50" s="89">
        <v>338</v>
      </c>
      <c r="X50" s="89">
        <v>322</v>
      </c>
      <c r="Y50" s="89">
        <v>304</v>
      </c>
      <c r="Z50" s="89">
        <v>284</v>
      </c>
      <c r="AA50" s="89">
        <v>263</v>
      </c>
      <c r="AB50" s="89">
        <v>242</v>
      </c>
      <c r="AC50" s="89">
        <v>219</v>
      </c>
      <c r="AD50" s="91">
        <v>196</v>
      </c>
      <c r="AE50" s="89">
        <v>172</v>
      </c>
    </row>
    <row r="51" spans="1:31">
      <c r="A51" s="88">
        <v>66</v>
      </c>
      <c r="B51" s="32">
        <v>110</v>
      </c>
      <c r="C51" s="32">
        <v>135</v>
      </c>
      <c r="D51" s="32">
        <v>160</v>
      </c>
      <c r="E51" s="32">
        <v>186</v>
      </c>
      <c r="F51" s="89">
        <v>211</v>
      </c>
      <c r="G51" s="89">
        <v>235</v>
      </c>
      <c r="H51" s="89">
        <v>258</v>
      </c>
      <c r="I51" s="89">
        <v>281</v>
      </c>
      <c r="J51" s="89">
        <v>302</v>
      </c>
      <c r="K51" s="89">
        <v>321</v>
      </c>
      <c r="L51" s="89">
        <v>339</v>
      </c>
      <c r="M51" s="89">
        <v>354</v>
      </c>
      <c r="N51" s="89">
        <v>367</v>
      </c>
      <c r="O51" s="89">
        <v>378</v>
      </c>
      <c r="P51" s="89">
        <v>385</v>
      </c>
      <c r="Q51" s="90">
        <v>389</v>
      </c>
      <c r="R51" s="89">
        <v>389</v>
      </c>
      <c r="S51" s="89">
        <v>385</v>
      </c>
      <c r="T51" s="89">
        <v>378</v>
      </c>
      <c r="U51" s="89">
        <v>367</v>
      </c>
      <c r="V51" s="89">
        <v>354</v>
      </c>
      <c r="W51" s="89">
        <v>339</v>
      </c>
      <c r="X51" s="89">
        <v>322</v>
      </c>
      <c r="Y51" s="89">
        <v>303</v>
      </c>
      <c r="Z51" s="89">
        <v>282</v>
      </c>
      <c r="AA51" s="89">
        <v>261</v>
      </c>
      <c r="AB51" s="89">
        <v>239</v>
      </c>
      <c r="AC51" s="89">
        <v>215</v>
      </c>
      <c r="AD51" s="91">
        <v>191</v>
      </c>
      <c r="AE51" s="89">
        <v>166</v>
      </c>
    </row>
    <row r="52" spans="1:31">
      <c r="A52" s="88">
        <v>67</v>
      </c>
      <c r="B52" s="32">
        <v>102</v>
      </c>
      <c r="C52" s="32">
        <v>128</v>
      </c>
      <c r="D52" s="32">
        <v>154</v>
      </c>
      <c r="E52" s="32">
        <v>181</v>
      </c>
      <c r="F52" s="89">
        <v>206</v>
      </c>
      <c r="G52" s="89">
        <v>232</v>
      </c>
      <c r="H52" s="89">
        <v>256</v>
      </c>
      <c r="I52" s="89">
        <v>279</v>
      </c>
      <c r="J52" s="89">
        <v>301</v>
      </c>
      <c r="K52" s="89">
        <v>321</v>
      </c>
      <c r="L52" s="89">
        <v>339</v>
      </c>
      <c r="M52" s="89">
        <v>356</v>
      </c>
      <c r="N52" s="89">
        <v>370</v>
      </c>
      <c r="O52" s="89">
        <v>381</v>
      </c>
      <c r="P52" s="89">
        <v>389</v>
      </c>
      <c r="Q52" s="90">
        <v>393</v>
      </c>
      <c r="R52" s="89">
        <v>393</v>
      </c>
      <c r="S52" s="89">
        <v>389</v>
      </c>
      <c r="T52" s="89">
        <v>381</v>
      </c>
      <c r="U52" s="89">
        <v>370</v>
      </c>
      <c r="V52" s="89">
        <v>356</v>
      </c>
      <c r="W52" s="89">
        <v>340</v>
      </c>
      <c r="X52" s="89">
        <v>322</v>
      </c>
      <c r="Y52" s="89">
        <v>302</v>
      </c>
      <c r="Z52" s="89">
        <v>281</v>
      </c>
      <c r="AA52" s="89">
        <v>259</v>
      </c>
      <c r="AB52" s="89">
        <v>235</v>
      </c>
      <c r="AC52" s="89">
        <v>211</v>
      </c>
      <c r="AD52" s="91">
        <v>186</v>
      </c>
      <c r="AE52" s="89">
        <v>161</v>
      </c>
    </row>
    <row r="53" spans="1:31">
      <c r="A53" s="88">
        <v>68</v>
      </c>
      <c r="B53" s="32">
        <v>95</v>
      </c>
      <c r="C53" s="32">
        <v>121</v>
      </c>
      <c r="D53" s="32">
        <v>148</v>
      </c>
      <c r="E53" s="32">
        <v>175</v>
      </c>
      <c r="F53" s="89">
        <v>202</v>
      </c>
      <c r="G53" s="89">
        <v>228</v>
      </c>
      <c r="H53" s="89">
        <v>253</v>
      </c>
      <c r="I53" s="89">
        <v>277</v>
      </c>
      <c r="J53" s="89">
        <v>300</v>
      </c>
      <c r="K53" s="89">
        <v>321</v>
      </c>
      <c r="L53" s="89">
        <v>340</v>
      </c>
      <c r="M53" s="89">
        <v>358</v>
      </c>
      <c r="N53" s="89">
        <v>373</v>
      </c>
      <c r="O53" s="89">
        <v>385</v>
      </c>
      <c r="P53" s="89">
        <v>394</v>
      </c>
      <c r="Q53" s="90">
        <v>398</v>
      </c>
      <c r="R53" s="89">
        <v>398</v>
      </c>
      <c r="S53" s="89">
        <v>394</v>
      </c>
      <c r="T53" s="89">
        <v>385</v>
      </c>
      <c r="U53" s="89">
        <v>373</v>
      </c>
      <c r="V53" s="89">
        <v>358</v>
      </c>
      <c r="W53" s="89">
        <v>341</v>
      </c>
      <c r="X53" s="89">
        <v>322</v>
      </c>
      <c r="Y53" s="89">
        <v>301</v>
      </c>
      <c r="Z53" s="89">
        <v>279</v>
      </c>
      <c r="AA53" s="89">
        <v>256</v>
      </c>
      <c r="AB53" s="89">
        <v>232</v>
      </c>
      <c r="AC53" s="89">
        <v>206</v>
      </c>
      <c r="AD53" s="91">
        <v>181</v>
      </c>
      <c r="AE53" s="89">
        <v>155</v>
      </c>
    </row>
    <row r="54" spans="1:31">
      <c r="A54" s="88">
        <v>69</v>
      </c>
      <c r="B54" s="32">
        <v>87</v>
      </c>
      <c r="C54" s="32">
        <v>114</v>
      </c>
      <c r="D54" s="32">
        <v>141</v>
      </c>
      <c r="E54" s="32">
        <v>169</v>
      </c>
      <c r="F54" s="89">
        <v>197</v>
      </c>
      <c r="G54" s="89">
        <v>224</v>
      </c>
      <c r="H54" s="89">
        <v>250</v>
      </c>
      <c r="I54" s="89">
        <v>275</v>
      </c>
      <c r="J54" s="89">
        <v>299</v>
      </c>
      <c r="K54" s="89">
        <v>321</v>
      </c>
      <c r="L54" s="89">
        <v>342</v>
      </c>
      <c r="M54" s="89">
        <v>360</v>
      </c>
      <c r="N54" s="89">
        <v>376</v>
      </c>
      <c r="O54" s="89">
        <v>390</v>
      </c>
      <c r="P54" s="89">
        <v>399</v>
      </c>
      <c r="Q54" s="90">
        <v>404</v>
      </c>
      <c r="R54" s="89">
        <v>404</v>
      </c>
      <c r="S54" s="89">
        <v>400</v>
      </c>
      <c r="T54" s="89">
        <v>390</v>
      </c>
      <c r="U54" s="89">
        <v>377</v>
      </c>
      <c r="V54" s="89">
        <v>361</v>
      </c>
      <c r="W54" s="89">
        <v>343</v>
      </c>
      <c r="X54" s="89">
        <v>323</v>
      </c>
      <c r="Y54" s="89">
        <v>301</v>
      </c>
      <c r="Z54" s="89">
        <v>278</v>
      </c>
      <c r="AA54" s="89">
        <v>253</v>
      </c>
      <c r="AB54" s="89">
        <v>228</v>
      </c>
      <c r="AC54" s="89">
        <v>202</v>
      </c>
      <c r="AD54" s="91">
        <v>175</v>
      </c>
      <c r="AE54" s="89">
        <v>148</v>
      </c>
    </row>
    <row r="55" spans="1:31">
      <c r="A55" s="88">
        <v>70</v>
      </c>
      <c r="B55" s="92">
        <v>79</v>
      </c>
      <c r="C55" s="92">
        <v>106</v>
      </c>
      <c r="D55" s="92">
        <v>135</v>
      </c>
      <c r="E55" s="92">
        <v>163</v>
      </c>
      <c r="F55" s="90">
        <v>192</v>
      </c>
      <c r="G55" s="90">
        <v>220</v>
      </c>
      <c r="H55" s="90">
        <v>247</v>
      </c>
      <c r="I55" s="90">
        <v>273</v>
      </c>
      <c r="J55" s="90">
        <v>298</v>
      </c>
      <c r="K55" s="90">
        <v>321</v>
      </c>
      <c r="L55" s="90">
        <v>343</v>
      </c>
      <c r="M55" s="90">
        <v>363</v>
      </c>
      <c r="N55" s="90">
        <v>381</v>
      </c>
      <c r="O55" s="90">
        <v>395</v>
      </c>
      <c r="P55" s="90">
        <v>405</v>
      </c>
      <c r="Q55" s="90">
        <v>411</v>
      </c>
      <c r="R55" s="90">
        <v>411</v>
      </c>
      <c r="S55" s="90">
        <v>406</v>
      </c>
      <c r="T55" s="90">
        <v>396</v>
      </c>
      <c r="U55" s="90">
        <v>382</v>
      </c>
      <c r="V55" s="90">
        <v>364</v>
      </c>
      <c r="W55" s="90">
        <v>345</v>
      </c>
      <c r="X55" s="90">
        <v>323</v>
      </c>
      <c r="Y55" s="90">
        <v>300</v>
      </c>
      <c r="Z55" s="90">
        <v>276</v>
      </c>
      <c r="AA55" s="90">
        <v>251</v>
      </c>
      <c r="AB55" s="90">
        <v>224</v>
      </c>
      <c r="AC55" s="90">
        <v>197</v>
      </c>
      <c r="AD55" s="93">
        <v>170</v>
      </c>
      <c r="AE55" s="90">
        <v>142</v>
      </c>
    </row>
    <row r="56" spans="1:31">
      <c r="A56" s="88">
        <v>71</v>
      </c>
      <c r="B56" s="32">
        <v>71</v>
      </c>
      <c r="C56" s="32">
        <v>99</v>
      </c>
      <c r="D56" s="32">
        <v>128</v>
      </c>
      <c r="E56" s="32">
        <v>157</v>
      </c>
      <c r="F56" s="89">
        <v>187</v>
      </c>
      <c r="G56" s="89">
        <v>216</v>
      </c>
      <c r="H56" s="89">
        <v>244</v>
      </c>
      <c r="I56" s="89">
        <v>271</v>
      </c>
      <c r="J56" s="89">
        <v>297</v>
      </c>
      <c r="K56" s="89">
        <v>322</v>
      </c>
      <c r="L56" s="89">
        <v>345</v>
      </c>
      <c r="M56" s="89">
        <v>367</v>
      </c>
      <c r="N56" s="89">
        <v>386</v>
      </c>
      <c r="O56" s="89">
        <v>402</v>
      </c>
      <c r="P56" s="89">
        <v>412</v>
      </c>
      <c r="Q56" s="90">
        <v>417</v>
      </c>
      <c r="R56" s="89">
        <v>418</v>
      </c>
      <c r="S56" s="89">
        <v>413</v>
      </c>
      <c r="T56" s="89">
        <v>402</v>
      </c>
      <c r="U56" s="89">
        <v>388</v>
      </c>
      <c r="V56" s="89">
        <v>369</v>
      </c>
      <c r="W56" s="89">
        <v>347</v>
      </c>
      <c r="X56" s="89">
        <v>324</v>
      </c>
      <c r="Y56" s="89">
        <v>300</v>
      </c>
      <c r="Z56" s="89">
        <v>274</v>
      </c>
      <c r="AA56" s="89">
        <v>248</v>
      </c>
      <c r="AB56" s="89">
        <v>220</v>
      </c>
      <c r="AC56" s="89">
        <v>192</v>
      </c>
      <c r="AD56" s="91">
        <v>164</v>
      </c>
      <c r="AE56" s="89">
        <v>135</v>
      </c>
    </row>
    <row r="57" spans="1:31">
      <c r="A57" s="88">
        <v>72</v>
      </c>
      <c r="B57" s="32">
        <v>63</v>
      </c>
      <c r="C57" s="32">
        <v>91</v>
      </c>
      <c r="D57" s="32">
        <v>120</v>
      </c>
      <c r="E57" s="32">
        <v>151</v>
      </c>
      <c r="F57" s="89">
        <v>181</v>
      </c>
      <c r="G57" s="89">
        <v>211</v>
      </c>
      <c r="H57" s="89">
        <v>241</v>
      </c>
      <c r="I57" s="89">
        <v>269</v>
      </c>
      <c r="J57" s="89">
        <v>297</v>
      </c>
      <c r="K57" s="89">
        <v>323</v>
      </c>
      <c r="L57" s="89">
        <v>348</v>
      </c>
      <c r="M57" s="89">
        <v>372</v>
      </c>
      <c r="N57" s="89">
        <v>392</v>
      </c>
      <c r="O57" s="89">
        <v>408</v>
      </c>
      <c r="P57" s="89">
        <v>419</v>
      </c>
      <c r="Q57" s="90">
        <v>425</v>
      </c>
      <c r="R57" s="89">
        <v>425</v>
      </c>
      <c r="S57" s="89">
        <v>420</v>
      </c>
      <c r="T57" s="89">
        <v>409</v>
      </c>
      <c r="U57" s="89">
        <v>394</v>
      </c>
      <c r="V57" s="89">
        <v>374</v>
      </c>
      <c r="W57" s="89">
        <v>351</v>
      </c>
      <c r="X57" s="89">
        <v>325</v>
      </c>
      <c r="Y57" s="89">
        <v>300</v>
      </c>
      <c r="Z57" s="89">
        <v>273</v>
      </c>
      <c r="AA57" s="89">
        <v>245</v>
      </c>
      <c r="AB57" s="89">
        <v>217</v>
      </c>
      <c r="AC57" s="89">
        <v>187</v>
      </c>
      <c r="AD57" s="91">
        <v>158</v>
      </c>
      <c r="AE57" s="89">
        <v>128</v>
      </c>
    </row>
    <row r="58" spans="1:31">
      <c r="A58" s="88">
        <v>73</v>
      </c>
      <c r="B58" s="32">
        <v>55</v>
      </c>
      <c r="C58" s="32">
        <v>83</v>
      </c>
      <c r="D58" s="32">
        <v>113</v>
      </c>
      <c r="E58" s="32">
        <v>144</v>
      </c>
      <c r="F58" s="89">
        <v>175</v>
      </c>
      <c r="G58" s="89">
        <v>207</v>
      </c>
      <c r="H58" s="89">
        <v>237</v>
      </c>
      <c r="I58" s="89">
        <v>267</v>
      </c>
      <c r="J58" s="89">
        <v>296</v>
      </c>
      <c r="K58" s="89">
        <v>324</v>
      </c>
      <c r="L58" s="89">
        <v>352</v>
      </c>
      <c r="M58" s="89">
        <v>377</v>
      </c>
      <c r="N58" s="89">
        <v>399</v>
      </c>
      <c r="O58" s="89">
        <v>415</v>
      </c>
      <c r="P58" s="89">
        <v>426</v>
      </c>
      <c r="Q58" s="90">
        <v>432</v>
      </c>
      <c r="R58" s="89">
        <v>432</v>
      </c>
      <c r="S58" s="89">
        <v>427</v>
      </c>
      <c r="T58" s="89">
        <v>416</v>
      </c>
      <c r="U58" s="89">
        <v>400</v>
      </c>
      <c r="V58" s="89">
        <v>380</v>
      </c>
      <c r="W58" s="89">
        <v>355</v>
      </c>
      <c r="X58" s="89">
        <v>327</v>
      </c>
      <c r="Y58" s="89">
        <v>300</v>
      </c>
      <c r="Z58" s="89">
        <v>271</v>
      </c>
      <c r="AA58" s="89">
        <v>242</v>
      </c>
      <c r="AB58" s="89">
        <v>212</v>
      </c>
      <c r="AC58" s="89">
        <v>182</v>
      </c>
      <c r="AD58" s="91">
        <v>151</v>
      </c>
      <c r="AE58" s="89">
        <v>121</v>
      </c>
    </row>
    <row r="59" spans="1:31">
      <c r="A59" s="88">
        <v>74</v>
      </c>
      <c r="B59" s="32">
        <v>47</v>
      </c>
      <c r="C59" s="32">
        <v>75</v>
      </c>
      <c r="D59" s="32">
        <v>105</v>
      </c>
      <c r="E59" s="32">
        <v>137</v>
      </c>
      <c r="F59" s="89">
        <v>169</v>
      </c>
      <c r="G59" s="89">
        <v>202</v>
      </c>
      <c r="H59" s="89">
        <v>234</v>
      </c>
      <c r="I59" s="89">
        <v>266</v>
      </c>
      <c r="J59" s="89">
        <v>296</v>
      </c>
      <c r="K59" s="89">
        <v>327</v>
      </c>
      <c r="L59" s="89">
        <v>357</v>
      </c>
      <c r="M59" s="89">
        <v>383</v>
      </c>
      <c r="N59" s="89">
        <v>405</v>
      </c>
      <c r="O59" s="89">
        <v>422</v>
      </c>
      <c r="P59" s="89">
        <v>433</v>
      </c>
      <c r="Q59" s="90">
        <v>439</v>
      </c>
      <c r="R59" s="89">
        <v>439</v>
      </c>
      <c r="S59" s="89">
        <v>434</v>
      </c>
      <c r="T59" s="89">
        <v>423</v>
      </c>
      <c r="U59" s="89">
        <v>407</v>
      </c>
      <c r="V59" s="89">
        <v>386</v>
      </c>
      <c r="W59" s="89">
        <v>360</v>
      </c>
      <c r="X59" s="89">
        <v>331</v>
      </c>
      <c r="Y59" s="89">
        <v>300</v>
      </c>
      <c r="Z59" s="89">
        <v>270</v>
      </c>
      <c r="AA59" s="89">
        <v>239</v>
      </c>
      <c r="AB59" s="89">
        <v>208</v>
      </c>
      <c r="AC59" s="89">
        <v>176</v>
      </c>
      <c r="AD59" s="91">
        <v>145</v>
      </c>
      <c r="AE59" s="89">
        <v>113</v>
      </c>
    </row>
    <row r="60" spans="1:31">
      <c r="A60" s="88">
        <v>75</v>
      </c>
      <c r="B60" s="32">
        <v>39</v>
      </c>
      <c r="C60" s="32">
        <v>66</v>
      </c>
      <c r="D60" s="32">
        <v>97</v>
      </c>
      <c r="E60" s="32">
        <v>130</v>
      </c>
      <c r="F60" s="89">
        <v>163</v>
      </c>
      <c r="G60" s="89">
        <v>197</v>
      </c>
      <c r="H60" s="89">
        <v>231</v>
      </c>
      <c r="I60" s="89">
        <v>264</v>
      </c>
      <c r="J60" s="89">
        <v>297</v>
      </c>
      <c r="K60" s="89">
        <v>330</v>
      </c>
      <c r="L60" s="89">
        <v>362</v>
      </c>
      <c r="M60" s="89">
        <v>390</v>
      </c>
      <c r="N60" s="89">
        <v>412</v>
      </c>
      <c r="O60" s="89">
        <v>429</v>
      </c>
      <c r="P60" s="89">
        <v>440</v>
      </c>
      <c r="Q60" s="90">
        <v>445</v>
      </c>
      <c r="R60" s="89">
        <v>445</v>
      </c>
      <c r="S60" s="89">
        <v>440</v>
      </c>
      <c r="T60" s="89">
        <v>430</v>
      </c>
      <c r="U60" s="89">
        <v>414</v>
      </c>
      <c r="V60" s="89">
        <v>392</v>
      </c>
      <c r="W60" s="89">
        <v>365</v>
      </c>
      <c r="X60" s="89">
        <v>334</v>
      </c>
      <c r="Y60" s="89">
        <v>301</v>
      </c>
      <c r="Z60" s="89">
        <v>269</v>
      </c>
      <c r="AA60" s="89">
        <v>236</v>
      </c>
      <c r="AB60" s="89">
        <v>204</v>
      </c>
      <c r="AC60" s="89">
        <v>171</v>
      </c>
      <c r="AD60" s="91">
        <v>138</v>
      </c>
      <c r="AE60" s="89">
        <v>106</v>
      </c>
    </row>
    <row r="61" spans="1:31">
      <c r="A61" s="88">
        <v>76</v>
      </c>
      <c r="B61" s="32">
        <v>32</v>
      </c>
      <c r="C61" s="32">
        <v>58</v>
      </c>
      <c r="D61" s="32">
        <v>89</v>
      </c>
      <c r="E61" s="32">
        <v>122</v>
      </c>
      <c r="F61" s="89">
        <v>157</v>
      </c>
      <c r="G61" s="89">
        <v>192</v>
      </c>
      <c r="H61" s="89">
        <v>227</v>
      </c>
      <c r="I61" s="89">
        <v>262</v>
      </c>
      <c r="J61" s="89">
        <v>298</v>
      </c>
      <c r="K61" s="89">
        <v>334</v>
      </c>
      <c r="L61" s="89">
        <v>368</v>
      </c>
      <c r="M61" s="89">
        <v>396</v>
      </c>
      <c r="N61" s="89">
        <v>419</v>
      </c>
      <c r="O61" s="89">
        <v>435</v>
      </c>
      <c r="P61" s="89">
        <v>446</v>
      </c>
      <c r="Q61" s="90">
        <v>451</v>
      </c>
      <c r="R61" s="89">
        <v>451</v>
      </c>
      <c r="S61" s="89">
        <v>446</v>
      </c>
      <c r="T61" s="89">
        <v>436</v>
      </c>
      <c r="U61" s="89">
        <v>420</v>
      </c>
      <c r="V61" s="89">
        <v>399</v>
      </c>
      <c r="W61" s="89">
        <v>371</v>
      </c>
      <c r="X61" s="89">
        <v>339</v>
      </c>
      <c r="Y61" s="89">
        <v>303</v>
      </c>
      <c r="Z61" s="89">
        <v>268</v>
      </c>
      <c r="AA61" s="89">
        <v>233</v>
      </c>
      <c r="AB61" s="89">
        <v>199</v>
      </c>
      <c r="AC61" s="89">
        <v>165</v>
      </c>
      <c r="AD61" s="91">
        <v>131</v>
      </c>
      <c r="AE61" s="89">
        <v>98</v>
      </c>
    </row>
    <row r="62" spans="1:31">
      <c r="A62" s="88">
        <v>77</v>
      </c>
      <c r="B62" s="32">
        <v>25</v>
      </c>
      <c r="C62" s="32">
        <v>49</v>
      </c>
      <c r="D62" s="32">
        <v>80</v>
      </c>
      <c r="E62" s="32">
        <v>114</v>
      </c>
      <c r="F62" s="89">
        <v>150</v>
      </c>
      <c r="G62" s="89">
        <v>187</v>
      </c>
      <c r="H62" s="89">
        <v>224</v>
      </c>
      <c r="I62" s="89">
        <v>261</v>
      </c>
      <c r="J62" s="89">
        <v>300</v>
      </c>
      <c r="K62" s="89">
        <v>339</v>
      </c>
      <c r="L62" s="89">
        <v>374</v>
      </c>
      <c r="M62" s="89">
        <v>402</v>
      </c>
      <c r="N62" s="89">
        <v>425</v>
      </c>
      <c r="O62" s="89">
        <v>441</v>
      </c>
      <c r="P62" s="89">
        <v>452</v>
      </c>
      <c r="Q62" s="90">
        <v>457</v>
      </c>
      <c r="R62" s="89">
        <v>457</v>
      </c>
      <c r="S62" s="89">
        <v>452</v>
      </c>
      <c r="T62" s="89">
        <v>442</v>
      </c>
      <c r="U62" s="89">
        <v>426</v>
      </c>
      <c r="V62" s="89">
        <v>405</v>
      </c>
      <c r="W62" s="89">
        <v>377</v>
      </c>
      <c r="X62" s="89">
        <v>344</v>
      </c>
      <c r="Y62" s="89">
        <v>306</v>
      </c>
      <c r="Z62" s="89">
        <v>268</v>
      </c>
      <c r="AA62" s="89">
        <v>231</v>
      </c>
      <c r="AB62" s="89">
        <v>194</v>
      </c>
      <c r="AC62" s="89">
        <v>158</v>
      </c>
      <c r="AD62" s="91">
        <v>123</v>
      </c>
      <c r="AE62" s="89">
        <v>90</v>
      </c>
    </row>
    <row r="63" spans="1:31">
      <c r="A63" s="88">
        <v>78</v>
      </c>
      <c r="B63" s="32">
        <v>18</v>
      </c>
      <c r="C63" s="32">
        <v>41</v>
      </c>
      <c r="D63" s="32">
        <v>71</v>
      </c>
      <c r="E63" s="32">
        <v>106</v>
      </c>
      <c r="F63" s="89">
        <v>143</v>
      </c>
      <c r="G63" s="89">
        <v>182</v>
      </c>
      <c r="H63" s="89">
        <v>221</v>
      </c>
      <c r="I63" s="89">
        <v>261</v>
      </c>
      <c r="J63" s="89">
        <v>303</v>
      </c>
      <c r="K63" s="89">
        <v>344</v>
      </c>
      <c r="L63" s="89">
        <v>379</v>
      </c>
      <c r="M63" s="89">
        <v>408</v>
      </c>
      <c r="N63" s="89">
        <v>431</v>
      </c>
      <c r="O63" s="89">
        <v>447</v>
      </c>
      <c r="P63" s="89">
        <v>457</v>
      </c>
      <c r="Q63" s="90">
        <v>463</v>
      </c>
      <c r="R63" s="89">
        <v>463</v>
      </c>
      <c r="S63" s="89">
        <v>458</v>
      </c>
      <c r="T63" s="89">
        <v>448</v>
      </c>
      <c r="U63" s="89">
        <v>432</v>
      </c>
      <c r="V63" s="89">
        <v>411</v>
      </c>
      <c r="W63" s="89">
        <v>383</v>
      </c>
      <c r="X63" s="89">
        <v>349</v>
      </c>
      <c r="Y63" s="89">
        <v>310</v>
      </c>
      <c r="Z63" s="89">
        <v>269</v>
      </c>
      <c r="AA63" s="89">
        <v>228</v>
      </c>
      <c r="AB63" s="89">
        <v>190</v>
      </c>
      <c r="AC63" s="89">
        <v>152</v>
      </c>
      <c r="AD63" s="91">
        <v>116</v>
      </c>
      <c r="AE63" s="89">
        <v>81</v>
      </c>
    </row>
    <row r="64" spans="1:31">
      <c r="A64" s="88">
        <v>79</v>
      </c>
      <c r="B64" s="32">
        <v>12</v>
      </c>
      <c r="C64" s="32">
        <v>33</v>
      </c>
      <c r="D64" s="32">
        <v>63</v>
      </c>
      <c r="E64" s="32">
        <v>98</v>
      </c>
      <c r="F64" s="89">
        <v>136</v>
      </c>
      <c r="G64" s="89">
        <v>176</v>
      </c>
      <c r="H64" s="89">
        <v>218</v>
      </c>
      <c r="I64" s="89">
        <v>262</v>
      </c>
      <c r="J64" s="89">
        <v>307</v>
      </c>
      <c r="K64" s="89">
        <v>349</v>
      </c>
      <c r="L64" s="89">
        <v>385</v>
      </c>
      <c r="M64" s="89">
        <v>414</v>
      </c>
      <c r="N64" s="89">
        <v>436</v>
      </c>
      <c r="O64" s="89">
        <v>452</v>
      </c>
      <c r="P64" s="89">
        <v>462</v>
      </c>
      <c r="Q64" s="90">
        <v>467</v>
      </c>
      <c r="R64" s="89">
        <v>468</v>
      </c>
      <c r="S64" s="89">
        <v>463</v>
      </c>
      <c r="T64" s="89">
        <v>453</v>
      </c>
      <c r="U64" s="89">
        <v>437</v>
      </c>
      <c r="V64" s="89">
        <v>416</v>
      </c>
      <c r="W64" s="89">
        <v>389</v>
      </c>
      <c r="X64" s="89">
        <v>355</v>
      </c>
      <c r="Y64" s="89">
        <v>314</v>
      </c>
      <c r="Z64" s="89">
        <v>270</v>
      </c>
      <c r="AA64" s="89">
        <v>226</v>
      </c>
      <c r="AB64" s="89">
        <v>185</v>
      </c>
      <c r="AC64" s="89">
        <v>146</v>
      </c>
      <c r="AD64" s="91">
        <v>108</v>
      </c>
      <c r="AE64" s="89">
        <v>73</v>
      </c>
    </row>
    <row r="65" spans="1:31">
      <c r="A65" s="88">
        <v>80</v>
      </c>
      <c r="B65" s="92">
        <v>8</v>
      </c>
      <c r="C65" s="92">
        <v>26</v>
      </c>
      <c r="D65" s="92">
        <v>54</v>
      </c>
      <c r="E65" s="92">
        <v>89</v>
      </c>
      <c r="F65" s="90">
        <v>128</v>
      </c>
      <c r="G65" s="90">
        <v>171</v>
      </c>
      <c r="H65" s="90">
        <v>215</v>
      </c>
      <c r="I65" s="90">
        <v>263</v>
      </c>
      <c r="J65" s="90">
        <v>311</v>
      </c>
      <c r="K65" s="90">
        <v>355</v>
      </c>
      <c r="L65" s="90">
        <v>391</v>
      </c>
      <c r="M65" s="90">
        <v>419</v>
      </c>
      <c r="N65" s="90">
        <v>441</v>
      </c>
      <c r="O65" s="90">
        <v>457</v>
      </c>
      <c r="P65" s="90">
        <v>467</v>
      </c>
      <c r="Q65" s="90">
        <v>472</v>
      </c>
      <c r="R65" s="90">
        <v>472</v>
      </c>
      <c r="S65" s="90">
        <v>467</v>
      </c>
      <c r="T65" s="90">
        <v>457</v>
      </c>
      <c r="U65" s="90">
        <v>442</v>
      </c>
      <c r="V65" s="90">
        <v>421</v>
      </c>
      <c r="W65" s="90">
        <v>394</v>
      </c>
      <c r="X65" s="90">
        <v>360</v>
      </c>
      <c r="Y65" s="90">
        <v>319</v>
      </c>
      <c r="Z65" s="90">
        <v>273</v>
      </c>
      <c r="AA65" s="90">
        <v>225</v>
      </c>
      <c r="AB65" s="90">
        <v>180</v>
      </c>
      <c r="AC65" s="90">
        <v>139</v>
      </c>
      <c r="AD65" s="93">
        <v>99</v>
      </c>
      <c r="AE65" s="90">
        <v>64</v>
      </c>
    </row>
    <row r="66" spans="1:31">
      <c r="A66" s="88">
        <v>81</v>
      </c>
      <c r="B66" s="32">
        <v>4</v>
      </c>
      <c r="C66" s="32">
        <v>19</v>
      </c>
      <c r="D66" s="32">
        <v>45</v>
      </c>
      <c r="E66" s="32">
        <v>80</v>
      </c>
      <c r="F66" s="89">
        <v>121</v>
      </c>
      <c r="G66" s="89">
        <v>165</v>
      </c>
      <c r="H66" s="89">
        <v>214</v>
      </c>
      <c r="I66" s="89">
        <v>266</v>
      </c>
      <c r="J66" s="89">
        <v>316</v>
      </c>
      <c r="K66" s="89">
        <v>360</v>
      </c>
      <c r="L66" s="89">
        <v>396</v>
      </c>
      <c r="M66" s="89">
        <v>424</v>
      </c>
      <c r="N66" s="89">
        <v>446</v>
      </c>
      <c r="O66" s="89">
        <v>461</v>
      </c>
      <c r="P66" s="89">
        <v>471</v>
      </c>
      <c r="Q66" s="90">
        <v>476</v>
      </c>
      <c r="R66" s="89">
        <v>476</v>
      </c>
      <c r="S66" s="89">
        <v>471</v>
      </c>
      <c r="T66" s="89">
        <v>462</v>
      </c>
      <c r="U66" s="89">
        <v>447</v>
      </c>
      <c r="V66" s="89">
        <v>426</v>
      </c>
      <c r="W66" s="89">
        <v>399</v>
      </c>
      <c r="X66" s="89">
        <v>365</v>
      </c>
      <c r="Y66" s="89">
        <v>324</v>
      </c>
      <c r="Z66" s="89">
        <v>276</v>
      </c>
      <c r="AA66" s="89">
        <v>225</v>
      </c>
      <c r="AB66" s="89">
        <v>176</v>
      </c>
      <c r="AC66" s="89">
        <v>132</v>
      </c>
      <c r="AD66" s="91">
        <v>91</v>
      </c>
      <c r="AE66" s="89">
        <v>55</v>
      </c>
    </row>
    <row r="67" spans="1:31">
      <c r="A67" s="88">
        <v>82</v>
      </c>
      <c r="B67" s="32">
        <v>2</v>
      </c>
      <c r="C67" s="32">
        <v>13</v>
      </c>
      <c r="D67" s="32">
        <v>37</v>
      </c>
      <c r="E67" s="32">
        <v>71</v>
      </c>
      <c r="F67" s="89">
        <v>113</v>
      </c>
      <c r="G67" s="89">
        <v>160</v>
      </c>
      <c r="H67" s="89">
        <v>213</v>
      </c>
      <c r="I67" s="89">
        <v>269</v>
      </c>
      <c r="J67" s="89">
        <v>320</v>
      </c>
      <c r="K67" s="89">
        <v>364</v>
      </c>
      <c r="L67" s="89">
        <v>400</v>
      </c>
      <c r="M67" s="89">
        <v>428</v>
      </c>
      <c r="N67" s="89">
        <v>450</v>
      </c>
      <c r="O67" s="89">
        <v>465</v>
      </c>
      <c r="P67" s="89">
        <v>475</v>
      </c>
      <c r="Q67" s="90">
        <v>480</v>
      </c>
      <c r="R67" s="89">
        <v>480</v>
      </c>
      <c r="S67" s="89">
        <v>475</v>
      </c>
      <c r="T67" s="89">
        <v>465</v>
      </c>
      <c r="U67" s="89">
        <v>451</v>
      </c>
      <c r="V67" s="89">
        <v>430</v>
      </c>
      <c r="W67" s="89">
        <v>404</v>
      </c>
      <c r="X67" s="89">
        <v>370</v>
      </c>
      <c r="Y67" s="89">
        <v>328</v>
      </c>
      <c r="Z67" s="89">
        <v>279</v>
      </c>
      <c r="AA67" s="89">
        <v>225</v>
      </c>
      <c r="AB67" s="89">
        <v>172</v>
      </c>
      <c r="AC67" s="89">
        <v>125</v>
      </c>
      <c r="AD67" s="91">
        <v>82</v>
      </c>
      <c r="AE67" s="89">
        <v>46</v>
      </c>
    </row>
    <row r="68" spans="1:31">
      <c r="A68" s="88">
        <v>83</v>
      </c>
      <c r="B68" s="32">
        <v>0</v>
      </c>
      <c r="C68" s="32">
        <v>8</v>
      </c>
      <c r="D68" s="32">
        <v>28</v>
      </c>
      <c r="E68" s="32">
        <v>62</v>
      </c>
      <c r="F68" s="89">
        <v>105</v>
      </c>
      <c r="G68" s="89">
        <v>156</v>
      </c>
      <c r="H68" s="89">
        <v>213</v>
      </c>
      <c r="I68" s="89">
        <v>272</v>
      </c>
      <c r="J68" s="89">
        <v>325</v>
      </c>
      <c r="K68" s="89">
        <v>369</v>
      </c>
      <c r="L68" s="89">
        <v>404</v>
      </c>
      <c r="M68" s="89">
        <v>432</v>
      </c>
      <c r="N68" s="89">
        <v>453</v>
      </c>
      <c r="O68" s="89">
        <v>468</v>
      </c>
      <c r="P68" s="89">
        <v>478</v>
      </c>
      <c r="Q68" s="90">
        <v>483</v>
      </c>
      <c r="R68" s="89">
        <v>483</v>
      </c>
      <c r="S68" s="89">
        <v>478</v>
      </c>
      <c r="T68" s="89">
        <v>469</v>
      </c>
      <c r="U68" s="89">
        <v>454</v>
      </c>
      <c r="V68" s="89">
        <v>434</v>
      </c>
      <c r="W68" s="89">
        <v>407</v>
      </c>
      <c r="X68" s="89">
        <v>374</v>
      </c>
      <c r="Y68" s="89">
        <v>332</v>
      </c>
      <c r="Z68" s="89">
        <v>283</v>
      </c>
      <c r="AA68" s="89">
        <v>226</v>
      </c>
      <c r="AB68" s="89">
        <v>169</v>
      </c>
      <c r="AC68" s="89">
        <v>117</v>
      </c>
      <c r="AD68" s="91">
        <v>73</v>
      </c>
      <c r="AE68" s="89">
        <v>37</v>
      </c>
    </row>
    <row r="69" spans="1:31">
      <c r="A69" s="88">
        <v>84</v>
      </c>
      <c r="B69" s="32">
        <v>0</v>
      </c>
      <c r="C69" s="32">
        <v>4</v>
      </c>
      <c r="D69" s="32">
        <v>21</v>
      </c>
      <c r="E69" s="32">
        <v>53</v>
      </c>
      <c r="F69" s="89">
        <v>97</v>
      </c>
      <c r="G69" s="89">
        <v>152</v>
      </c>
      <c r="H69" s="89">
        <v>214</v>
      </c>
      <c r="I69" s="89">
        <v>275</v>
      </c>
      <c r="J69" s="89">
        <v>328</v>
      </c>
      <c r="K69" s="89">
        <v>372</v>
      </c>
      <c r="L69" s="89">
        <v>408</v>
      </c>
      <c r="M69" s="89">
        <v>435</v>
      </c>
      <c r="N69" s="89">
        <v>456</v>
      </c>
      <c r="O69" s="89">
        <v>471</v>
      </c>
      <c r="P69" s="89">
        <v>481</v>
      </c>
      <c r="Q69" s="90">
        <v>485</v>
      </c>
      <c r="R69" s="89">
        <v>485</v>
      </c>
      <c r="S69" s="89">
        <v>481</v>
      </c>
      <c r="T69" s="89">
        <v>471</v>
      </c>
      <c r="U69" s="89">
        <v>457</v>
      </c>
      <c r="V69" s="89">
        <v>437</v>
      </c>
      <c r="W69" s="89">
        <v>411</v>
      </c>
      <c r="X69" s="89">
        <v>378</v>
      </c>
      <c r="Y69" s="89">
        <v>336</v>
      </c>
      <c r="Z69" s="89">
        <v>286</v>
      </c>
      <c r="AA69" s="89">
        <v>228</v>
      </c>
      <c r="AB69" s="89">
        <v>167</v>
      </c>
      <c r="AC69" s="89">
        <v>111</v>
      </c>
      <c r="AD69" s="91">
        <v>65</v>
      </c>
      <c r="AE69" s="89">
        <v>29</v>
      </c>
    </row>
    <row r="70" spans="1:31">
      <c r="A70" s="88">
        <v>85</v>
      </c>
      <c r="B70" s="32">
        <v>0</v>
      </c>
      <c r="C70" s="32">
        <v>2</v>
      </c>
      <c r="D70" s="32">
        <v>14</v>
      </c>
      <c r="E70" s="32">
        <v>44</v>
      </c>
      <c r="F70" s="89">
        <v>90</v>
      </c>
      <c r="G70" s="89">
        <v>150</v>
      </c>
      <c r="H70" s="89">
        <v>216</v>
      </c>
      <c r="I70" s="89">
        <v>278</v>
      </c>
      <c r="J70" s="89">
        <v>332</v>
      </c>
      <c r="K70" s="89">
        <v>376</v>
      </c>
      <c r="L70" s="89">
        <v>411</v>
      </c>
      <c r="M70" s="89">
        <v>438</v>
      </c>
      <c r="N70" s="89">
        <v>459</v>
      </c>
      <c r="O70" s="89">
        <v>473</v>
      </c>
      <c r="P70" s="89">
        <v>483</v>
      </c>
      <c r="Q70" s="90">
        <v>488</v>
      </c>
      <c r="R70" s="89">
        <v>488</v>
      </c>
      <c r="S70" s="89">
        <v>483</v>
      </c>
      <c r="T70" s="89">
        <v>474</v>
      </c>
      <c r="U70" s="89">
        <v>460</v>
      </c>
      <c r="V70" s="89">
        <v>440</v>
      </c>
      <c r="W70" s="89">
        <v>414</v>
      </c>
      <c r="X70" s="89">
        <v>381</v>
      </c>
      <c r="Y70" s="89">
        <v>340</v>
      </c>
      <c r="Z70" s="89">
        <v>289</v>
      </c>
      <c r="AA70" s="89">
        <v>230</v>
      </c>
      <c r="AB70" s="89">
        <v>166</v>
      </c>
      <c r="AC70" s="89">
        <v>104</v>
      </c>
      <c r="AD70" s="91">
        <v>56</v>
      </c>
      <c r="AE70" s="89">
        <v>22</v>
      </c>
    </row>
    <row r="71" spans="1:31">
      <c r="A71" s="88">
        <v>86</v>
      </c>
      <c r="B71" s="32">
        <v>0</v>
      </c>
      <c r="C71" s="32">
        <v>0</v>
      </c>
      <c r="D71" s="32">
        <v>9</v>
      </c>
      <c r="E71" s="32">
        <v>35</v>
      </c>
      <c r="F71" s="89">
        <v>83</v>
      </c>
      <c r="G71" s="89">
        <v>148</v>
      </c>
      <c r="H71" s="89">
        <v>217</v>
      </c>
      <c r="I71" s="89">
        <v>281</v>
      </c>
      <c r="J71" s="89">
        <v>335</v>
      </c>
      <c r="K71" s="89">
        <v>378</v>
      </c>
      <c r="L71" s="89">
        <v>413</v>
      </c>
      <c r="M71" s="89">
        <v>440</v>
      </c>
      <c r="N71" s="89">
        <v>461</v>
      </c>
      <c r="O71" s="89">
        <v>475</v>
      </c>
      <c r="P71" s="89">
        <v>485</v>
      </c>
      <c r="Q71" s="90">
        <v>490</v>
      </c>
      <c r="R71" s="89">
        <v>490</v>
      </c>
      <c r="S71" s="89">
        <v>485</v>
      </c>
      <c r="T71" s="89">
        <v>476</v>
      </c>
      <c r="U71" s="89">
        <v>462</v>
      </c>
      <c r="V71" s="89">
        <v>442</v>
      </c>
      <c r="W71" s="89">
        <v>416</v>
      </c>
      <c r="X71" s="89">
        <v>383</v>
      </c>
      <c r="Y71" s="89">
        <v>342</v>
      </c>
      <c r="Z71" s="89">
        <v>292</v>
      </c>
      <c r="AA71" s="89">
        <v>232</v>
      </c>
      <c r="AB71" s="89">
        <v>165</v>
      </c>
      <c r="AC71" s="89">
        <v>100</v>
      </c>
      <c r="AD71" s="91">
        <v>47</v>
      </c>
      <c r="AE71" s="89">
        <v>15</v>
      </c>
    </row>
    <row r="72" spans="1:31">
      <c r="A72" s="88">
        <v>87</v>
      </c>
      <c r="B72" s="32">
        <v>0</v>
      </c>
      <c r="C72" s="32">
        <v>0</v>
      </c>
      <c r="D72" s="32">
        <v>5</v>
      </c>
      <c r="E72" s="32">
        <v>28</v>
      </c>
      <c r="F72" s="89">
        <v>78</v>
      </c>
      <c r="G72" s="89">
        <v>147</v>
      </c>
      <c r="H72" s="89">
        <v>219</v>
      </c>
      <c r="I72" s="89">
        <v>283</v>
      </c>
      <c r="J72" s="89">
        <v>337</v>
      </c>
      <c r="K72" s="89">
        <v>380</v>
      </c>
      <c r="L72" s="89">
        <v>415</v>
      </c>
      <c r="M72" s="89">
        <v>442</v>
      </c>
      <c r="N72" s="89">
        <v>462</v>
      </c>
      <c r="O72" s="89">
        <v>477</v>
      </c>
      <c r="P72" s="89">
        <v>486</v>
      </c>
      <c r="Q72" s="90">
        <v>491</v>
      </c>
      <c r="R72" s="89">
        <v>491</v>
      </c>
      <c r="S72" s="89">
        <v>486</v>
      </c>
      <c r="T72" s="89">
        <v>477</v>
      </c>
      <c r="U72" s="89">
        <v>463</v>
      </c>
      <c r="V72" s="89">
        <v>444</v>
      </c>
      <c r="W72" s="89">
        <v>418</v>
      </c>
      <c r="X72" s="89">
        <v>385</v>
      </c>
      <c r="Y72" s="89">
        <v>344</v>
      </c>
      <c r="Z72" s="89">
        <v>294</v>
      </c>
      <c r="AA72" s="89">
        <v>234</v>
      </c>
      <c r="AB72" s="89">
        <v>165</v>
      </c>
      <c r="AC72" s="89">
        <v>96</v>
      </c>
      <c r="AD72" s="91">
        <v>40</v>
      </c>
      <c r="AE72" s="89">
        <v>9</v>
      </c>
    </row>
    <row r="73" spans="1:31">
      <c r="A73" s="88">
        <v>88</v>
      </c>
      <c r="B73" s="32">
        <v>0</v>
      </c>
      <c r="C73" s="32">
        <v>0</v>
      </c>
      <c r="D73" s="32">
        <v>2</v>
      </c>
      <c r="E73" s="32">
        <v>21</v>
      </c>
      <c r="F73" s="89">
        <v>74</v>
      </c>
      <c r="G73" s="89">
        <v>146</v>
      </c>
      <c r="H73" s="89">
        <v>220</v>
      </c>
      <c r="I73" s="89">
        <v>285</v>
      </c>
      <c r="J73" s="89">
        <v>338</v>
      </c>
      <c r="K73" s="89">
        <v>382</v>
      </c>
      <c r="L73" s="89">
        <v>416</v>
      </c>
      <c r="M73" s="89">
        <v>443</v>
      </c>
      <c r="N73" s="89">
        <v>464</v>
      </c>
      <c r="O73" s="89">
        <v>478</v>
      </c>
      <c r="P73" s="89">
        <v>487</v>
      </c>
      <c r="Q73" s="90">
        <v>492</v>
      </c>
      <c r="R73" s="89">
        <v>492</v>
      </c>
      <c r="S73" s="89">
        <v>487</v>
      </c>
      <c r="T73" s="89">
        <v>478</v>
      </c>
      <c r="U73" s="89">
        <v>464</v>
      </c>
      <c r="V73" s="89">
        <v>445</v>
      </c>
      <c r="W73" s="89">
        <v>419</v>
      </c>
      <c r="X73" s="89">
        <v>387</v>
      </c>
      <c r="Y73" s="89">
        <v>346</v>
      </c>
      <c r="Z73" s="89">
        <v>296</v>
      </c>
      <c r="AA73" s="89">
        <v>235</v>
      </c>
      <c r="AB73" s="89">
        <v>166</v>
      </c>
      <c r="AC73" s="89">
        <v>93</v>
      </c>
      <c r="AD73" s="91">
        <v>34</v>
      </c>
      <c r="AE73" s="89">
        <v>5</v>
      </c>
    </row>
    <row r="74" spans="1:31">
      <c r="A74" s="88">
        <v>89</v>
      </c>
      <c r="B74" s="32">
        <v>0</v>
      </c>
      <c r="C74" s="32">
        <v>0</v>
      </c>
      <c r="D74" s="32">
        <v>0</v>
      </c>
      <c r="E74" s="32">
        <v>18</v>
      </c>
      <c r="F74" s="89">
        <v>71</v>
      </c>
      <c r="G74" s="89">
        <v>146</v>
      </c>
      <c r="H74" s="89">
        <v>221</v>
      </c>
      <c r="I74" s="89">
        <v>286</v>
      </c>
      <c r="J74" s="89">
        <v>339</v>
      </c>
      <c r="K74" s="89">
        <v>383</v>
      </c>
      <c r="L74" s="89">
        <v>417</v>
      </c>
      <c r="M74" s="89">
        <v>444</v>
      </c>
      <c r="N74" s="89">
        <v>464</v>
      </c>
      <c r="O74" s="89">
        <v>479</v>
      </c>
      <c r="P74" s="89">
        <v>488</v>
      </c>
      <c r="Q74" s="90">
        <v>493</v>
      </c>
      <c r="R74" s="89">
        <v>493</v>
      </c>
      <c r="S74" s="89">
        <v>488</v>
      </c>
      <c r="T74" s="89">
        <v>479</v>
      </c>
      <c r="U74" s="89">
        <v>465</v>
      </c>
      <c r="V74" s="89">
        <v>446</v>
      </c>
      <c r="W74" s="89">
        <v>420</v>
      </c>
      <c r="X74" s="89">
        <v>388</v>
      </c>
      <c r="Y74" s="89">
        <v>347</v>
      </c>
      <c r="Z74" s="89">
        <v>297</v>
      </c>
      <c r="AA74" s="89">
        <v>236</v>
      </c>
      <c r="AB74" s="89">
        <v>166</v>
      </c>
      <c r="AC74" s="89">
        <v>91</v>
      </c>
      <c r="AD74" s="91">
        <v>30</v>
      </c>
      <c r="AE74" s="89">
        <v>2</v>
      </c>
    </row>
  </sheetData>
  <mergeCells count="3">
    <mergeCell ref="B12:E12"/>
    <mergeCell ref="F12:AE12"/>
    <mergeCell ref="B13:A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5"/>
  <sheetViews>
    <sheetView topLeftCell="A40" workbookViewId="0">
      <selection activeCell="M61" sqref="M61:Q71"/>
    </sheetView>
  </sheetViews>
  <sheetFormatPr defaultRowHeight="15"/>
  <cols>
    <col min="1" max="1" width="10.140625" style="32" bestFit="1" customWidth="1"/>
    <col min="2" max="31" width="4" style="32" customWidth="1"/>
    <col min="32" max="16384" width="9.140625" style="32"/>
  </cols>
  <sheetData>
    <row r="1" spans="1:31">
      <c r="A1" s="36" t="s">
        <v>152</v>
      </c>
    </row>
    <row r="2" spans="1:31">
      <c r="B2" s="32" t="s">
        <v>140</v>
      </c>
    </row>
    <row r="3" spans="1:31">
      <c r="B3" s="32" t="s">
        <v>141</v>
      </c>
    </row>
    <row r="4" spans="1:31">
      <c r="B4" s="32" t="s">
        <v>142</v>
      </c>
    </row>
    <row r="5" spans="1:31">
      <c r="B5" s="32" t="s">
        <v>143</v>
      </c>
    </row>
    <row r="6" spans="1:31">
      <c r="B6" s="32" t="s">
        <v>144</v>
      </c>
    </row>
    <row r="7" spans="1:31">
      <c r="B7" s="32" t="s">
        <v>145</v>
      </c>
    </row>
    <row r="8" spans="1:31">
      <c r="B8" s="32" t="s">
        <v>146</v>
      </c>
    </row>
    <row r="9" spans="1:31">
      <c r="B9" s="32" t="s">
        <v>147</v>
      </c>
    </row>
    <row r="10" spans="1:31">
      <c r="B10" s="32" t="s">
        <v>148</v>
      </c>
    </row>
    <row r="12" spans="1:31">
      <c r="B12" s="141" t="s">
        <v>153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</row>
    <row r="13" spans="1:31">
      <c r="B13" s="141" t="s">
        <v>154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</row>
    <row r="14" spans="1:31">
      <c r="B14" s="142" t="s">
        <v>150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</row>
    <row r="15" spans="1:31">
      <c r="A15" s="85" t="s">
        <v>151</v>
      </c>
      <c r="B15" s="86">
        <v>42433</v>
      </c>
      <c r="C15" s="85">
        <v>11</v>
      </c>
      <c r="D15" s="85">
        <v>18</v>
      </c>
      <c r="E15" s="85">
        <v>25</v>
      </c>
      <c r="F15" s="86">
        <v>42461</v>
      </c>
      <c r="G15" s="85">
        <v>8</v>
      </c>
      <c r="H15" s="85">
        <v>15</v>
      </c>
      <c r="I15" s="85">
        <v>22</v>
      </c>
      <c r="J15" s="85">
        <v>29</v>
      </c>
      <c r="K15" s="86">
        <v>42496</v>
      </c>
      <c r="L15" s="85">
        <v>13</v>
      </c>
      <c r="M15" s="85">
        <v>20</v>
      </c>
      <c r="N15" s="85">
        <v>27</v>
      </c>
      <c r="O15" s="86">
        <v>42524</v>
      </c>
      <c r="P15" s="85">
        <v>10</v>
      </c>
      <c r="Q15" s="85">
        <v>17</v>
      </c>
      <c r="R15" s="85">
        <v>24</v>
      </c>
      <c r="S15" s="86">
        <v>42552</v>
      </c>
      <c r="T15" s="85">
        <v>8</v>
      </c>
      <c r="U15" s="85">
        <v>15</v>
      </c>
      <c r="V15" s="85">
        <v>22</v>
      </c>
      <c r="W15" s="85">
        <v>29</v>
      </c>
      <c r="X15" s="86">
        <v>42587</v>
      </c>
      <c r="Y15" s="85">
        <v>12</v>
      </c>
      <c r="Z15" s="85">
        <v>19</v>
      </c>
      <c r="AA15" s="85">
        <v>26</v>
      </c>
      <c r="AB15" s="86">
        <v>42615</v>
      </c>
      <c r="AC15" s="85">
        <v>9</v>
      </c>
      <c r="AD15" s="87">
        <v>16</v>
      </c>
      <c r="AE15" s="85">
        <v>23</v>
      </c>
    </row>
    <row r="16" spans="1:31">
      <c r="A16" s="88">
        <v>30</v>
      </c>
      <c r="B16" s="89">
        <f>'[1]Total Solar Radiation'!B15/4.93</f>
        <v>53.549695740365117</v>
      </c>
      <c r="C16" s="89">
        <f>'[1]Total Solar Radiation'!C15/4.93</f>
        <v>55.375253549695742</v>
      </c>
      <c r="D16" s="89">
        <f>'[1]Total Solar Radiation'!D15/4.93</f>
        <v>56.997971602434077</v>
      </c>
      <c r="E16" s="89">
        <f>'[1]Total Solar Radiation'!E15/4.93</f>
        <v>58.417849898580123</v>
      </c>
      <c r="F16" s="89">
        <f>'[1]Total Solar Radiation'!F15/4.93</f>
        <v>59.837728194726168</v>
      </c>
      <c r="G16" s="89">
        <f>'[1]Total Solar Radiation'!G15/4.93</f>
        <v>61.257606490872213</v>
      </c>
      <c r="H16" s="89">
        <f>'[1]Total Solar Radiation'!H15/4.93</f>
        <v>62.474645030425968</v>
      </c>
      <c r="I16" s="89">
        <f>'[1]Total Solar Radiation'!I15/4.93</f>
        <v>63.488843813387426</v>
      </c>
      <c r="J16" s="89">
        <f>'[1]Total Solar Radiation'!J15/4.93</f>
        <v>64.503042596348891</v>
      </c>
      <c r="K16" s="89">
        <f>'[1]Total Solar Radiation'!K15/4.93</f>
        <v>65.314401622718051</v>
      </c>
      <c r="L16" s="89">
        <f>'[1]Total Solar Radiation'!L15/4.93</f>
        <v>65.922920892494929</v>
      </c>
      <c r="M16" s="89">
        <f>'[1]Total Solar Radiation'!M15/4.93</f>
        <v>66.531440162271807</v>
      </c>
      <c r="N16" s="89">
        <f>'[1]Total Solar Radiation'!N15/4.93</f>
        <v>67.139959432048684</v>
      </c>
      <c r="O16" s="89">
        <f>'[1]Total Solar Radiation'!O15/4.93</f>
        <v>67.342799188640981</v>
      </c>
      <c r="P16" s="89">
        <f>'[1]Total Solar Radiation'!P15/4.93</f>
        <v>67.545638945233264</v>
      </c>
      <c r="Q16" s="89">
        <f>'[1]Total Solar Radiation'!Q15/4.93</f>
        <v>67.748478701825562</v>
      </c>
      <c r="R16" s="89">
        <f>'[1]Total Solar Radiation'!R15/4.93</f>
        <v>67.545638945233264</v>
      </c>
      <c r="S16" s="89">
        <f>'[1]Total Solar Radiation'!S15/4.93</f>
        <v>67.545638945233264</v>
      </c>
      <c r="T16" s="89">
        <f>'[1]Total Solar Radiation'!T15/4.93</f>
        <v>67.139959432048684</v>
      </c>
      <c r="U16" s="89">
        <f>'[1]Total Solar Radiation'!U15/4.93</f>
        <v>66.734279918864104</v>
      </c>
      <c r="V16" s="89">
        <f>'[1]Total Solar Radiation'!V15/4.93</f>
        <v>66.125760649087226</v>
      </c>
      <c r="W16" s="89">
        <f>'[1]Total Solar Radiation'!W15/4.93</f>
        <v>65.517241379310349</v>
      </c>
      <c r="X16" s="89">
        <f>'[1]Total Solar Radiation'!X15/4.93</f>
        <v>64.705882352941174</v>
      </c>
      <c r="Y16" s="89">
        <f>'[1]Total Solar Radiation'!Y15/4.93</f>
        <v>63.894523326572013</v>
      </c>
      <c r="Z16" s="89">
        <f>'[1]Total Solar Radiation'!Z15/4.93</f>
        <v>62.880324543610548</v>
      </c>
      <c r="AA16" s="89">
        <f>'[1]Total Solar Radiation'!AA15/4.93</f>
        <v>61.866125760649091</v>
      </c>
      <c r="AB16" s="89">
        <f>'[1]Total Solar Radiation'!AB15/4.93</f>
        <v>60.649087221095336</v>
      </c>
      <c r="AC16" s="89">
        <f>'[1]Total Solar Radiation'!AC15/4.93</f>
        <v>59.432048681541588</v>
      </c>
      <c r="AD16" s="89">
        <f>'[1]Total Solar Radiation'!AD15/4.93</f>
        <v>58.012170385395542</v>
      </c>
      <c r="AE16" s="89">
        <f>'[1]Total Solar Radiation'!AE15/4.93</f>
        <v>56.592292089249497</v>
      </c>
    </row>
    <row r="17" spans="1:31">
      <c r="A17" s="88">
        <v>31</v>
      </c>
      <c r="B17" s="89">
        <f>'[1]Total Solar Radiation'!B16/4.93</f>
        <v>53.144016227180529</v>
      </c>
      <c r="C17" s="89">
        <f>'[1]Total Solar Radiation'!C16/4.93</f>
        <v>54.969574036511162</v>
      </c>
      <c r="D17" s="89">
        <f>'[1]Total Solar Radiation'!D16/4.93</f>
        <v>56.592292089249497</v>
      </c>
      <c r="E17" s="89">
        <f>'[1]Total Solar Radiation'!E16/4.93</f>
        <v>58.215010141987833</v>
      </c>
      <c r="F17" s="89">
        <f>'[1]Total Solar Radiation'!F16/4.93</f>
        <v>59.634888438133878</v>
      </c>
      <c r="G17" s="89">
        <f>'[1]Total Solar Radiation'!G16/4.93</f>
        <v>61.054766734279923</v>
      </c>
      <c r="H17" s="89">
        <f>'[1]Total Solar Radiation'!H16/4.93</f>
        <v>62.271805273833678</v>
      </c>
      <c r="I17" s="89">
        <f>'[1]Total Solar Radiation'!I16/4.93</f>
        <v>63.488843813387426</v>
      </c>
      <c r="J17" s="89">
        <f>'[1]Total Solar Radiation'!J16/4.93</f>
        <v>64.503042596348891</v>
      </c>
      <c r="K17" s="89">
        <f>'[1]Total Solar Radiation'!K16/4.93</f>
        <v>65.314401622718051</v>
      </c>
      <c r="L17" s="89">
        <f>'[1]Total Solar Radiation'!L16/4.93</f>
        <v>66.125760649087226</v>
      </c>
      <c r="M17" s="89">
        <f>'[1]Total Solar Radiation'!M16/4.93</f>
        <v>66.734279918864104</v>
      </c>
      <c r="N17" s="89">
        <f>'[1]Total Solar Radiation'!N16/4.93</f>
        <v>67.342799188640981</v>
      </c>
      <c r="O17" s="89">
        <f>'[1]Total Solar Radiation'!O16/4.93</f>
        <v>67.545638945233264</v>
      </c>
      <c r="P17" s="89">
        <f>'[1]Total Solar Radiation'!P16/4.93</f>
        <v>67.951318458417859</v>
      </c>
      <c r="Q17" s="89">
        <f>'[1]Total Solar Radiation'!Q16/4.93</f>
        <v>67.951318458417859</v>
      </c>
      <c r="R17" s="89">
        <f>'[1]Total Solar Radiation'!R16/4.93</f>
        <v>67.951318458417859</v>
      </c>
      <c r="S17" s="89">
        <f>'[1]Total Solar Radiation'!S16/4.93</f>
        <v>67.748478701825562</v>
      </c>
      <c r="T17" s="89">
        <f>'[1]Total Solar Radiation'!T16/4.93</f>
        <v>67.342799188640981</v>
      </c>
      <c r="U17" s="89">
        <f>'[1]Total Solar Radiation'!U16/4.93</f>
        <v>66.937119675456387</v>
      </c>
      <c r="V17" s="89">
        <f>'[1]Total Solar Radiation'!V16/4.93</f>
        <v>66.328600405679524</v>
      </c>
      <c r="W17" s="89">
        <f>'[1]Total Solar Radiation'!W16/4.93</f>
        <v>65.720081135902646</v>
      </c>
      <c r="X17" s="89">
        <f>'[1]Total Solar Radiation'!X16/4.93</f>
        <v>64.908722109533471</v>
      </c>
      <c r="Y17" s="89">
        <f>'[1]Total Solar Radiation'!Y16/4.93</f>
        <v>63.894523326572013</v>
      </c>
      <c r="Z17" s="89">
        <f>'[1]Total Solar Radiation'!Z16/4.93</f>
        <v>62.880324543610548</v>
      </c>
      <c r="AA17" s="89">
        <f>'[1]Total Solar Radiation'!AA16/4.93</f>
        <v>61.866125760649091</v>
      </c>
      <c r="AB17" s="89">
        <f>'[1]Total Solar Radiation'!AB16/4.93</f>
        <v>60.649087221095336</v>
      </c>
      <c r="AC17" s="89">
        <f>'[1]Total Solar Radiation'!AC16/4.93</f>
        <v>59.22920892494929</v>
      </c>
      <c r="AD17" s="89">
        <f>'[1]Total Solar Radiation'!AD16/4.93</f>
        <v>57.809330628803252</v>
      </c>
      <c r="AE17" s="89">
        <f>'[1]Total Solar Radiation'!AE16/4.93</f>
        <v>56.18661257606491</v>
      </c>
    </row>
    <row r="18" spans="1:31">
      <c r="A18" s="88">
        <v>32</v>
      </c>
      <c r="B18" s="89">
        <f>'[1]Total Solar Radiation'!B17/4.93</f>
        <v>52.738336713995949</v>
      </c>
      <c r="C18" s="89">
        <f>'[1]Total Solar Radiation'!C17/4.93</f>
        <v>54.563894523326574</v>
      </c>
      <c r="D18" s="89">
        <f>'[1]Total Solar Radiation'!D17/4.93</f>
        <v>56.18661257606491</v>
      </c>
      <c r="E18" s="89">
        <f>'[1]Total Solar Radiation'!E17/4.93</f>
        <v>58.012170385395542</v>
      </c>
      <c r="F18" s="89">
        <f>'[1]Total Solar Radiation'!F17/4.93</f>
        <v>59.432048681541588</v>
      </c>
      <c r="G18" s="89">
        <f>'[1]Total Solar Radiation'!G17/4.93</f>
        <v>61.054766734279923</v>
      </c>
      <c r="H18" s="89">
        <f>'[1]Total Solar Radiation'!H17/4.93</f>
        <v>62.271805273833678</v>
      </c>
      <c r="I18" s="89">
        <f>'[1]Total Solar Radiation'!I17/4.93</f>
        <v>63.488843813387426</v>
      </c>
      <c r="J18" s="89">
        <f>'[1]Total Solar Radiation'!J17/4.93</f>
        <v>64.503042596348891</v>
      </c>
      <c r="K18" s="89">
        <f>'[1]Total Solar Radiation'!K17/4.93</f>
        <v>65.517241379310349</v>
      </c>
      <c r="L18" s="89">
        <f>'[1]Total Solar Radiation'!L17/4.93</f>
        <v>66.328600405679524</v>
      </c>
      <c r="M18" s="89">
        <f>'[1]Total Solar Radiation'!M17/4.93</f>
        <v>66.937119675456387</v>
      </c>
      <c r="N18" s="89">
        <f>'[1]Total Solar Radiation'!N17/4.93</f>
        <v>67.545638945233264</v>
      </c>
      <c r="O18" s="89">
        <f>'[1]Total Solar Radiation'!O17/4.93</f>
        <v>67.951318458417859</v>
      </c>
      <c r="P18" s="89">
        <f>'[1]Total Solar Radiation'!P17/4.93</f>
        <v>68.154158215010142</v>
      </c>
      <c r="Q18" s="89">
        <f>'[1]Total Solar Radiation'!Q17/4.93</f>
        <v>68.154158215010142</v>
      </c>
      <c r="R18" s="89">
        <f>'[1]Total Solar Radiation'!R17/4.93</f>
        <v>68.154158215010142</v>
      </c>
      <c r="S18" s="89">
        <f>'[1]Total Solar Radiation'!S17/4.93</f>
        <v>67.951318458417859</v>
      </c>
      <c r="T18" s="89">
        <f>'[1]Total Solar Radiation'!T17/4.93</f>
        <v>67.748478701825562</v>
      </c>
      <c r="U18" s="89">
        <f>'[1]Total Solar Radiation'!U17/4.93</f>
        <v>67.139959432048684</v>
      </c>
      <c r="V18" s="89">
        <f>'[1]Total Solar Radiation'!V17/4.93</f>
        <v>66.531440162271807</v>
      </c>
      <c r="W18" s="89">
        <f>'[1]Total Solar Radiation'!W17/4.93</f>
        <v>65.922920892494929</v>
      </c>
      <c r="X18" s="89">
        <f>'[1]Total Solar Radiation'!X17/4.93</f>
        <v>64.908722109533471</v>
      </c>
      <c r="Y18" s="89">
        <f>'[1]Total Solar Radiation'!Y17/4.93</f>
        <v>64.097363083164311</v>
      </c>
      <c r="Z18" s="89">
        <f>'[1]Total Solar Radiation'!Z17/4.93</f>
        <v>62.880324543610548</v>
      </c>
      <c r="AA18" s="89">
        <f>'[1]Total Solar Radiation'!AA17/4.93</f>
        <v>61.6632860040568</v>
      </c>
      <c r="AB18" s="89">
        <f>'[1]Total Solar Radiation'!AB17/4.93</f>
        <v>60.446247464503045</v>
      </c>
      <c r="AC18" s="89">
        <f>'[1]Total Solar Radiation'!AC17/4.93</f>
        <v>59.026369168357</v>
      </c>
      <c r="AD18" s="89">
        <f>'[1]Total Solar Radiation'!AD17/4.93</f>
        <v>57.606490872210955</v>
      </c>
      <c r="AE18" s="89">
        <f>'[1]Total Solar Radiation'!AE17/4.93</f>
        <v>55.98377281947262</v>
      </c>
    </row>
    <row r="19" spans="1:31">
      <c r="A19" s="88">
        <v>33</v>
      </c>
      <c r="B19" s="89">
        <f>'[1]Total Solar Radiation'!B18/4.93</f>
        <v>52.129817444219071</v>
      </c>
      <c r="C19" s="89">
        <f>'[1]Total Solar Radiation'!C18/4.93</f>
        <v>53.955375253549697</v>
      </c>
      <c r="D19" s="89">
        <f>'[1]Total Solar Radiation'!D18/4.93</f>
        <v>55.98377281947262</v>
      </c>
      <c r="E19" s="89">
        <f>'[1]Total Solar Radiation'!E18/4.93</f>
        <v>57.606490872210955</v>
      </c>
      <c r="F19" s="89">
        <f>'[1]Total Solar Radiation'!F18/4.93</f>
        <v>59.22920892494929</v>
      </c>
      <c r="G19" s="89">
        <f>'[1]Total Solar Radiation'!G18/4.93</f>
        <v>60.851926977687633</v>
      </c>
      <c r="H19" s="89">
        <f>'[1]Total Solar Radiation'!H18/4.93</f>
        <v>62.271805273833678</v>
      </c>
      <c r="I19" s="89">
        <f>'[1]Total Solar Radiation'!I18/4.93</f>
        <v>63.488843813387426</v>
      </c>
      <c r="J19" s="89">
        <f>'[1]Total Solar Radiation'!J18/4.93</f>
        <v>64.503042596348891</v>
      </c>
      <c r="K19" s="89">
        <f>'[1]Total Solar Radiation'!K18/4.93</f>
        <v>65.517241379310349</v>
      </c>
      <c r="L19" s="89">
        <f>'[1]Total Solar Radiation'!L18/4.93</f>
        <v>66.328600405679524</v>
      </c>
      <c r="M19" s="89">
        <f>'[1]Total Solar Radiation'!M18/4.93</f>
        <v>67.139959432048684</v>
      </c>
      <c r="N19" s="89">
        <f>'[1]Total Solar Radiation'!N18/4.93</f>
        <v>67.748478701825562</v>
      </c>
      <c r="O19" s="89">
        <f>'[1]Total Solar Radiation'!O18/4.93</f>
        <v>68.154158215010142</v>
      </c>
      <c r="P19" s="89">
        <f>'[1]Total Solar Radiation'!P18/4.93</f>
        <v>68.356997971602439</v>
      </c>
      <c r="Q19" s="89">
        <f>'[1]Total Solar Radiation'!Q18/4.93</f>
        <v>68.559837728194736</v>
      </c>
      <c r="R19" s="89">
        <f>'[1]Total Solar Radiation'!R18/4.93</f>
        <v>68.356997971602439</v>
      </c>
      <c r="S19" s="89">
        <f>'[1]Total Solar Radiation'!S18/4.93</f>
        <v>68.154158215010142</v>
      </c>
      <c r="T19" s="89">
        <f>'[1]Total Solar Radiation'!T18/4.93</f>
        <v>67.951318458417859</v>
      </c>
      <c r="U19" s="89">
        <f>'[1]Total Solar Radiation'!U18/4.93</f>
        <v>67.342799188640981</v>
      </c>
      <c r="V19" s="89">
        <f>'[1]Total Solar Radiation'!V18/4.93</f>
        <v>66.734279918864104</v>
      </c>
      <c r="W19" s="89">
        <f>'[1]Total Solar Radiation'!W18/4.93</f>
        <v>65.922920892494929</v>
      </c>
      <c r="X19" s="89">
        <f>'[1]Total Solar Radiation'!X18/4.93</f>
        <v>65.111561866125768</v>
      </c>
      <c r="Y19" s="89">
        <f>'[1]Total Solar Radiation'!Y18/4.93</f>
        <v>64.097363083164311</v>
      </c>
      <c r="Z19" s="89">
        <f>'[1]Total Solar Radiation'!Z18/4.93</f>
        <v>62.880324543610548</v>
      </c>
      <c r="AA19" s="89">
        <f>'[1]Total Solar Radiation'!AA18/4.93</f>
        <v>61.6632860040568</v>
      </c>
      <c r="AB19" s="89">
        <f>'[1]Total Solar Radiation'!AB18/4.93</f>
        <v>60.243407707910755</v>
      </c>
      <c r="AC19" s="89">
        <f>'[1]Total Solar Radiation'!AC18/4.93</f>
        <v>58.82352941176471</v>
      </c>
      <c r="AD19" s="89">
        <f>'[1]Total Solar Radiation'!AD18/4.93</f>
        <v>57.200811359026375</v>
      </c>
      <c r="AE19" s="89">
        <f>'[1]Total Solar Radiation'!AE18/4.93</f>
        <v>55.578093306288032</v>
      </c>
    </row>
    <row r="20" spans="1:31">
      <c r="A20" s="88">
        <v>34</v>
      </c>
      <c r="B20" s="89">
        <f>'[1]Total Solar Radiation'!B19/4.93</f>
        <v>51.521298174442194</v>
      </c>
      <c r="C20" s="89">
        <f>'[1]Total Solar Radiation'!C19/4.93</f>
        <v>53.549695740365117</v>
      </c>
      <c r="D20" s="89">
        <f>'[1]Total Solar Radiation'!D19/4.93</f>
        <v>55.578093306288032</v>
      </c>
      <c r="E20" s="89">
        <f>'[1]Total Solar Radiation'!E19/4.93</f>
        <v>57.403651115618665</v>
      </c>
      <c r="F20" s="89">
        <f>'[1]Total Solar Radiation'!F19/4.93</f>
        <v>59.026369168357</v>
      </c>
      <c r="G20" s="89">
        <f>'[1]Total Solar Radiation'!G19/4.93</f>
        <v>60.649087221095336</v>
      </c>
      <c r="H20" s="89">
        <f>'[1]Total Solar Radiation'!H19/4.93</f>
        <v>62.068965517241381</v>
      </c>
      <c r="I20" s="89">
        <f>'[1]Total Solar Radiation'!I19/4.93</f>
        <v>63.488843813387426</v>
      </c>
      <c r="J20" s="89">
        <f>'[1]Total Solar Radiation'!J19/4.93</f>
        <v>64.503042596348891</v>
      </c>
      <c r="K20" s="89">
        <f>'[1]Total Solar Radiation'!K19/4.93</f>
        <v>65.720081135902646</v>
      </c>
      <c r="L20" s="89">
        <f>'[1]Total Solar Radiation'!L19/4.93</f>
        <v>66.531440162271807</v>
      </c>
      <c r="M20" s="89">
        <f>'[1]Total Solar Radiation'!M19/4.93</f>
        <v>67.342799188640981</v>
      </c>
      <c r="N20" s="89">
        <f>'[1]Total Solar Radiation'!N19/4.93</f>
        <v>67.951318458417859</v>
      </c>
      <c r="O20" s="89">
        <f>'[1]Total Solar Radiation'!O19/4.93</f>
        <v>68.356997971602439</v>
      </c>
      <c r="P20" s="89">
        <f>'[1]Total Solar Radiation'!P19/4.93</f>
        <v>68.559837728194736</v>
      </c>
      <c r="Q20" s="89">
        <f>'[1]Total Solar Radiation'!Q19/4.93</f>
        <v>68.762677484787019</v>
      </c>
      <c r="R20" s="89">
        <f>'[1]Total Solar Radiation'!R19/4.93</f>
        <v>68.762677484787019</v>
      </c>
      <c r="S20" s="89">
        <f>'[1]Total Solar Radiation'!S19/4.93</f>
        <v>68.559837728194736</v>
      </c>
      <c r="T20" s="89">
        <f>'[1]Total Solar Radiation'!T19/4.93</f>
        <v>68.154158215010142</v>
      </c>
      <c r="U20" s="89">
        <f>'[1]Total Solar Radiation'!U19/4.93</f>
        <v>67.545638945233264</v>
      </c>
      <c r="V20" s="89">
        <f>'[1]Total Solar Radiation'!V19/4.93</f>
        <v>66.937119675456387</v>
      </c>
      <c r="W20" s="89">
        <f>'[1]Total Solar Radiation'!W19/4.93</f>
        <v>66.125760649087226</v>
      </c>
      <c r="X20" s="89">
        <f>'[1]Total Solar Radiation'!X19/4.93</f>
        <v>65.111561866125768</v>
      </c>
      <c r="Y20" s="89">
        <f>'[1]Total Solar Radiation'!Y19/4.93</f>
        <v>64.097363083164311</v>
      </c>
      <c r="Z20" s="89">
        <f>'[1]Total Solar Radiation'!Z19/4.93</f>
        <v>62.880324543610548</v>
      </c>
      <c r="AA20" s="89">
        <f>'[1]Total Solar Radiation'!AA19/4.93</f>
        <v>61.6632860040568</v>
      </c>
      <c r="AB20" s="89">
        <f>'[1]Total Solar Radiation'!AB19/4.93</f>
        <v>60.243407707910755</v>
      </c>
      <c r="AC20" s="89">
        <f>'[1]Total Solar Radiation'!AC19/4.93</f>
        <v>58.62068965517242</v>
      </c>
      <c r="AD20" s="89">
        <f>'[1]Total Solar Radiation'!AD19/4.93</f>
        <v>56.997971602434077</v>
      </c>
      <c r="AE20" s="89">
        <f>'[1]Total Solar Radiation'!AE19/4.93</f>
        <v>55.375253549695742</v>
      </c>
    </row>
    <row r="21" spans="1:31">
      <c r="A21" s="88">
        <v>35</v>
      </c>
      <c r="B21" s="89">
        <f>'[1]Total Solar Radiation'!B20/4.93</f>
        <v>51.115618661257606</v>
      </c>
      <c r="C21" s="89">
        <f>'[1]Total Solar Radiation'!C20/4.93</f>
        <v>53.144016227180529</v>
      </c>
      <c r="D21" s="89">
        <f>'[1]Total Solar Radiation'!D20/4.93</f>
        <v>55.172413793103452</v>
      </c>
      <c r="E21" s="89">
        <f>'[1]Total Solar Radiation'!E20/4.93</f>
        <v>56.997971602434077</v>
      </c>
      <c r="F21" s="89">
        <f>'[1]Total Solar Radiation'!F20/4.93</f>
        <v>58.82352941176471</v>
      </c>
      <c r="G21" s="89">
        <f>'[1]Total Solar Radiation'!G20/4.93</f>
        <v>60.446247464503045</v>
      </c>
      <c r="H21" s="89">
        <f>'[1]Total Solar Radiation'!H20/4.93</f>
        <v>62.068965517241381</v>
      </c>
      <c r="I21" s="89">
        <f>'[1]Total Solar Radiation'!I20/4.93</f>
        <v>63.286004056795136</v>
      </c>
      <c r="J21" s="89">
        <f>'[1]Total Solar Radiation'!J20/4.93</f>
        <v>64.705882352941174</v>
      </c>
      <c r="K21" s="89">
        <f>'[1]Total Solar Radiation'!K20/4.93</f>
        <v>65.720081135902646</v>
      </c>
      <c r="L21" s="89">
        <f>'[1]Total Solar Radiation'!L20/4.93</f>
        <v>66.734279918864104</v>
      </c>
      <c r="M21" s="89">
        <f>'[1]Total Solar Radiation'!M20/4.93</f>
        <v>67.342799188640981</v>
      </c>
      <c r="N21" s="89">
        <f>'[1]Total Solar Radiation'!N20/4.93</f>
        <v>68.154158215010142</v>
      </c>
      <c r="O21" s="89">
        <f>'[1]Total Solar Radiation'!O20/4.93</f>
        <v>68.559837728194736</v>
      </c>
      <c r="P21" s="89">
        <f>'[1]Total Solar Radiation'!P20/4.93</f>
        <v>68.965517241379317</v>
      </c>
      <c r="Q21" s="89">
        <f>'[1]Total Solar Radiation'!Q20/4.93</f>
        <v>68.965517241379317</v>
      </c>
      <c r="R21" s="89">
        <f>'[1]Total Solar Radiation'!R20/4.93</f>
        <v>68.965517241379317</v>
      </c>
      <c r="S21" s="89">
        <f>'[1]Total Solar Radiation'!S20/4.93</f>
        <v>68.762677484787019</v>
      </c>
      <c r="T21" s="89">
        <f>'[1]Total Solar Radiation'!T20/4.93</f>
        <v>68.356997971602439</v>
      </c>
      <c r="U21" s="89">
        <f>'[1]Total Solar Radiation'!U20/4.93</f>
        <v>67.748478701825562</v>
      </c>
      <c r="V21" s="89">
        <f>'[1]Total Solar Radiation'!V20/4.93</f>
        <v>67.139959432048684</v>
      </c>
      <c r="W21" s="89">
        <f>'[1]Total Solar Radiation'!W20/4.93</f>
        <v>66.328600405679524</v>
      </c>
      <c r="X21" s="89">
        <f>'[1]Total Solar Radiation'!X20/4.93</f>
        <v>65.314401622718051</v>
      </c>
      <c r="Y21" s="89">
        <f>'[1]Total Solar Radiation'!Y20/4.93</f>
        <v>64.097363083164311</v>
      </c>
      <c r="Z21" s="89">
        <f>'[1]Total Solar Radiation'!Z20/4.93</f>
        <v>62.880324543610548</v>
      </c>
      <c r="AA21" s="89">
        <f>'[1]Total Solar Radiation'!AA20/4.93</f>
        <v>61.460446247464503</v>
      </c>
      <c r="AB21" s="89">
        <f>'[1]Total Solar Radiation'!AB20/4.93</f>
        <v>60.040567951318465</v>
      </c>
      <c r="AC21" s="89">
        <f>'[1]Total Solar Radiation'!AC20/4.93</f>
        <v>58.417849898580123</v>
      </c>
      <c r="AD21" s="89">
        <f>'[1]Total Solar Radiation'!AD20/4.93</f>
        <v>56.795131845841787</v>
      </c>
      <c r="AE21" s="89">
        <f>'[1]Total Solar Radiation'!AE20/4.93</f>
        <v>54.969574036511162</v>
      </c>
    </row>
    <row r="22" spans="1:31">
      <c r="A22" s="88">
        <v>36</v>
      </c>
      <c r="B22" s="89">
        <f>'[1]Total Solar Radiation'!B21/4.93</f>
        <v>50.507099391480736</v>
      </c>
      <c r="C22" s="89">
        <f>'[1]Total Solar Radiation'!C21/4.93</f>
        <v>52.738336713995949</v>
      </c>
      <c r="D22" s="89">
        <f>'[1]Total Solar Radiation'!D21/4.93</f>
        <v>54.766734279918865</v>
      </c>
      <c r="E22" s="89">
        <f>'[1]Total Solar Radiation'!E21/4.93</f>
        <v>56.592292089249497</v>
      </c>
      <c r="F22" s="89">
        <f>'[1]Total Solar Radiation'!F21/4.93</f>
        <v>58.62068965517242</v>
      </c>
      <c r="G22" s="89">
        <f>'[1]Total Solar Radiation'!G21/4.93</f>
        <v>60.243407707910755</v>
      </c>
      <c r="H22" s="89">
        <f>'[1]Total Solar Radiation'!H21/4.93</f>
        <v>61.866125760649091</v>
      </c>
      <c r="I22" s="89">
        <f>'[1]Total Solar Radiation'!I21/4.93</f>
        <v>63.286004056795136</v>
      </c>
      <c r="J22" s="89">
        <f>'[1]Total Solar Radiation'!J21/4.93</f>
        <v>64.705882352941174</v>
      </c>
      <c r="K22" s="89">
        <f>'[1]Total Solar Radiation'!K21/4.93</f>
        <v>65.720081135902646</v>
      </c>
      <c r="L22" s="89">
        <f>'[1]Total Solar Radiation'!L21/4.93</f>
        <v>66.734279918864104</v>
      </c>
      <c r="M22" s="89">
        <f>'[1]Total Solar Radiation'!M21/4.93</f>
        <v>67.545638945233264</v>
      </c>
      <c r="N22" s="89">
        <f>'[1]Total Solar Radiation'!N21/4.93</f>
        <v>68.356997971602439</v>
      </c>
      <c r="O22" s="89">
        <f>'[1]Total Solar Radiation'!O21/4.93</f>
        <v>68.762677484787019</v>
      </c>
      <c r="P22" s="89">
        <f>'[1]Total Solar Radiation'!P21/4.93</f>
        <v>69.1683569979716</v>
      </c>
      <c r="Q22" s="89">
        <f>'[1]Total Solar Radiation'!Q21/4.93</f>
        <v>69.1683569979716</v>
      </c>
      <c r="R22" s="89">
        <f>'[1]Total Solar Radiation'!R21/4.93</f>
        <v>69.1683569979716</v>
      </c>
      <c r="S22" s="89">
        <f>'[1]Total Solar Radiation'!S21/4.93</f>
        <v>68.965517241379317</v>
      </c>
      <c r="T22" s="89">
        <f>'[1]Total Solar Radiation'!T21/4.93</f>
        <v>68.559837728194736</v>
      </c>
      <c r="U22" s="89">
        <f>'[1]Total Solar Radiation'!U21/4.93</f>
        <v>67.951318458417859</v>
      </c>
      <c r="V22" s="89">
        <f>'[1]Total Solar Radiation'!V21/4.93</f>
        <v>67.342799188640981</v>
      </c>
      <c r="W22" s="89">
        <f>'[1]Total Solar Radiation'!W21/4.93</f>
        <v>66.328600405679524</v>
      </c>
      <c r="X22" s="89">
        <f>'[1]Total Solar Radiation'!X21/4.93</f>
        <v>65.314401622718051</v>
      </c>
      <c r="Y22" s="89">
        <f>'[1]Total Solar Radiation'!Y21/4.93</f>
        <v>64.097363083164311</v>
      </c>
      <c r="Z22" s="89">
        <f>'[1]Total Solar Radiation'!Z21/4.93</f>
        <v>62.880324543610548</v>
      </c>
      <c r="AA22" s="89">
        <f>'[1]Total Solar Radiation'!AA21/4.93</f>
        <v>61.460446247464503</v>
      </c>
      <c r="AB22" s="89">
        <f>'[1]Total Solar Radiation'!AB21/4.93</f>
        <v>59.837728194726168</v>
      </c>
      <c r="AC22" s="89">
        <f>'[1]Total Solar Radiation'!AC21/4.93</f>
        <v>58.215010141987833</v>
      </c>
      <c r="AD22" s="89">
        <f>'[1]Total Solar Radiation'!AD21/4.93</f>
        <v>56.389452332657207</v>
      </c>
      <c r="AE22" s="89">
        <f>'[1]Total Solar Radiation'!AE21/4.93</f>
        <v>54.563894523326574</v>
      </c>
    </row>
    <row r="23" spans="1:31">
      <c r="A23" s="88">
        <v>37</v>
      </c>
      <c r="B23" s="89">
        <f>'[1]Total Solar Radiation'!B22/4.93</f>
        <v>49.898580121703858</v>
      </c>
      <c r="C23" s="89">
        <f>'[1]Total Solar Radiation'!C22/4.93</f>
        <v>52.129817444219071</v>
      </c>
      <c r="D23" s="89">
        <f>'[1]Total Solar Radiation'!D22/4.93</f>
        <v>54.361054766734284</v>
      </c>
      <c r="E23" s="89">
        <f>'[1]Total Solar Radiation'!E22/4.93</f>
        <v>56.389452332657207</v>
      </c>
      <c r="F23" s="89">
        <f>'[1]Total Solar Radiation'!F22/4.93</f>
        <v>58.215010141987833</v>
      </c>
      <c r="G23" s="89">
        <f>'[1]Total Solar Radiation'!G22/4.93</f>
        <v>60.040567951318465</v>
      </c>
      <c r="H23" s="89">
        <f>'[1]Total Solar Radiation'!H22/4.93</f>
        <v>61.6632860040568</v>
      </c>
      <c r="I23" s="89">
        <f>'[1]Total Solar Radiation'!I22/4.93</f>
        <v>63.286004056795136</v>
      </c>
      <c r="J23" s="89">
        <f>'[1]Total Solar Radiation'!J22/4.93</f>
        <v>64.705882352941174</v>
      </c>
      <c r="K23" s="89">
        <f>'[1]Total Solar Radiation'!K22/4.93</f>
        <v>65.922920892494929</v>
      </c>
      <c r="L23" s="89">
        <f>'[1]Total Solar Radiation'!L22/4.93</f>
        <v>66.937119675456387</v>
      </c>
      <c r="M23" s="89">
        <f>'[1]Total Solar Radiation'!M22/4.93</f>
        <v>67.748478701825562</v>
      </c>
      <c r="N23" s="89">
        <f>'[1]Total Solar Radiation'!N22/4.93</f>
        <v>68.559837728194736</v>
      </c>
      <c r="O23" s="89">
        <f>'[1]Total Solar Radiation'!O22/4.93</f>
        <v>68.965517241379317</v>
      </c>
      <c r="P23" s="89">
        <f>'[1]Total Solar Radiation'!P22/4.93</f>
        <v>69.371196754563897</v>
      </c>
      <c r="Q23" s="89">
        <f>'[1]Total Solar Radiation'!Q22/4.93</f>
        <v>69.574036511156194</v>
      </c>
      <c r="R23" s="89">
        <f>'[1]Total Solar Radiation'!R22/4.93</f>
        <v>69.371196754563897</v>
      </c>
      <c r="S23" s="89">
        <f>'[1]Total Solar Radiation'!S22/4.93</f>
        <v>69.1683569979716</v>
      </c>
      <c r="T23" s="89">
        <f>'[1]Total Solar Radiation'!T22/4.93</f>
        <v>68.762677484787019</v>
      </c>
      <c r="U23" s="89">
        <f>'[1]Total Solar Radiation'!U22/4.93</f>
        <v>68.154158215010142</v>
      </c>
      <c r="V23" s="89">
        <f>'[1]Total Solar Radiation'!V22/4.93</f>
        <v>67.342799188640981</v>
      </c>
      <c r="W23" s="89">
        <f>'[1]Total Solar Radiation'!W22/4.93</f>
        <v>66.531440162271807</v>
      </c>
      <c r="X23" s="89">
        <f>'[1]Total Solar Radiation'!X22/4.93</f>
        <v>65.314401622718051</v>
      </c>
      <c r="Y23" s="89">
        <f>'[1]Total Solar Radiation'!Y22/4.93</f>
        <v>64.097363083164311</v>
      </c>
      <c r="Z23" s="89">
        <f>'[1]Total Solar Radiation'!Z22/4.93</f>
        <v>62.880324543610548</v>
      </c>
      <c r="AA23" s="89">
        <f>'[1]Total Solar Radiation'!AA22/4.93</f>
        <v>61.257606490872213</v>
      </c>
      <c r="AB23" s="89">
        <f>'[1]Total Solar Radiation'!AB22/4.93</f>
        <v>59.634888438133878</v>
      </c>
      <c r="AC23" s="89">
        <f>'[1]Total Solar Radiation'!AC22/4.93</f>
        <v>58.012170385395542</v>
      </c>
      <c r="AD23" s="89">
        <f>'[1]Total Solar Radiation'!AD22/4.93</f>
        <v>55.98377281947262</v>
      </c>
      <c r="AE23" s="89">
        <f>'[1]Total Solar Radiation'!AE22/4.93</f>
        <v>54.158215010141994</v>
      </c>
    </row>
    <row r="24" spans="1:31">
      <c r="A24" s="88">
        <v>38</v>
      </c>
      <c r="B24" s="89">
        <f>'[1]Total Solar Radiation'!B23/4.93</f>
        <v>49.290060851926981</v>
      </c>
      <c r="C24" s="89">
        <f>'[1]Total Solar Radiation'!C23/4.93</f>
        <v>51.724137931034484</v>
      </c>
      <c r="D24" s="89">
        <f>'[1]Total Solar Radiation'!D23/4.93</f>
        <v>53.955375253549697</v>
      </c>
      <c r="E24" s="89">
        <f>'[1]Total Solar Radiation'!E23/4.93</f>
        <v>55.98377281947262</v>
      </c>
      <c r="F24" s="89">
        <f>'[1]Total Solar Radiation'!F23/4.93</f>
        <v>58.012170385395542</v>
      </c>
      <c r="G24" s="89">
        <f>'[1]Total Solar Radiation'!G23/4.93</f>
        <v>59.837728194726168</v>
      </c>
      <c r="H24" s="89">
        <f>'[1]Total Solar Radiation'!H23/4.93</f>
        <v>61.6632860040568</v>
      </c>
      <c r="I24" s="89">
        <f>'[1]Total Solar Radiation'!I23/4.93</f>
        <v>63.083164300202846</v>
      </c>
      <c r="J24" s="89">
        <f>'[1]Total Solar Radiation'!J23/4.93</f>
        <v>64.705882352941174</v>
      </c>
      <c r="K24" s="89">
        <f>'[1]Total Solar Radiation'!K23/4.93</f>
        <v>65.922920892494929</v>
      </c>
      <c r="L24" s="89">
        <f>'[1]Total Solar Radiation'!L23/4.93</f>
        <v>66.937119675456387</v>
      </c>
      <c r="M24" s="89">
        <f>'[1]Total Solar Radiation'!M23/4.93</f>
        <v>67.951318458417859</v>
      </c>
      <c r="N24" s="89">
        <f>'[1]Total Solar Radiation'!N23/4.93</f>
        <v>68.762677484787019</v>
      </c>
      <c r="O24" s="89">
        <f>'[1]Total Solar Radiation'!O23/4.93</f>
        <v>69.1683569979716</v>
      </c>
      <c r="P24" s="89">
        <f>'[1]Total Solar Radiation'!P23/4.93</f>
        <v>69.574036511156194</v>
      </c>
      <c r="Q24" s="89">
        <f>'[1]Total Solar Radiation'!Q23/4.93</f>
        <v>69.776876267748477</v>
      </c>
      <c r="R24" s="89">
        <f>'[1]Total Solar Radiation'!R23/4.93</f>
        <v>69.776876267748477</v>
      </c>
      <c r="S24" s="89">
        <f>'[1]Total Solar Radiation'!S23/4.93</f>
        <v>69.371196754563897</v>
      </c>
      <c r="T24" s="89">
        <f>'[1]Total Solar Radiation'!T23/4.93</f>
        <v>68.965517241379317</v>
      </c>
      <c r="U24" s="89">
        <f>'[1]Total Solar Radiation'!U23/4.93</f>
        <v>68.356997971602439</v>
      </c>
      <c r="V24" s="89">
        <f>'[1]Total Solar Radiation'!V23/4.93</f>
        <v>67.545638945233264</v>
      </c>
      <c r="W24" s="89">
        <f>'[1]Total Solar Radiation'!W23/4.93</f>
        <v>66.531440162271807</v>
      </c>
      <c r="X24" s="89">
        <f>'[1]Total Solar Radiation'!X23/4.93</f>
        <v>65.517241379310349</v>
      </c>
      <c r="Y24" s="89">
        <f>'[1]Total Solar Radiation'!Y23/4.93</f>
        <v>64.097363083164311</v>
      </c>
      <c r="Z24" s="89">
        <f>'[1]Total Solar Radiation'!Z23/4.93</f>
        <v>62.677484787018258</v>
      </c>
      <c r="AA24" s="89">
        <f>'[1]Total Solar Radiation'!AA23/4.93</f>
        <v>61.257606490872213</v>
      </c>
      <c r="AB24" s="89">
        <f>'[1]Total Solar Radiation'!AB23/4.93</f>
        <v>59.432048681541588</v>
      </c>
      <c r="AC24" s="89">
        <f>'[1]Total Solar Radiation'!AC23/4.93</f>
        <v>57.606490872210955</v>
      </c>
      <c r="AD24" s="89">
        <f>'[1]Total Solar Radiation'!AD23/4.93</f>
        <v>55.780933062880329</v>
      </c>
      <c r="AE24" s="89">
        <f>'[1]Total Solar Radiation'!AE23/4.93</f>
        <v>53.752535496957407</v>
      </c>
    </row>
    <row r="25" spans="1:31">
      <c r="A25" s="88">
        <v>39</v>
      </c>
      <c r="B25" s="89">
        <f>'[1]Total Solar Radiation'!B24/4.93</f>
        <v>48.681541582150103</v>
      </c>
      <c r="C25" s="89">
        <f>'[1]Total Solar Radiation'!C24/4.93</f>
        <v>51.115618661257606</v>
      </c>
      <c r="D25" s="89">
        <f>'[1]Total Solar Radiation'!D24/4.93</f>
        <v>53.346855983772819</v>
      </c>
      <c r="E25" s="89">
        <f>'[1]Total Solar Radiation'!E24/4.93</f>
        <v>55.578093306288032</v>
      </c>
      <c r="F25" s="89">
        <f>'[1]Total Solar Radiation'!F24/4.93</f>
        <v>57.606490872210955</v>
      </c>
      <c r="G25" s="89">
        <f>'[1]Total Solar Radiation'!G24/4.93</f>
        <v>59.634888438133878</v>
      </c>
      <c r="H25" s="89">
        <f>'[1]Total Solar Radiation'!H24/4.93</f>
        <v>61.460446247464503</v>
      </c>
      <c r="I25" s="89">
        <f>'[1]Total Solar Radiation'!I24/4.93</f>
        <v>63.083164300202846</v>
      </c>
      <c r="J25" s="89">
        <f>'[1]Total Solar Radiation'!J24/4.93</f>
        <v>64.503042596348891</v>
      </c>
      <c r="K25" s="89">
        <f>'[1]Total Solar Radiation'!K24/4.93</f>
        <v>65.922920892494929</v>
      </c>
      <c r="L25" s="89">
        <f>'[1]Total Solar Radiation'!L24/4.93</f>
        <v>67.139959432048684</v>
      </c>
      <c r="M25" s="89">
        <f>'[1]Total Solar Radiation'!M24/4.93</f>
        <v>68.154158215010142</v>
      </c>
      <c r="N25" s="89">
        <f>'[1]Total Solar Radiation'!N24/4.93</f>
        <v>68.762677484787019</v>
      </c>
      <c r="O25" s="89">
        <f>'[1]Total Solar Radiation'!O24/4.93</f>
        <v>69.371196754563897</v>
      </c>
      <c r="P25" s="89">
        <f>'[1]Total Solar Radiation'!P24/4.93</f>
        <v>69.776876267748477</v>
      </c>
      <c r="Q25" s="89">
        <f>'[1]Total Solar Radiation'!Q24/4.93</f>
        <v>69.979716024340775</v>
      </c>
      <c r="R25" s="89">
        <f>'[1]Total Solar Radiation'!R24/4.93</f>
        <v>69.979716024340775</v>
      </c>
      <c r="S25" s="89">
        <f>'[1]Total Solar Radiation'!S24/4.93</f>
        <v>69.776876267748477</v>
      </c>
      <c r="T25" s="89">
        <f>'[1]Total Solar Radiation'!T24/4.93</f>
        <v>69.1683569979716</v>
      </c>
      <c r="U25" s="89">
        <f>'[1]Total Solar Radiation'!U24/4.93</f>
        <v>68.559837728194736</v>
      </c>
      <c r="V25" s="89">
        <f>'[1]Total Solar Radiation'!V24/4.93</f>
        <v>67.748478701825562</v>
      </c>
      <c r="W25" s="89">
        <f>'[1]Total Solar Radiation'!W24/4.93</f>
        <v>66.734279918864104</v>
      </c>
      <c r="X25" s="89">
        <f>'[1]Total Solar Radiation'!X24/4.93</f>
        <v>65.517241379310349</v>
      </c>
      <c r="Y25" s="89">
        <f>'[1]Total Solar Radiation'!Y24/4.93</f>
        <v>64.097363083164311</v>
      </c>
      <c r="Z25" s="89">
        <f>'[1]Total Solar Radiation'!Z24/4.93</f>
        <v>62.677484787018258</v>
      </c>
      <c r="AA25" s="89">
        <f>'[1]Total Solar Radiation'!AA24/4.93</f>
        <v>61.054766734279923</v>
      </c>
      <c r="AB25" s="89">
        <f>'[1]Total Solar Radiation'!AB24/4.93</f>
        <v>59.22920892494929</v>
      </c>
      <c r="AC25" s="89">
        <f>'[1]Total Solar Radiation'!AC24/4.93</f>
        <v>57.403651115618665</v>
      </c>
      <c r="AD25" s="89">
        <f>'[1]Total Solar Radiation'!AD24/4.93</f>
        <v>55.375253549695742</v>
      </c>
      <c r="AE25" s="89">
        <f>'[1]Total Solar Radiation'!AE24/4.93</f>
        <v>53.346855983772819</v>
      </c>
    </row>
    <row r="26" spans="1:31">
      <c r="A26" s="88">
        <v>40</v>
      </c>
      <c r="B26" s="89">
        <f>'[1]Total Solar Radiation'!B25/4.93</f>
        <v>48.073022312373226</v>
      </c>
      <c r="C26" s="89">
        <f>'[1]Total Solar Radiation'!C25/4.93</f>
        <v>50.507099391480736</v>
      </c>
      <c r="D26" s="89">
        <f>'[1]Total Solar Radiation'!D25/4.93</f>
        <v>52.941176470588239</v>
      </c>
      <c r="E26" s="89">
        <f>'[1]Total Solar Radiation'!E25/4.93</f>
        <v>55.172413793103452</v>
      </c>
      <c r="F26" s="89">
        <f>'[1]Total Solar Radiation'!F25/4.93</f>
        <v>57.403651115618665</v>
      </c>
      <c r="G26" s="89">
        <f>'[1]Total Solar Radiation'!G25/4.93</f>
        <v>59.432048681541588</v>
      </c>
      <c r="H26" s="89">
        <f>'[1]Total Solar Radiation'!H25/4.93</f>
        <v>61.257606490872213</v>
      </c>
      <c r="I26" s="89">
        <f>'[1]Total Solar Radiation'!I25/4.93</f>
        <v>63.083164300202846</v>
      </c>
      <c r="J26" s="89">
        <f>'[1]Total Solar Radiation'!J25/4.93</f>
        <v>64.503042596348891</v>
      </c>
      <c r="K26" s="89">
        <f>'[1]Total Solar Radiation'!K25/4.93</f>
        <v>65.922920892494929</v>
      </c>
      <c r="L26" s="89">
        <f>'[1]Total Solar Radiation'!L25/4.93</f>
        <v>67.139959432048684</v>
      </c>
      <c r="M26" s="89">
        <f>'[1]Total Solar Radiation'!M25/4.93</f>
        <v>68.154158215010142</v>
      </c>
      <c r="N26" s="89">
        <f>'[1]Total Solar Radiation'!N25/4.93</f>
        <v>68.965517241379317</v>
      </c>
      <c r="O26" s="89">
        <f>'[1]Total Solar Radiation'!O25/4.93</f>
        <v>69.574036511156194</v>
      </c>
      <c r="P26" s="89">
        <f>'[1]Total Solar Radiation'!P25/4.93</f>
        <v>69.979716024340775</v>
      </c>
      <c r="Q26" s="89">
        <f>'[1]Total Solar Radiation'!Q25/4.93</f>
        <v>70.182555780933072</v>
      </c>
      <c r="R26" s="89">
        <f>'[1]Total Solar Radiation'!R25/4.93</f>
        <v>70.182555780933072</v>
      </c>
      <c r="S26" s="89">
        <f>'[1]Total Solar Radiation'!S25/4.93</f>
        <v>69.979716024340775</v>
      </c>
      <c r="T26" s="89">
        <f>'[1]Total Solar Radiation'!T25/4.93</f>
        <v>69.371196754563897</v>
      </c>
      <c r="U26" s="89">
        <f>'[1]Total Solar Radiation'!U25/4.93</f>
        <v>68.762677484787019</v>
      </c>
      <c r="V26" s="89">
        <f>'[1]Total Solar Radiation'!V25/4.93</f>
        <v>67.951318458417859</v>
      </c>
      <c r="W26" s="89">
        <f>'[1]Total Solar Radiation'!W25/4.93</f>
        <v>66.734279918864104</v>
      </c>
      <c r="X26" s="89">
        <f>'[1]Total Solar Radiation'!X25/4.93</f>
        <v>65.517241379310349</v>
      </c>
      <c r="Y26" s="89">
        <f>'[1]Total Solar Radiation'!Y25/4.93</f>
        <v>64.097363083164311</v>
      </c>
      <c r="Z26" s="89">
        <f>'[1]Total Solar Radiation'!Z25/4.93</f>
        <v>62.677484787018258</v>
      </c>
      <c r="AA26" s="89">
        <f>'[1]Total Solar Radiation'!AA25/4.93</f>
        <v>60.851926977687633</v>
      </c>
      <c r="AB26" s="89">
        <f>'[1]Total Solar Radiation'!AB25/4.93</f>
        <v>59.026369168357</v>
      </c>
      <c r="AC26" s="89">
        <f>'[1]Total Solar Radiation'!AC25/4.93</f>
        <v>57.200811359026375</v>
      </c>
      <c r="AD26" s="89">
        <f>'[1]Total Solar Radiation'!AD25/4.93</f>
        <v>55.172413793103452</v>
      </c>
      <c r="AE26" s="89">
        <f>'[1]Total Solar Radiation'!AE25/4.93</f>
        <v>52.941176470588239</v>
      </c>
    </row>
    <row r="27" spans="1:31">
      <c r="A27" s="88">
        <v>41</v>
      </c>
      <c r="B27" s="89">
        <f>'[1]Total Solar Radiation'!B26/4.93</f>
        <v>47.464503042596348</v>
      </c>
      <c r="C27" s="89">
        <f>'[1]Total Solar Radiation'!C26/4.93</f>
        <v>50.101419878296149</v>
      </c>
      <c r="D27" s="89">
        <f>'[1]Total Solar Radiation'!D26/4.93</f>
        <v>52.535496957403652</v>
      </c>
      <c r="E27" s="89">
        <f>'[1]Total Solar Radiation'!E26/4.93</f>
        <v>54.766734279918865</v>
      </c>
      <c r="F27" s="89">
        <f>'[1]Total Solar Radiation'!F26/4.93</f>
        <v>56.997971602434077</v>
      </c>
      <c r="G27" s="89">
        <f>'[1]Total Solar Radiation'!G26/4.93</f>
        <v>59.22920892494929</v>
      </c>
      <c r="H27" s="89">
        <f>'[1]Total Solar Radiation'!H26/4.93</f>
        <v>61.054766734279923</v>
      </c>
      <c r="I27" s="89">
        <f>'[1]Total Solar Radiation'!I26/4.93</f>
        <v>62.880324543610548</v>
      </c>
      <c r="J27" s="89">
        <f>'[1]Total Solar Radiation'!J26/4.93</f>
        <v>64.503042596348891</v>
      </c>
      <c r="K27" s="89">
        <f>'[1]Total Solar Radiation'!K26/4.93</f>
        <v>65.922920892494929</v>
      </c>
      <c r="L27" s="89">
        <f>'[1]Total Solar Radiation'!L26/4.93</f>
        <v>67.342799188640981</v>
      </c>
      <c r="M27" s="89">
        <f>'[1]Total Solar Radiation'!M26/4.93</f>
        <v>68.356997971602439</v>
      </c>
      <c r="N27" s="89">
        <f>'[1]Total Solar Radiation'!N26/4.93</f>
        <v>69.1683569979716</v>
      </c>
      <c r="O27" s="89">
        <f>'[1]Total Solar Radiation'!O26/4.93</f>
        <v>69.776876267748477</v>
      </c>
      <c r="P27" s="89">
        <f>'[1]Total Solar Radiation'!P26/4.93</f>
        <v>70.182555780933072</v>
      </c>
      <c r="Q27" s="89">
        <f>'[1]Total Solar Radiation'!Q26/4.93</f>
        <v>70.385395537525355</v>
      </c>
      <c r="R27" s="89">
        <f>'[1]Total Solar Radiation'!R26/4.93</f>
        <v>70.385395537525355</v>
      </c>
      <c r="S27" s="89">
        <f>'[1]Total Solar Radiation'!S26/4.93</f>
        <v>70.182555780933072</v>
      </c>
      <c r="T27" s="89">
        <f>'[1]Total Solar Radiation'!T26/4.93</f>
        <v>69.574036511156194</v>
      </c>
      <c r="U27" s="89">
        <f>'[1]Total Solar Radiation'!U26/4.93</f>
        <v>68.965517241379317</v>
      </c>
      <c r="V27" s="89">
        <f>'[1]Total Solar Radiation'!V26/4.93</f>
        <v>67.951318458417859</v>
      </c>
      <c r="W27" s="89">
        <f>'[1]Total Solar Radiation'!W26/4.93</f>
        <v>66.937119675456387</v>
      </c>
      <c r="X27" s="89">
        <f>'[1]Total Solar Radiation'!X26/4.93</f>
        <v>65.517241379310349</v>
      </c>
      <c r="Y27" s="89">
        <f>'[1]Total Solar Radiation'!Y26/4.93</f>
        <v>64.097363083164311</v>
      </c>
      <c r="Z27" s="89">
        <f>'[1]Total Solar Radiation'!Z26/4.93</f>
        <v>62.474645030425968</v>
      </c>
      <c r="AA27" s="89">
        <f>'[1]Total Solar Radiation'!AA26/4.93</f>
        <v>60.851926977687633</v>
      </c>
      <c r="AB27" s="89">
        <f>'[1]Total Solar Radiation'!AB26/4.93</f>
        <v>58.82352941176471</v>
      </c>
      <c r="AC27" s="89">
        <f>'[1]Total Solar Radiation'!AC26/4.93</f>
        <v>56.795131845841787</v>
      </c>
      <c r="AD27" s="89">
        <f>'[1]Total Solar Radiation'!AD26/4.93</f>
        <v>54.766734279918865</v>
      </c>
      <c r="AE27" s="89">
        <f>'[1]Total Solar Radiation'!AE26/4.93</f>
        <v>52.535496957403652</v>
      </c>
    </row>
    <row r="28" spans="1:31">
      <c r="A28" s="88">
        <v>42</v>
      </c>
      <c r="B28" s="89">
        <f>'[1]Total Solar Radiation'!B27/4.93</f>
        <v>46.855983772819478</v>
      </c>
      <c r="C28" s="89">
        <f>'[1]Total Solar Radiation'!C27/4.93</f>
        <v>49.492900608519271</v>
      </c>
      <c r="D28" s="89">
        <f>'[1]Total Solar Radiation'!D27/4.93</f>
        <v>51.926977687626781</v>
      </c>
      <c r="E28" s="89">
        <f>'[1]Total Solar Radiation'!E27/4.93</f>
        <v>54.361054766734284</v>
      </c>
      <c r="F28" s="89">
        <f>'[1]Total Solar Radiation'!F27/4.93</f>
        <v>56.795131845841787</v>
      </c>
      <c r="G28" s="89">
        <f>'[1]Total Solar Radiation'!G27/4.93</f>
        <v>58.82352941176471</v>
      </c>
      <c r="H28" s="89">
        <f>'[1]Total Solar Radiation'!H27/4.93</f>
        <v>60.851926977687633</v>
      </c>
      <c r="I28" s="89">
        <f>'[1]Total Solar Radiation'!I27/4.93</f>
        <v>62.880324543610548</v>
      </c>
      <c r="J28" s="89">
        <f>'[1]Total Solar Radiation'!J27/4.93</f>
        <v>64.503042596348891</v>
      </c>
      <c r="K28" s="89">
        <f>'[1]Total Solar Radiation'!K27/4.93</f>
        <v>65.922920892494929</v>
      </c>
      <c r="L28" s="89">
        <f>'[1]Total Solar Radiation'!L27/4.93</f>
        <v>67.342799188640981</v>
      </c>
      <c r="M28" s="89">
        <f>'[1]Total Solar Radiation'!M27/4.93</f>
        <v>68.356997971602439</v>
      </c>
      <c r="N28" s="89">
        <f>'[1]Total Solar Radiation'!N27/4.93</f>
        <v>69.371196754563897</v>
      </c>
      <c r="O28" s="89">
        <f>'[1]Total Solar Radiation'!O27/4.93</f>
        <v>69.979716024340775</v>
      </c>
      <c r="P28" s="89">
        <f>'[1]Total Solar Radiation'!P27/4.93</f>
        <v>70.385395537525355</v>
      </c>
      <c r="Q28" s="89">
        <f>'[1]Total Solar Radiation'!Q27/4.93</f>
        <v>70.588235294117652</v>
      </c>
      <c r="R28" s="89">
        <f>'[1]Total Solar Radiation'!R27/4.93</f>
        <v>70.588235294117652</v>
      </c>
      <c r="S28" s="89">
        <f>'[1]Total Solar Radiation'!S27/4.93</f>
        <v>70.385395537525355</v>
      </c>
      <c r="T28" s="89">
        <f>'[1]Total Solar Radiation'!T27/4.93</f>
        <v>69.776876267748477</v>
      </c>
      <c r="U28" s="89">
        <f>'[1]Total Solar Radiation'!U27/4.93</f>
        <v>69.1683569979716</v>
      </c>
      <c r="V28" s="89">
        <f>'[1]Total Solar Radiation'!V27/4.93</f>
        <v>68.154158215010142</v>
      </c>
      <c r="W28" s="89">
        <f>'[1]Total Solar Radiation'!W27/4.93</f>
        <v>66.937119675456387</v>
      </c>
      <c r="X28" s="89">
        <f>'[1]Total Solar Radiation'!X27/4.93</f>
        <v>65.720081135902646</v>
      </c>
      <c r="Y28" s="89">
        <f>'[1]Total Solar Radiation'!Y27/4.93</f>
        <v>64.097363083164311</v>
      </c>
      <c r="Z28" s="89">
        <f>'[1]Total Solar Radiation'!Z27/4.93</f>
        <v>62.474645030425968</v>
      </c>
      <c r="AA28" s="89">
        <f>'[1]Total Solar Radiation'!AA27/4.93</f>
        <v>60.649087221095336</v>
      </c>
      <c r="AB28" s="89">
        <f>'[1]Total Solar Radiation'!AB27/4.93</f>
        <v>58.62068965517242</v>
      </c>
      <c r="AC28" s="89">
        <f>'[1]Total Solar Radiation'!AC27/4.93</f>
        <v>56.592292089249497</v>
      </c>
      <c r="AD28" s="89">
        <f>'[1]Total Solar Radiation'!AD27/4.93</f>
        <v>54.361054766734284</v>
      </c>
      <c r="AE28" s="89">
        <f>'[1]Total Solar Radiation'!AE27/4.93</f>
        <v>51.926977687626781</v>
      </c>
    </row>
    <row r="29" spans="1:31">
      <c r="A29" s="88">
        <v>43</v>
      </c>
      <c r="B29" s="89">
        <f>'[1]Total Solar Radiation'!B28/4.93</f>
        <v>46.04462474645031</v>
      </c>
      <c r="C29" s="89">
        <f>'[1]Total Solar Radiation'!C28/4.93</f>
        <v>48.884381338742394</v>
      </c>
      <c r="D29" s="89">
        <f>'[1]Total Solar Radiation'!D28/4.93</f>
        <v>51.521298174442194</v>
      </c>
      <c r="E29" s="89">
        <f>'[1]Total Solar Radiation'!E28/4.93</f>
        <v>53.955375253549697</v>
      </c>
      <c r="F29" s="89">
        <f>'[1]Total Solar Radiation'!F28/4.93</f>
        <v>56.389452332657207</v>
      </c>
      <c r="G29" s="89">
        <f>'[1]Total Solar Radiation'!G28/4.93</f>
        <v>58.62068965517242</v>
      </c>
      <c r="H29" s="89">
        <f>'[1]Total Solar Radiation'!H28/4.93</f>
        <v>60.649087221095336</v>
      </c>
      <c r="I29" s="89">
        <f>'[1]Total Solar Radiation'!I28/4.93</f>
        <v>62.677484787018258</v>
      </c>
      <c r="J29" s="89">
        <f>'[1]Total Solar Radiation'!J28/4.93</f>
        <v>64.503042596348891</v>
      </c>
      <c r="K29" s="89">
        <f>'[1]Total Solar Radiation'!K28/4.93</f>
        <v>65.922920892494929</v>
      </c>
      <c r="L29" s="89">
        <f>'[1]Total Solar Radiation'!L28/4.93</f>
        <v>67.342799188640981</v>
      </c>
      <c r="M29" s="89">
        <f>'[1]Total Solar Radiation'!M28/4.93</f>
        <v>68.559837728194736</v>
      </c>
      <c r="N29" s="89">
        <f>'[1]Total Solar Radiation'!N28/4.93</f>
        <v>69.574036511156194</v>
      </c>
      <c r="O29" s="89">
        <f>'[1]Total Solar Radiation'!O28/4.93</f>
        <v>70.182555780933072</v>
      </c>
      <c r="P29" s="89">
        <f>'[1]Total Solar Radiation'!P28/4.93</f>
        <v>70.791075050709949</v>
      </c>
      <c r="Q29" s="89">
        <f>'[1]Total Solar Radiation'!Q28/4.93</f>
        <v>70.993914807302232</v>
      </c>
      <c r="R29" s="89">
        <f>'[1]Total Solar Radiation'!R28/4.93</f>
        <v>70.791075050709949</v>
      </c>
      <c r="S29" s="89">
        <f>'[1]Total Solar Radiation'!S28/4.93</f>
        <v>70.588235294117652</v>
      </c>
      <c r="T29" s="89">
        <f>'[1]Total Solar Radiation'!T28/4.93</f>
        <v>69.979716024340775</v>
      </c>
      <c r="U29" s="89">
        <f>'[1]Total Solar Radiation'!U28/4.93</f>
        <v>69.371196754563897</v>
      </c>
      <c r="V29" s="89">
        <f>'[1]Total Solar Radiation'!V28/4.93</f>
        <v>68.356997971602439</v>
      </c>
      <c r="W29" s="89">
        <f>'[1]Total Solar Radiation'!W28/4.93</f>
        <v>67.139959432048684</v>
      </c>
      <c r="X29" s="89">
        <f>'[1]Total Solar Radiation'!X28/4.93</f>
        <v>65.720081135902646</v>
      </c>
      <c r="Y29" s="89">
        <f>'[1]Total Solar Radiation'!Y28/4.93</f>
        <v>64.097363083164311</v>
      </c>
      <c r="Z29" s="89">
        <f>'[1]Total Solar Radiation'!Z28/4.93</f>
        <v>62.271805273833678</v>
      </c>
      <c r="AA29" s="89">
        <f>'[1]Total Solar Radiation'!AA28/4.93</f>
        <v>60.446247464503045</v>
      </c>
      <c r="AB29" s="89">
        <f>'[1]Total Solar Radiation'!AB28/4.93</f>
        <v>58.417849898580123</v>
      </c>
      <c r="AC29" s="89">
        <f>'[1]Total Solar Radiation'!AC28/4.93</f>
        <v>56.18661257606491</v>
      </c>
      <c r="AD29" s="89">
        <f>'[1]Total Solar Radiation'!AD28/4.93</f>
        <v>53.955375253549697</v>
      </c>
      <c r="AE29" s="89">
        <f>'[1]Total Solar Radiation'!AE28/4.93</f>
        <v>51.521298174442194</v>
      </c>
    </row>
    <row r="30" spans="1:31">
      <c r="A30" s="88">
        <v>44</v>
      </c>
      <c r="B30" s="89">
        <f>'[1]Total Solar Radiation'!B29/4.93</f>
        <v>45.436105476673433</v>
      </c>
      <c r="C30" s="89">
        <f>'[1]Total Solar Radiation'!C29/4.93</f>
        <v>48.275862068965523</v>
      </c>
      <c r="D30" s="89">
        <f>'[1]Total Solar Radiation'!D29/4.93</f>
        <v>50.912778904665316</v>
      </c>
      <c r="E30" s="89">
        <f>'[1]Total Solar Radiation'!E29/4.93</f>
        <v>53.549695740365117</v>
      </c>
      <c r="F30" s="89">
        <f>'[1]Total Solar Radiation'!F29/4.93</f>
        <v>55.98377281947262</v>
      </c>
      <c r="G30" s="89">
        <f>'[1]Total Solar Radiation'!G29/4.93</f>
        <v>58.417849898580123</v>
      </c>
      <c r="H30" s="89">
        <f>'[1]Total Solar Radiation'!H29/4.93</f>
        <v>60.446247464503045</v>
      </c>
      <c r="I30" s="89">
        <f>'[1]Total Solar Radiation'!I29/4.93</f>
        <v>62.474645030425968</v>
      </c>
      <c r="J30" s="89">
        <f>'[1]Total Solar Radiation'!J29/4.93</f>
        <v>64.300202839756594</v>
      </c>
      <c r="K30" s="89">
        <f>'[1]Total Solar Radiation'!K29/4.93</f>
        <v>65.922920892494929</v>
      </c>
      <c r="L30" s="89">
        <f>'[1]Total Solar Radiation'!L29/4.93</f>
        <v>67.545638945233264</v>
      </c>
      <c r="M30" s="89">
        <f>'[1]Total Solar Radiation'!M29/4.93</f>
        <v>68.762677484787019</v>
      </c>
      <c r="N30" s="89">
        <f>'[1]Total Solar Radiation'!N29/4.93</f>
        <v>69.776876267748477</v>
      </c>
      <c r="O30" s="89">
        <f>'[1]Total Solar Radiation'!O29/4.93</f>
        <v>70.385395537525355</v>
      </c>
      <c r="P30" s="89">
        <f>'[1]Total Solar Radiation'!P29/4.93</f>
        <v>70.993914807302232</v>
      </c>
      <c r="Q30" s="89">
        <f>'[1]Total Solar Radiation'!Q29/4.93</f>
        <v>71.19675456389453</v>
      </c>
      <c r="R30" s="89">
        <f>'[1]Total Solar Radiation'!R29/4.93</f>
        <v>71.19675456389453</v>
      </c>
      <c r="S30" s="89">
        <f>'[1]Total Solar Radiation'!S29/4.93</f>
        <v>70.791075050709949</v>
      </c>
      <c r="T30" s="89">
        <f>'[1]Total Solar Radiation'!T29/4.93</f>
        <v>70.182555780933072</v>
      </c>
      <c r="U30" s="89">
        <f>'[1]Total Solar Radiation'!U29/4.93</f>
        <v>69.371196754563897</v>
      </c>
      <c r="V30" s="89">
        <f>'[1]Total Solar Radiation'!V29/4.93</f>
        <v>68.356997971602439</v>
      </c>
      <c r="W30" s="89">
        <f>'[1]Total Solar Radiation'!W29/4.93</f>
        <v>67.139959432048684</v>
      </c>
      <c r="X30" s="89">
        <f>'[1]Total Solar Radiation'!X29/4.93</f>
        <v>65.720081135902646</v>
      </c>
      <c r="Y30" s="89">
        <f>'[1]Total Solar Radiation'!Y29/4.93</f>
        <v>64.097363083164311</v>
      </c>
      <c r="Z30" s="89">
        <f>'[1]Total Solar Radiation'!Z29/4.93</f>
        <v>62.271805273833678</v>
      </c>
      <c r="AA30" s="89">
        <f>'[1]Total Solar Radiation'!AA29/4.93</f>
        <v>60.243407707910755</v>
      </c>
      <c r="AB30" s="89">
        <f>'[1]Total Solar Radiation'!AB29/4.93</f>
        <v>58.012170385395542</v>
      </c>
      <c r="AC30" s="89">
        <f>'[1]Total Solar Radiation'!AC29/4.93</f>
        <v>55.780933062880329</v>
      </c>
      <c r="AD30" s="89">
        <f>'[1]Total Solar Radiation'!AD29/4.93</f>
        <v>53.549695740365117</v>
      </c>
      <c r="AE30" s="89">
        <f>'[1]Total Solar Radiation'!AE29/4.93</f>
        <v>50.912778904665316</v>
      </c>
    </row>
    <row r="31" spans="1:31">
      <c r="A31" s="88">
        <v>45</v>
      </c>
      <c r="B31" s="89">
        <f>'[1]Total Solar Radiation'!B30/4.93</f>
        <v>44.624746450304265</v>
      </c>
      <c r="C31" s="89">
        <f>'[1]Total Solar Radiation'!C30/4.93</f>
        <v>47.464503042596348</v>
      </c>
      <c r="D31" s="89">
        <f>'[1]Total Solar Radiation'!D30/4.93</f>
        <v>50.304259634888439</v>
      </c>
      <c r="E31" s="89">
        <f>'[1]Total Solar Radiation'!E30/4.93</f>
        <v>52.941176470588239</v>
      </c>
      <c r="F31" s="89">
        <f>'[1]Total Solar Radiation'!F30/4.93</f>
        <v>55.578093306288032</v>
      </c>
      <c r="G31" s="89">
        <f>'[1]Total Solar Radiation'!G30/4.93</f>
        <v>58.012170385395542</v>
      </c>
      <c r="H31" s="89">
        <f>'[1]Total Solar Radiation'!H30/4.93</f>
        <v>60.243407707910755</v>
      </c>
      <c r="I31" s="89">
        <f>'[1]Total Solar Radiation'!I30/4.93</f>
        <v>62.474645030425968</v>
      </c>
      <c r="J31" s="89">
        <f>'[1]Total Solar Radiation'!J30/4.93</f>
        <v>64.300202839756594</v>
      </c>
      <c r="K31" s="89">
        <f>'[1]Total Solar Radiation'!K30/4.93</f>
        <v>66.125760649087226</v>
      </c>
      <c r="L31" s="89">
        <f>'[1]Total Solar Radiation'!L30/4.93</f>
        <v>67.545638945233264</v>
      </c>
      <c r="M31" s="89">
        <f>'[1]Total Solar Radiation'!M30/4.93</f>
        <v>68.762677484787019</v>
      </c>
      <c r="N31" s="89">
        <f>'[1]Total Solar Radiation'!N30/4.93</f>
        <v>69.776876267748477</v>
      </c>
      <c r="O31" s="89">
        <f>'[1]Total Solar Radiation'!O30/4.93</f>
        <v>70.588235294117652</v>
      </c>
      <c r="P31" s="89">
        <f>'[1]Total Solar Radiation'!P30/4.93</f>
        <v>71.19675456389453</v>
      </c>
      <c r="Q31" s="89">
        <f>'[1]Total Solar Radiation'!Q30/4.93</f>
        <v>71.399594320486813</v>
      </c>
      <c r="R31" s="89">
        <f>'[1]Total Solar Radiation'!R30/4.93</f>
        <v>71.399594320486813</v>
      </c>
      <c r="S31" s="89">
        <f>'[1]Total Solar Radiation'!S30/4.93</f>
        <v>70.993914807302232</v>
      </c>
      <c r="T31" s="89">
        <f>'[1]Total Solar Radiation'!T30/4.93</f>
        <v>70.385395537525355</v>
      </c>
      <c r="U31" s="89">
        <f>'[1]Total Solar Radiation'!U30/4.93</f>
        <v>69.574036511156194</v>
      </c>
      <c r="V31" s="89">
        <f>'[1]Total Solar Radiation'!V30/4.93</f>
        <v>68.559837728194736</v>
      </c>
      <c r="W31" s="89">
        <f>'[1]Total Solar Radiation'!W30/4.93</f>
        <v>67.139959432048684</v>
      </c>
      <c r="X31" s="89">
        <f>'[1]Total Solar Radiation'!X30/4.93</f>
        <v>65.720081135902646</v>
      </c>
      <c r="Y31" s="89">
        <f>'[1]Total Solar Radiation'!Y30/4.93</f>
        <v>63.894523326572013</v>
      </c>
      <c r="Z31" s="89">
        <f>'[1]Total Solar Radiation'!Z30/4.93</f>
        <v>62.068965517241381</v>
      </c>
      <c r="AA31" s="89">
        <f>'[1]Total Solar Radiation'!AA30/4.93</f>
        <v>60.040567951318465</v>
      </c>
      <c r="AB31" s="89">
        <f>'[1]Total Solar Radiation'!AB30/4.93</f>
        <v>57.809330628803252</v>
      </c>
      <c r="AC31" s="89">
        <f>'[1]Total Solar Radiation'!AC30/4.93</f>
        <v>55.578093306288032</v>
      </c>
      <c r="AD31" s="89">
        <f>'[1]Total Solar Radiation'!AD30/4.93</f>
        <v>53.144016227180529</v>
      </c>
      <c r="AE31" s="89">
        <f>'[1]Total Solar Radiation'!AE30/4.93</f>
        <v>50.507099391480736</v>
      </c>
    </row>
    <row r="32" spans="1:31">
      <c r="A32" s="88">
        <v>46</v>
      </c>
      <c r="B32" s="89">
        <f>'[1]Total Solar Radiation'!B31/4.93</f>
        <v>43.813387423935097</v>
      </c>
      <c r="C32" s="89">
        <f>'[1]Total Solar Radiation'!C31/4.93</f>
        <v>46.855983772819478</v>
      </c>
      <c r="D32" s="89">
        <f>'[1]Total Solar Radiation'!D31/4.93</f>
        <v>49.695740365111561</v>
      </c>
      <c r="E32" s="89">
        <f>'[1]Total Solar Radiation'!E31/4.93</f>
        <v>52.535496957403652</v>
      </c>
      <c r="F32" s="89">
        <f>'[1]Total Solar Radiation'!F31/4.93</f>
        <v>55.172413793103452</v>
      </c>
      <c r="G32" s="89">
        <f>'[1]Total Solar Radiation'!G31/4.93</f>
        <v>57.606490872210955</v>
      </c>
      <c r="H32" s="89">
        <f>'[1]Total Solar Radiation'!H31/4.93</f>
        <v>60.040567951318465</v>
      </c>
      <c r="I32" s="89">
        <f>'[1]Total Solar Radiation'!I31/4.93</f>
        <v>62.271805273833678</v>
      </c>
      <c r="J32" s="89">
        <f>'[1]Total Solar Radiation'!J31/4.93</f>
        <v>64.300202839756594</v>
      </c>
      <c r="K32" s="89">
        <f>'[1]Total Solar Radiation'!K31/4.93</f>
        <v>66.125760649087226</v>
      </c>
      <c r="L32" s="89">
        <f>'[1]Total Solar Radiation'!L31/4.93</f>
        <v>67.545638945233264</v>
      </c>
      <c r="M32" s="89">
        <f>'[1]Total Solar Radiation'!M31/4.93</f>
        <v>68.965517241379317</v>
      </c>
      <c r="N32" s="89">
        <f>'[1]Total Solar Radiation'!N31/4.93</f>
        <v>69.979716024340775</v>
      </c>
      <c r="O32" s="89">
        <f>'[1]Total Solar Radiation'!O31/4.93</f>
        <v>70.791075050709949</v>
      </c>
      <c r="P32" s="89">
        <f>'[1]Total Solar Radiation'!P31/4.93</f>
        <v>71.399594320486813</v>
      </c>
      <c r="Q32" s="89">
        <f>'[1]Total Solar Radiation'!Q31/4.93</f>
        <v>71.60243407707911</v>
      </c>
      <c r="R32" s="89">
        <f>'[1]Total Solar Radiation'!R31/4.93</f>
        <v>71.60243407707911</v>
      </c>
      <c r="S32" s="89">
        <f>'[1]Total Solar Radiation'!S31/4.93</f>
        <v>71.19675456389453</v>
      </c>
      <c r="T32" s="89">
        <f>'[1]Total Solar Radiation'!T31/4.93</f>
        <v>70.588235294117652</v>
      </c>
      <c r="U32" s="89">
        <f>'[1]Total Solar Radiation'!U31/4.93</f>
        <v>69.776876267748477</v>
      </c>
      <c r="V32" s="89">
        <f>'[1]Total Solar Radiation'!V31/4.93</f>
        <v>68.762677484787019</v>
      </c>
      <c r="W32" s="89">
        <f>'[1]Total Solar Radiation'!W31/4.93</f>
        <v>67.342799188640981</v>
      </c>
      <c r="X32" s="89">
        <f>'[1]Total Solar Radiation'!X31/4.93</f>
        <v>65.720081135902646</v>
      </c>
      <c r="Y32" s="89">
        <f>'[1]Total Solar Radiation'!Y31/4.93</f>
        <v>63.894523326572013</v>
      </c>
      <c r="Z32" s="89">
        <f>'[1]Total Solar Radiation'!Z31/4.93</f>
        <v>62.068965517241381</v>
      </c>
      <c r="AA32" s="89">
        <f>'[1]Total Solar Radiation'!AA31/4.93</f>
        <v>59.837728194726168</v>
      </c>
      <c r="AB32" s="89">
        <f>'[1]Total Solar Radiation'!AB31/4.93</f>
        <v>57.606490872210955</v>
      </c>
      <c r="AC32" s="89">
        <f>'[1]Total Solar Radiation'!AC31/4.93</f>
        <v>55.172413793103452</v>
      </c>
      <c r="AD32" s="89">
        <f>'[1]Total Solar Radiation'!AD31/4.93</f>
        <v>52.535496957403652</v>
      </c>
      <c r="AE32" s="89">
        <f>'[1]Total Solar Radiation'!AE31/4.93</f>
        <v>49.898580121703858</v>
      </c>
    </row>
    <row r="33" spans="1:31">
      <c r="A33" s="88">
        <v>47</v>
      </c>
      <c r="B33" s="89">
        <f>'[1]Total Solar Radiation'!B32/4.93</f>
        <v>43.20486815415822</v>
      </c>
      <c r="C33" s="89">
        <f>'[1]Total Solar Radiation'!C32/4.93</f>
        <v>46.2474645030426</v>
      </c>
      <c r="D33" s="89">
        <f>'[1]Total Solar Radiation'!D32/4.93</f>
        <v>49.087221095334691</v>
      </c>
      <c r="E33" s="89">
        <f>'[1]Total Solar Radiation'!E32/4.93</f>
        <v>51.926977687626781</v>
      </c>
      <c r="F33" s="89">
        <f>'[1]Total Solar Radiation'!F32/4.93</f>
        <v>54.766734279918865</v>
      </c>
      <c r="G33" s="89">
        <f>'[1]Total Solar Radiation'!G32/4.93</f>
        <v>57.403651115618665</v>
      </c>
      <c r="H33" s="89">
        <f>'[1]Total Solar Radiation'!H32/4.93</f>
        <v>59.837728194726168</v>
      </c>
      <c r="I33" s="89">
        <f>'[1]Total Solar Radiation'!I32/4.93</f>
        <v>62.068965517241381</v>
      </c>
      <c r="J33" s="89">
        <f>'[1]Total Solar Radiation'!J32/4.93</f>
        <v>64.097363083164311</v>
      </c>
      <c r="K33" s="89">
        <f>'[1]Total Solar Radiation'!K32/4.93</f>
        <v>65.922920892494929</v>
      </c>
      <c r="L33" s="89">
        <f>'[1]Total Solar Radiation'!L32/4.93</f>
        <v>67.748478701825562</v>
      </c>
      <c r="M33" s="89">
        <f>'[1]Total Solar Radiation'!M32/4.93</f>
        <v>68.965517241379317</v>
      </c>
      <c r="N33" s="89">
        <f>'[1]Total Solar Radiation'!N32/4.93</f>
        <v>70.182555780933072</v>
      </c>
      <c r="O33" s="89">
        <f>'[1]Total Solar Radiation'!O32/4.93</f>
        <v>70.993914807302232</v>
      </c>
      <c r="P33" s="89">
        <f>'[1]Total Solar Radiation'!P32/4.93</f>
        <v>71.60243407707911</v>
      </c>
      <c r="Q33" s="89">
        <f>'[1]Total Solar Radiation'!Q32/4.93</f>
        <v>71.805273833671407</v>
      </c>
      <c r="R33" s="89">
        <f>'[1]Total Solar Radiation'!R32/4.93</f>
        <v>71.805273833671407</v>
      </c>
      <c r="S33" s="89">
        <f>'[1]Total Solar Radiation'!S32/4.93</f>
        <v>71.60243407707911</v>
      </c>
      <c r="T33" s="89">
        <f>'[1]Total Solar Radiation'!T32/4.93</f>
        <v>70.791075050709949</v>
      </c>
      <c r="U33" s="89">
        <f>'[1]Total Solar Radiation'!U32/4.93</f>
        <v>69.979716024340775</v>
      </c>
      <c r="V33" s="89">
        <f>'[1]Total Solar Radiation'!V32/4.93</f>
        <v>68.762677484787019</v>
      </c>
      <c r="W33" s="89">
        <f>'[1]Total Solar Radiation'!W32/4.93</f>
        <v>67.342799188640981</v>
      </c>
      <c r="X33" s="89">
        <f>'[1]Total Solar Radiation'!X32/4.93</f>
        <v>65.720081135902646</v>
      </c>
      <c r="Y33" s="89">
        <f>'[1]Total Solar Radiation'!Y32/4.93</f>
        <v>63.894523326572013</v>
      </c>
      <c r="Z33" s="89">
        <f>'[1]Total Solar Radiation'!Z32/4.93</f>
        <v>61.866125760649091</v>
      </c>
      <c r="AA33" s="89">
        <f>'[1]Total Solar Radiation'!AA32/4.93</f>
        <v>59.634888438133878</v>
      </c>
      <c r="AB33" s="89">
        <f>'[1]Total Solar Radiation'!AB32/4.93</f>
        <v>57.200811359026375</v>
      </c>
      <c r="AC33" s="89">
        <f>'[1]Total Solar Radiation'!AC32/4.93</f>
        <v>54.766734279918865</v>
      </c>
      <c r="AD33" s="89">
        <f>'[1]Total Solar Radiation'!AD32/4.93</f>
        <v>52.129817444219071</v>
      </c>
      <c r="AE33" s="89">
        <f>'[1]Total Solar Radiation'!AE32/4.93</f>
        <v>49.290060851926981</v>
      </c>
    </row>
    <row r="34" spans="1:31">
      <c r="A34" s="88">
        <v>48</v>
      </c>
      <c r="B34" s="89">
        <f>'[1]Total Solar Radiation'!B33/4.93</f>
        <v>42.393509127789052</v>
      </c>
      <c r="C34" s="89">
        <f>'[1]Total Solar Radiation'!C33/4.93</f>
        <v>45.436105476673433</v>
      </c>
      <c r="D34" s="89">
        <f>'[1]Total Solar Radiation'!D33/4.93</f>
        <v>48.478701825557813</v>
      </c>
      <c r="E34" s="89">
        <f>'[1]Total Solar Radiation'!E33/4.93</f>
        <v>51.521298174442194</v>
      </c>
      <c r="F34" s="89">
        <f>'[1]Total Solar Radiation'!F33/4.93</f>
        <v>54.361054766734284</v>
      </c>
      <c r="G34" s="89">
        <f>'[1]Total Solar Radiation'!G33/4.93</f>
        <v>56.997971602434077</v>
      </c>
      <c r="H34" s="89">
        <f>'[1]Total Solar Radiation'!H33/4.93</f>
        <v>59.634888438133878</v>
      </c>
      <c r="I34" s="89">
        <f>'[1]Total Solar Radiation'!I33/4.93</f>
        <v>61.866125760649091</v>
      </c>
      <c r="J34" s="89">
        <f>'[1]Total Solar Radiation'!J33/4.93</f>
        <v>64.097363083164311</v>
      </c>
      <c r="K34" s="89">
        <f>'[1]Total Solar Radiation'!K33/4.93</f>
        <v>65.922920892494929</v>
      </c>
      <c r="L34" s="89">
        <f>'[1]Total Solar Radiation'!L33/4.93</f>
        <v>67.748478701825562</v>
      </c>
      <c r="M34" s="89">
        <f>'[1]Total Solar Radiation'!M33/4.93</f>
        <v>69.1683569979716</v>
      </c>
      <c r="N34" s="89">
        <f>'[1]Total Solar Radiation'!N33/4.93</f>
        <v>70.385395537525355</v>
      </c>
      <c r="O34" s="89">
        <f>'[1]Total Solar Radiation'!O33/4.93</f>
        <v>71.19675456389453</v>
      </c>
      <c r="P34" s="89">
        <f>'[1]Total Solar Radiation'!P33/4.93</f>
        <v>71.805273833671407</v>
      </c>
      <c r="Q34" s="89">
        <f>'[1]Total Solar Radiation'!Q33/4.93</f>
        <v>72.210953346855987</v>
      </c>
      <c r="R34" s="89">
        <f>'[1]Total Solar Radiation'!R33/4.93</f>
        <v>72.00811359026369</v>
      </c>
      <c r="S34" s="89">
        <f>'[1]Total Solar Radiation'!S33/4.93</f>
        <v>71.805273833671407</v>
      </c>
      <c r="T34" s="89">
        <f>'[1]Total Solar Radiation'!T33/4.93</f>
        <v>70.993914807302232</v>
      </c>
      <c r="U34" s="89">
        <f>'[1]Total Solar Radiation'!U33/4.93</f>
        <v>70.182555780933072</v>
      </c>
      <c r="V34" s="89">
        <f>'[1]Total Solar Radiation'!V33/4.93</f>
        <v>68.965517241379317</v>
      </c>
      <c r="W34" s="89">
        <f>'[1]Total Solar Radiation'!W33/4.93</f>
        <v>67.342799188640981</v>
      </c>
      <c r="X34" s="89">
        <f>'[1]Total Solar Radiation'!X33/4.93</f>
        <v>65.720081135902646</v>
      </c>
      <c r="Y34" s="89">
        <f>'[1]Total Solar Radiation'!Y33/4.93</f>
        <v>63.894523326572013</v>
      </c>
      <c r="Z34" s="89">
        <f>'[1]Total Solar Radiation'!Z33/4.93</f>
        <v>61.6632860040568</v>
      </c>
      <c r="AA34" s="89">
        <f>'[1]Total Solar Radiation'!AA33/4.93</f>
        <v>59.432048681541588</v>
      </c>
      <c r="AB34" s="89">
        <f>'[1]Total Solar Radiation'!AB33/4.93</f>
        <v>56.997971602434077</v>
      </c>
      <c r="AC34" s="89">
        <f>'[1]Total Solar Radiation'!AC33/4.93</f>
        <v>54.361054766734284</v>
      </c>
      <c r="AD34" s="89">
        <f>'[1]Total Solar Radiation'!AD33/4.93</f>
        <v>51.724137931034484</v>
      </c>
      <c r="AE34" s="89">
        <f>'[1]Total Solar Radiation'!AE33/4.93</f>
        <v>48.681541582150103</v>
      </c>
    </row>
    <row r="35" spans="1:31">
      <c r="A35" s="88">
        <v>49</v>
      </c>
      <c r="B35" s="89">
        <f>'[1]Total Solar Radiation'!B34/4.93</f>
        <v>41.379310344827587</v>
      </c>
      <c r="C35" s="89">
        <f>'[1]Total Solar Radiation'!C34/4.93</f>
        <v>44.624746450304265</v>
      </c>
      <c r="D35" s="89">
        <f>'[1]Total Solar Radiation'!D34/4.93</f>
        <v>47.870182555780936</v>
      </c>
      <c r="E35" s="89">
        <f>'[1]Total Solar Radiation'!E34/4.93</f>
        <v>50.912778904665316</v>
      </c>
      <c r="F35" s="89">
        <f>'[1]Total Solar Radiation'!F34/4.93</f>
        <v>53.955375253549697</v>
      </c>
      <c r="G35" s="89">
        <f>'[1]Total Solar Radiation'!G34/4.93</f>
        <v>56.592292089249497</v>
      </c>
      <c r="H35" s="89">
        <f>'[1]Total Solar Radiation'!H34/4.93</f>
        <v>59.22920892494929</v>
      </c>
      <c r="I35" s="89">
        <f>'[1]Total Solar Radiation'!I34/4.93</f>
        <v>61.6632860040568</v>
      </c>
      <c r="J35" s="89">
        <f>'[1]Total Solar Radiation'!J34/4.93</f>
        <v>63.894523326572013</v>
      </c>
      <c r="K35" s="89">
        <f>'[1]Total Solar Radiation'!K34/4.93</f>
        <v>65.922920892494929</v>
      </c>
      <c r="L35" s="89">
        <f>'[1]Total Solar Radiation'!L34/4.93</f>
        <v>67.748478701825562</v>
      </c>
      <c r="M35" s="89">
        <f>'[1]Total Solar Radiation'!M34/4.93</f>
        <v>69.371196754563897</v>
      </c>
      <c r="N35" s="89">
        <f>'[1]Total Solar Radiation'!N34/4.93</f>
        <v>70.588235294117652</v>
      </c>
      <c r="O35" s="89">
        <f>'[1]Total Solar Radiation'!O34/4.93</f>
        <v>71.399594320486813</v>
      </c>
      <c r="P35" s="89">
        <f>'[1]Total Solar Radiation'!P34/4.93</f>
        <v>72.00811359026369</v>
      </c>
      <c r="Q35" s="89">
        <f>'[1]Total Solar Radiation'!Q34/4.93</f>
        <v>72.413793103448285</v>
      </c>
      <c r="R35" s="89">
        <f>'[1]Total Solar Radiation'!R34/4.93</f>
        <v>72.413793103448285</v>
      </c>
      <c r="S35" s="89">
        <f>'[1]Total Solar Radiation'!S34/4.93</f>
        <v>72.00811359026369</v>
      </c>
      <c r="T35" s="89">
        <f>'[1]Total Solar Radiation'!T34/4.93</f>
        <v>71.19675456389453</v>
      </c>
      <c r="U35" s="89">
        <f>'[1]Total Solar Radiation'!U34/4.93</f>
        <v>70.385395537525355</v>
      </c>
      <c r="V35" s="89">
        <f>'[1]Total Solar Radiation'!V34/4.93</f>
        <v>68.965517241379317</v>
      </c>
      <c r="W35" s="89">
        <f>'[1]Total Solar Radiation'!W34/4.93</f>
        <v>67.545638945233264</v>
      </c>
      <c r="X35" s="89">
        <f>'[1]Total Solar Radiation'!X34/4.93</f>
        <v>65.720081135902646</v>
      </c>
      <c r="Y35" s="89">
        <f>'[1]Total Solar Radiation'!Y34/4.93</f>
        <v>63.691683569979723</v>
      </c>
      <c r="Z35" s="89">
        <f>'[1]Total Solar Radiation'!Z34/4.93</f>
        <v>61.460446247464503</v>
      </c>
      <c r="AA35" s="89">
        <f>'[1]Total Solar Radiation'!AA34/4.93</f>
        <v>59.22920892494929</v>
      </c>
      <c r="AB35" s="89">
        <f>'[1]Total Solar Radiation'!AB34/4.93</f>
        <v>56.592292089249497</v>
      </c>
      <c r="AC35" s="89">
        <f>'[1]Total Solar Radiation'!AC34/4.93</f>
        <v>53.955375253549697</v>
      </c>
      <c r="AD35" s="89">
        <f>'[1]Total Solar Radiation'!AD34/4.93</f>
        <v>51.115618661257606</v>
      </c>
      <c r="AE35" s="89">
        <f>'[1]Total Solar Radiation'!AE34/4.93</f>
        <v>48.073022312373226</v>
      </c>
    </row>
    <row r="36" spans="1:31">
      <c r="A36" s="88">
        <v>50</v>
      </c>
      <c r="B36" s="89">
        <f>'[1]Total Solar Radiation'!B35/4.93</f>
        <v>40.56795131845842</v>
      </c>
      <c r="C36" s="89">
        <f>'[1]Total Solar Radiation'!C35/4.93</f>
        <v>44.016227180527387</v>
      </c>
      <c r="D36" s="89">
        <f>'[1]Total Solar Radiation'!D35/4.93</f>
        <v>47.261663286004058</v>
      </c>
      <c r="E36" s="89">
        <f>'[1]Total Solar Radiation'!E35/4.93</f>
        <v>50.304259634888439</v>
      </c>
      <c r="F36" s="89">
        <f>'[1]Total Solar Radiation'!F35/4.93</f>
        <v>53.346855983772819</v>
      </c>
      <c r="G36" s="89">
        <f>'[1]Total Solar Radiation'!G35/4.93</f>
        <v>56.389452332657207</v>
      </c>
      <c r="H36" s="89">
        <f>'[1]Total Solar Radiation'!H35/4.93</f>
        <v>59.026369168357</v>
      </c>
      <c r="I36" s="89">
        <f>'[1]Total Solar Radiation'!I35/4.93</f>
        <v>61.460446247464503</v>
      </c>
      <c r="J36" s="89">
        <f>'[1]Total Solar Radiation'!J35/4.93</f>
        <v>63.894523326572013</v>
      </c>
      <c r="K36" s="89">
        <f>'[1]Total Solar Radiation'!K35/4.93</f>
        <v>65.922920892494929</v>
      </c>
      <c r="L36" s="89">
        <f>'[1]Total Solar Radiation'!L35/4.93</f>
        <v>67.748478701825562</v>
      </c>
      <c r="M36" s="89">
        <f>'[1]Total Solar Radiation'!M35/4.93</f>
        <v>69.371196754563897</v>
      </c>
      <c r="N36" s="89">
        <f>'[1]Total Solar Radiation'!N35/4.93</f>
        <v>70.588235294117652</v>
      </c>
      <c r="O36" s="89">
        <f>'[1]Total Solar Radiation'!O35/4.93</f>
        <v>71.60243407707911</v>
      </c>
      <c r="P36" s="89">
        <f>'[1]Total Solar Radiation'!P35/4.93</f>
        <v>72.210953346855987</v>
      </c>
      <c r="Q36" s="89">
        <f>'[1]Total Solar Radiation'!Q35/4.93</f>
        <v>72.616632860040568</v>
      </c>
      <c r="R36" s="89">
        <f>'[1]Total Solar Radiation'!R35/4.93</f>
        <v>72.616632860040568</v>
      </c>
      <c r="S36" s="89">
        <f>'[1]Total Solar Radiation'!S35/4.93</f>
        <v>72.210953346855987</v>
      </c>
      <c r="T36" s="89">
        <f>'[1]Total Solar Radiation'!T35/4.93</f>
        <v>71.399594320486813</v>
      </c>
      <c r="U36" s="89">
        <f>'[1]Total Solar Radiation'!U35/4.93</f>
        <v>70.385395537525355</v>
      </c>
      <c r="V36" s="89">
        <f>'[1]Total Solar Radiation'!V35/4.93</f>
        <v>69.1683569979716</v>
      </c>
      <c r="W36" s="89">
        <f>'[1]Total Solar Radiation'!W35/4.93</f>
        <v>67.545638945233264</v>
      </c>
      <c r="X36" s="89">
        <f>'[1]Total Solar Radiation'!X35/4.93</f>
        <v>65.720081135902646</v>
      </c>
      <c r="Y36" s="89">
        <f>'[1]Total Solar Radiation'!Y35/4.93</f>
        <v>63.691683569979723</v>
      </c>
      <c r="Z36" s="89">
        <f>'[1]Total Solar Radiation'!Z35/4.93</f>
        <v>61.460446247464503</v>
      </c>
      <c r="AA36" s="89">
        <f>'[1]Total Solar Radiation'!AA35/4.93</f>
        <v>58.82352941176471</v>
      </c>
      <c r="AB36" s="89">
        <f>'[1]Total Solar Radiation'!AB35/4.93</f>
        <v>56.389452332657207</v>
      </c>
      <c r="AC36" s="89">
        <f>'[1]Total Solar Radiation'!AC35/4.93</f>
        <v>53.549695740365117</v>
      </c>
      <c r="AD36" s="89">
        <f>'[1]Total Solar Radiation'!AD35/4.93</f>
        <v>50.507099391480736</v>
      </c>
      <c r="AE36" s="89">
        <f>'[1]Total Solar Radiation'!AE35/4.93</f>
        <v>47.464503042596348</v>
      </c>
    </row>
    <row r="37" spans="1:31">
      <c r="A37" s="88">
        <v>51</v>
      </c>
      <c r="B37" s="89">
        <f>'[1]Total Solar Radiation'!B36/4.93</f>
        <v>39.756592292089252</v>
      </c>
      <c r="C37" s="89">
        <f>'[1]Total Solar Radiation'!C36/4.93</f>
        <v>43.20486815415822</v>
      </c>
      <c r="D37" s="89">
        <f>'[1]Total Solar Radiation'!D36/4.93</f>
        <v>46.450304259634891</v>
      </c>
      <c r="E37" s="89">
        <f>'[1]Total Solar Radiation'!E36/4.93</f>
        <v>49.695740365111561</v>
      </c>
      <c r="F37" s="89">
        <f>'[1]Total Solar Radiation'!F36/4.93</f>
        <v>52.941176470588239</v>
      </c>
      <c r="G37" s="89">
        <f>'[1]Total Solar Radiation'!G36/4.93</f>
        <v>55.98377281947262</v>
      </c>
      <c r="H37" s="89">
        <f>'[1]Total Solar Radiation'!H36/4.93</f>
        <v>58.82352941176471</v>
      </c>
      <c r="I37" s="89">
        <f>'[1]Total Solar Radiation'!I36/4.93</f>
        <v>61.257606490872213</v>
      </c>
      <c r="J37" s="89">
        <f>'[1]Total Solar Radiation'!J36/4.93</f>
        <v>63.691683569979723</v>
      </c>
      <c r="K37" s="89">
        <f>'[1]Total Solar Radiation'!K36/4.93</f>
        <v>65.922920892494929</v>
      </c>
      <c r="L37" s="89">
        <f>'[1]Total Solar Radiation'!L36/4.93</f>
        <v>67.748478701825562</v>
      </c>
      <c r="M37" s="89">
        <f>'[1]Total Solar Radiation'!M36/4.93</f>
        <v>69.574036511156194</v>
      </c>
      <c r="N37" s="89">
        <f>'[1]Total Solar Radiation'!N36/4.93</f>
        <v>70.791075050709949</v>
      </c>
      <c r="O37" s="89">
        <f>'[1]Total Solar Radiation'!O36/4.93</f>
        <v>71.805273833671407</v>
      </c>
      <c r="P37" s="89">
        <f>'[1]Total Solar Radiation'!P36/4.93</f>
        <v>72.616632860040568</v>
      </c>
      <c r="Q37" s="89">
        <f>'[1]Total Solar Radiation'!Q36/4.93</f>
        <v>72.819472616632865</v>
      </c>
      <c r="R37" s="89">
        <f>'[1]Total Solar Radiation'!R36/4.93</f>
        <v>72.819472616632865</v>
      </c>
      <c r="S37" s="89">
        <f>'[1]Total Solar Radiation'!S36/4.93</f>
        <v>72.413793103448285</v>
      </c>
      <c r="T37" s="89">
        <f>'[1]Total Solar Radiation'!T36/4.93</f>
        <v>71.805273833671407</v>
      </c>
      <c r="U37" s="89">
        <f>'[1]Total Solar Radiation'!U36/4.93</f>
        <v>70.588235294117652</v>
      </c>
      <c r="V37" s="89">
        <f>'[1]Total Solar Radiation'!V36/4.93</f>
        <v>69.1683569979716</v>
      </c>
      <c r="W37" s="89">
        <f>'[1]Total Solar Radiation'!W36/4.93</f>
        <v>67.545638945233264</v>
      </c>
      <c r="X37" s="89">
        <f>'[1]Total Solar Radiation'!X36/4.93</f>
        <v>65.720081135902646</v>
      </c>
      <c r="Y37" s="89">
        <f>'[1]Total Solar Radiation'!Y36/4.93</f>
        <v>63.488843813387426</v>
      </c>
      <c r="Z37" s="89">
        <f>'[1]Total Solar Radiation'!Z36/4.93</f>
        <v>61.257606490872213</v>
      </c>
      <c r="AA37" s="89">
        <f>'[1]Total Solar Radiation'!AA36/4.93</f>
        <v>58.62068965517242</v>
      </c>
      <c r="AB37" s="89">
        <f>'[1]Total Solar Radiation'!AB36/4.93</f>
        <v>55.98377281947262</v>
      </c>
      <c r="AC37" s="89">
        <f>'[1]Total Solar Radiation'!AC36/4.93</f>
        <v>53.144016227180529</v>
      </c>
      <c r="AD37" s="89">
        <f>'[1]Total Solar Radiation'!AD36/4.93</f>
        <v>50.101419878296149</v>
      </c>
      <c r="AE37" s="89">
        <f>'[1]Total Solar Radiation'!AE36/4.93</f>
        <v>46.855983772819478</v>
      </c>
    </row>
    <row r="38" spans="1:31">
      <c r="A38" s="88">
        <v>52</v>
      </c>
      <c r="B38" s="89">
        <f>'[1]Total Solar Radiation'!B37/4.93</f>
        <v>38.742393509127794</v>
      </c>
      <c r="C38" s="89">
        <f>'[1]Total Solar Radiation'!C37/4.93</f>
        <v>42.393509127789052</v>
      </c>
      <c r="D38" s="89">
        <f>'[1]Total Solar Radiation'!D37/4.93</f>
        <v>45.841784989858013</v>
      </c>
      <c r="E38" s="89">
        <f>'[1]Total Solar Radiation'!E37/4.93</f>
        <v>49.087221095334691</v>
      </c>
      <c r="F38" s="89">
        <f>'[1]Total Solar Radiation'!F37/4.93</f>
        <v>52.535496957403652</v>
      </c>
      <c r="G38" s="89">
        <f>'[1]Total Solar Radiation'!G37/4.93</f>
        <v>55.578093306288032</v>
      </c>
      <c r="H38" s="89">
        <f>'[1]Total Solar Radiation'!H37/4.93</f>
        <v>58.417849898580123</v>
      </c>
      <c r="I38" s="89">
        <f>'[1]Total Solar Radiation'!I37/4.93</f>
        <v>61.054766734279923</v>
      </c>
      <c r="J38" s="89">
        <f>'[1]Total Solar Radiation'!J37/4.93</f>
        <v>63.691683569979723</v>
      </c>
      <c r="K38" s="89">
        <f>'[1]Total Solar Radiation'!K37/4.93</f>
        <v>65.922920892494929</v>
      </c>
      <c r="L38" s="89">
        <f>'[1]Total Solar Radiation'!L37/4.93</f>
        <v>67.951318458417859</v>
      </c>
      <c r="M38" s="89">
        <f>'[1]Total Solar Radiation'!M37/4.93</f>
        <v>69.574036511156194</v>
      </c>
      <c r="N38" s="89">
        <f>'[1]Total Solar Radiation'!N37/4.93</f>
        <v>70.993914807302232</v>
      </c>
      <c r="O38" s="89">
        <f>'[1]Total Solar Radiation'!O37/4.93</f>
        <v>72.00811359026369</v>
      </c>
      <c r="P38" s="89">
        <f>'[1]Total Solar Radiation'!P37/4.93</f>
        <v>72.819472616632865</v>
      </c>
      <c r="Q38" s="89">
        <f>'[1]Total Solar Radiation'!Q37/4.93</f>
        <v>73.225152129817445</v>
      </c>
      <c r="R38" s="89">
        <f>'[1]Total Solar Radiation'!R37/4.93</f>
        <v>73.022312373225162</v>
      </c>
      <c r="S38" s="89">
        <f>'[1]Total Solar Radiation'!S37/4.93</f>
        <v>72.616632860040568</v>
      </c>
      <c r="T38" s="89">
        <f>'[1]Total Solar Radiation'!T37/4.93</f>
        <v>72.00811359026369</v>
      </c>
      <c r="U38" s="89">
        <f>'[1]Total Solar Radiation'!U37/4.93</f>
        <v>70.791075050709949</v>
      </c>
      <c r="V38" s="89">
        <f>'[1]Total Solar Radiation'!V37/4.93</f>
        <v>69.371196754563897</v>
      </c>
      <c r="W38" s="89">
        <f>'[1]Total Solar Radiation'!W37/4.93</f>
        <v>67.748478701825562</v>
      </c>
      <c r="X38" s="89">
        <f>'[1]Total Solar Radiation'!X37/4.93</f>
        <v>65.720081135902646</v>
      </c>
      <c r="Y38" s="89">
        <f>'[1]Total Solar Radiation'!Y37/4.93</f>
        <v>63.488843813387426</v>
      </c>
      <c r="Z38" s="89">
        <f>'[1]Total Solar Radiation'!Z37/4.93</f>
        <v>61.054766734279923</v>
      </c>
      <c r="AA38" s="89">
        <f>'[1]Total Solar Radiation'!AA37/4.93</f>
        <v>58.417849898580123</v>
      </c>
      <c r="AB38" s="89">
        <f>'[1]Total Solar Radiation'!AB37/4.93</f>
        <v>55.578093306288032</v>
      </c>
      <c r="AC38" s="89">
        <f>'[1]Total Solar Radiation'!AC37/4.93</f>
        <v>52.535496957403652</v>
      </c>
      <c r="AD38" s="89">
        <f>'[1]Total Solar Radiation'!AD37/4.93</f>
        <v>49.492900608519271</v>
      </c>
      <c r="AE38" s="89">
        <f>'[1]Total Solar Radiation'!AE37/4.93</f>
        <v>46.2474645030426</v>
      </c>
    </row>
    <row r="39" spans="1:31">
      <c r="A39" s="88">
        <v>53</v>
      </c>
      <c r="B39" s="89">
        <f>'[1]Total Solar Radiation'!B38/4.93</f>
        <v>37.728194726166329</v>
      </c>
      <c r="C39" s="89">
        <f>'[1]Total Solar Radiation'!C38/4.93</f>
        <v>41.379310344827587</v>
      </c>
      <c r="D39" s="89">
        <f>'[1]Total Solar Radiation'!D38/4.93</f>
        <v>45.030425963488845</v>
      </c>
      <c r="E39" s="89">
        <f>'[1]Total Solar Radiation'!E38/4.93</f>
        <v>48.478701825557813</v>
      </c>
      <c r="F39" s="89">
        <f>'[1]Total Solar Radiation'!F38/4.93</f>
        <v>51.926977687626781</v>
      </c>
      <c r="G39" s="89">
        <f>'[1]Total Solar Radiation'!G38/4.93</f>
        <v>55.172413793103452</v>
      </c>
      <c r="H39" s="89">
        <f>'[1]Total Solar Radiation'!H38/4.93</f>
        <v>58.012170385395542</v>
      </c>
      <c r="I39" s="89">
        <f>'[1]Total Solar Radiation'!I38/4.93</f>
        <v>60.851926977687633</v>
      </c>
      <c r="J39" s="89">
        <f>'[1]Total Solar Radiation'!J38/4.93</f>
        <v>63.488843813387426</v>
      </c>
      <c r="K39" s="89">
        <f>'[1]Total Solar Radiation'!K38/4.93</f>
        <v>65.922920892494929</v>
      </c>
      <c r="L39" s="89">
        <f>'[1]Total Solar Radiation'!L38/4.93</f>
        <v>67.951318458417859</v>
      </c>
      <c r="M39" s="89">
        <f>'[1]Total Solar Radiation'!M38/4.93</f>
        <v>69.776876267748477</v>
      </c>
      <c r="N39" s="89">
        <f>'[1]Total Solar Radiation'!N38/4.93</f>
        <v>71.19675456389453</v>
      </c>
      <c r="O39" s="89">
        <f>'[1]Total Solar Radiation'!O38/4.93</f>
        <v>72.210953346855987</v>
      </c>
      <c r="P39" s="89">
        <f>'[1]Total Solar Radiation'!P38/4.93</f>
        <v>73.022312373225162</v>
      </c>
      <c r="Q39" s="89">
        <f>'[1]Total Solar Radiation'!Q38/4.93</f>
        <v>73.427991886409743</v>
      </c>
      <c r="R39" s="89">
        <f>'[1]Total Solar Radiation'!R38/4.93</f>
        <v>73.427991886409743</v>
      </c>
      <c r="S39" s="89">
        <f>'[1]Total Solar Radiation'!S38/4.93</f>
        <v>73.022312373225162</v>
      </c>
      <c r="T39" s="89">
        <f>'[1]Total Solar Radiation'!T38/4.93</f>
        <v>72.210953346855987</v>
      </c>
      <c r="U39" s="89">
        <f>'[1]Total Solar Radiation'!U38/4.93</f>
        <v>70.993914807302232</v>
      </c>
      <c r="V39" s="89">
        <f>'[1]Total Solar Radiation'!V38/4.93</f>
        <v>69.574036511156194</v>
      </c>
      <c r="W39" s="89">
        <f>'[1]Total Solar Radiation'!W38/4.93</f>
        <v>67.748478701825562</v>
      </c>
      <c r="X39" s="89">
        <f>'[1]Total Solar Radiation'!X38/4.93</f>
        <v>65.720081135902646</v>
      </c>
      <c r="Y39" s="89">
        <f>'[1]Total Solar Radiation'!Y38/4.93</f>
        <v>63.286004056795136</v>
      </c>
      <c r="Z39" s="89">
        <f>'[1]Total Solar Radiation'!Z38/4.93</f>
        <v>60.851926977687633</v>
      </c>
      <c r="AA39" s="89">
        <f>'[1]Total Solar Radiation'!AA38/4.93</f>
        <v>58.012170385395542</v>
      </c>
      <c r="AB39" s="89">
        <f>'[1]Total Solar Radiation'!AB38/4.93</f>
        <v>55.172413793103452</v>
      </c>
      <c r="AC39" s="89">
        <f>'[1]Total Solar Radiation'!AC38/4.93</f>
        <v>52.129817444219071</v>
      </c>
      <c r="AD39" s="89">
        <f>'[1]Total Solar Radiation'!AD38/4.93</f>
        <v>48.884381338742394</v>
      </c>
      <c r="AE39" s="89">
        <f>'[1]Total Solar Radiation'!AE38/4.93</f>
        <v>45.436105476673433</v>
      </c>
    </row>
    <row r="40" spans="1:31">
      <c r="A40" s="88">
        <v>54</v>
      </c>
      <c r="B40" s="89">
        <f>'[1]Total Solar Radiation'!B39/4.93</f>
        <v>36.916835699797161</v>
      </c>
      <c r="C40" s="89">
        <f>'[1]Total Solar Radiation'!C39/4.93</f>
        <v>40.56795131845842</v>
      </c>
      <c r="D40" s="89">
        <f>'[1]Total Solar Radiation'!D39/4.93</f>
        <v>44.219066937119678</v>
      </c>
      <c r="E40" s="89">
        <f>'[1]Total Solar Radiation'!E39/4.93</f>
        <v>47.870182555780936</v>
      </c>
      <c r="F40" s="89">
        <f>'[1]Total Solar Radiation'!F39/4.93</f>
        <v>51.318458417849904</v>
      </c>
      <c r="G40" s="89">
        <f>'[1]Total Solar Radiation'!G39/4.93</f>
        <v>54.563894523326574</v>
      </c>
      <c r="H40" s="89">
        <f>'[1]Total Solar Radiation'!H39/4.93</f>
        <v>57.809330628803252</v>
      </c>
      <c r="I40" s="89">
        <f>'[1]Total Solar Radiation'!I39/4.93</f>
        <v>60.649087221095336</v>
      </c>
      <c r="J40" s="89">
        <f>'[1]Total Solar Radiation'!J39/4.93</f>
        <v>63.286004056795136</v>
      </c>
      <c r="K40" s="89">
        <f>'[1]Total Solar Radiation'!K39/4.93</f>
        <v>65.720081135902646</v>
      </c>
      <c r="L40" s="89">
        <f>'[1]Total Solar Radiation'!L39/4.93</f>
        <v>67.951318458417859</v>
      </c>
      <c r="M40" s="89">
        <f>'[1]Total Solar Radiation'!M39/4.93</f>
        <v>69.776876267748477</v>
      </c>
      <c r="N40" s="89">
        <f>'[1]Total Solar Radiation'!N39/4.93</f>
        <v>71.399594320486813</v>
      </c>
      <c r="O40" s="89">
        <f>'[1]Total Solar Radiation'!O39/4.93</f>
        <v>72.413793103448285</v>
      </c>
      <c r="P40" s="89">
        <f>'[1]Total Solar Radiation'!P39/4.93</f>
        <v>73.225152129817445</v>
      </c>
      <c r="Q40" s="89">
        <f>'[1]Total Solar Radiation'!Q39/4.93</f>
        <v>73.630831643002026</v>
      </c>
      <c r="R40" s="89">
        <f>'[1]Total Solar Radiation'!R39/4.93</f>
        <v>73.630831643002026</v>
      </c>
      <c r="S40" s="89">
        <f>'[1]Total Solar Radiation'!S39/4.93</f>
        <v>73.225152129817445</v>
      </c>
      <c r="T40" s="89">
        <f>'[1]Total Solar Radiation'!T39/4.93</f>
        <v>72.413793103448285</v>
      </c>
      <c r="U40" s="89">
        <f>'[1]Total Solar Radiation'!U39/4.93</f>
        <v>71.19675456389453</v>
      </c>
      <c r="V40" s="89">
        <f>'[1]Total Solar Radiation'!V39/4.93</f>
        <v>69.574036511156194</v>
      </c>
      <c r="W40" s="89">
        <f>'[1]Total Solar Radiation'!W39/4.93</f>
        <v>67.748478701825562</v>
      </c>
      <c r="X40" s="89">
        <f>'[1]Total Solar Radiation'!X39/4.93</f>
        <v>65.517241379310349</v>
      </c>
      <c r="Y40" s="89">
        <f>'[1]Total Solar Radiation'!Y39/4.93</f>
        <v>63.286004056795136</v>
      </c>
      <c r="Z40" s="89">
        <f>'[1]Total Solar Radiation'!Z39/4.93</f>
        <v>60.649087221095336</v>
      </c>
      <c r="AA40" s="89">
        <f>'[1]Total Solar Radiation'!AA39/4.93</f>
        <v>57.809330628803252</v>
      </c>
      <c r="AB40" s="89">
        <f>'[1]Total Solar Radiation'!AB39/4.93</f>
        <v>54.766734279918865</v>
      </c>
      <c r="AC40" s="89">
        <f>'[1]Total Solar Radiation'!AC39/4.93</f>
        <v>51.521298174442194</v>
      </c>
      <c r="AD40" s="89">
        <f>'[1]Total Solar Radiation'!AD39/4.93</f>
        <v>48.275862068965523</v>
      </c>
      <c r="AE40" s="89">
        <f>'[1]Total Solar Radiation'!AE39/4.93</f>
        <v>44.827586206896555</v>
      </c>
    </row>
    <row r="41" spans="1:31">
      <c r="A41" s="88">
        <v>55</v>
      </c>
      <c r="B41" s="89">
        <f>'[1]Total Solar Radiation'!B40/4.93</f>
        <v>35.902636916835704</v>
      </c>
      <c r="C41" s="89">
        <f>'[1]Total Solar Radiation'!C40/4.93</f>
        <v>39.756592292089252</v>
      </c>
      <c r="D41" s="89">
        <f>'[1]Total Solar Radiation'!D40/4.93</f>
        <v>43.40770791075051</v>
      </c>
      <c r="E41" s="89">
        <f>'[1]Total Solar Radiation'!E40/4.93</f>
        <v>47.261663286004058</v>
      </c>
      <c r="F41" s="89">
        <f>'[1]Total Solar Radiation'!F40/4.93</f>
        <v>50.709939148073026</v>
      </c>
      <c r="G41" s="89">
        <f>'[1]Total Solar Radiation'!G40/4.93</f>
        <v>54.158215010141994</v>
      </c>
      <c r="H41" s="89">
        <f>'[1]Total Solar Radiation'!H40/4.93</f>
        <v>57.403651115618665</v>
      </c>
      <c r="I41" s="89">
        <f>'[1]Total Solar Radiation'!I40/4.93</f>
        <v>60.446247464503045</v>
      </c>
      <c r="J41" s="89">
        <f>'[1]Total Solar Radiation'!J40/4.93</f>
        <v>63.286004056795136</v>
      </c>
      <c r="K41" s="89">
        <f>'[1]Total Solar Radiation'!K40/4.93</f>
        <v>65.720081135902646</v>
      </c>
      <c r="L41" s="89">
        <f>'[1]Total Solar Radiation'!L40/4.93</f>
        <v>67.951318458417859</v>
      </c>
      <c r="M41" s="89">
        <f>'[1]Total Solar Radiation'!M40/4.93</f>
        <v>69.979716024340775</v>
      </c>
      <c r="N41" s="89">
        <f>'[1]Total Solar Radiation'!N40/4.93</f>
        <v>71.60243407707911</v>
      </c>
      <c r="O41" s="89">
        <f>'[1]Total Solar Radiation'!O40/4.93</f>
        <v>72.819472616632865</v>
      </c>
      <c r="P41" s="89">
        <f>'[1]Total Solar Radiation'!P40/4.93</f>
        <v>73.630831643002026</v>
      </c>
      <c r="Q41" s="89">
        <f>'[1]Total Solar Radiation'!Q40/4.93</f>
        <v>73.833671399594323</v>
      </c>
      <c r="R41" s="89">
        <f>'[1]Total Solar Radiation'!R40/4.93</f>
        <v>73.833671399594323</v>
      </c>
      <c r="S41" s="89">
        <f>'[1]Total Solar Radiation'!S40/4.93</f>
        <v>73.427991886409743</v>
      </c>
      <c r="T41" s="89">
        <f>'[1]Total Solar Radiation'!T40/4.93</f>
        <v>72.616632860040568</v>
      </c>
      <c r="U41" s="89">
        <f>'[1]Total Solar Radiation'!U40/4.93</f>
        <v>71.399594320486813</v>
      </c>
      <c r="V41" s="89">
        <f>'[1]Total Solar Radiation'!V40/4.93</f>
        <v>69.776876267748477</v>
      </c>
      <c r="W41" s="89">
        <f>'[1]Total Solar Radiation'!W40/4.93</f>
        <v>67.748478701825562</v>
      </c>
      <c r="X41" s="89">
        <f>'[1]Total Solar Radiation'!X40/4.93</f>
        <v>65.517241379310349</v>
      </c>
      <c r="Y41" s="89">
        <f>'[1]Total Solar Radiation'!Y40/4.93</f>
        <v>63.083164300202846</v>
      </c>
      <c r="Z41" s="89">
        <f>'[1]Total Solar Radiation'!Z40/4.93</f>
        <v>60.446247464503045</v>
      </c>
      <c r="AA41" s="89">
        <f>'[1]Total Solar Radiation'!AA40/4.93</f>
        <v>57.403651115618665</v>
      </c>
      <c r="AB41" s="89">
        <f>'[1]Total Solar Radiation'!AB40/4.93</f>
        <v>54.361054766734284</v>
      </c>
      <c r="AC41" s="89">
        <f>'[1]Total Solar Radiation'!AC40/4.93</f>
        <v>51.115618661257606</v>
      </c>
      <c r="AD41" s="89">
        <f>'[1]Total Solar Radiation'!AD40/4.93</f>
        <v>47.667342799188646</v>
      </c>
      <c r="AE41" s="89">
        <f>'[1]Total Solar Radiation'!AE40/4.93</f>
        <v>44.016227180527387</v>
      </c>
    </row>
    <row r="42" spans="1:31">
      <c r="A42" s="88">
        <v>56</v>
      </c>
      <c r="B42" s="89">
        <f>'[1]Total Solar Radiation'!B41/4.93</f>
        <v>34.685598377281949</v>
      </c>
      <c r="C42" s="89">
        <f>'[1]Total Solar Radiation'!C41/4.93</f>
        <v>38.742393509127794</v>
      </c>
      <c r="D42" s="89">
        <f>'[1]Total Solar Radiation'!D41/4.93</f>
        <v>42.596348884381342</v>
      </c>
      <c r="E42" s="89">
        <f>'[1]Total Solar Radiation'!E41/4.93</f>
        <v>46.450304259634891</v>
      </c>
      <c r="F42" s="89">
        <f>'[1]Total Solar Radiation'!F41/4.93</f>
        <v>50.101419878296149</v>
      </c>
      <c r="G42" s="89">
        <f>'[1]Total Solar Radiation'!G41/4.93</f>
        <v>53.752535496957407</v>
      </c>
      <c r="H42" s="89">
        <f>'[1]Total Solar Radiation'!H41/4.93</f>
        <v>56.997971602434077</v>
      </c>
      <c r="I42" s="89">
        <f>'[1]Total Solar Radiation'!I41/4.93</f>
        <v>60.243407707910755</v>
      </c>
      <c r="J42" s="89">
        <f>'[1]Total Solar Radiation'!J41/4.93</f>
        <v>63.083164300202846</v>
      </c>
      <c r="K42" s="89">
        <f>'[1]Total Solar Radiation'!K41/4.93</f>
        <v>65.720081135902646</v>
      </c>
      <c r="L42" s="89">
        <f>'[1]Total Solar Radiation'!L41/4.93</f>
        <v>67.951318458417859</v>
      </c>
      <c r="M42" s="89">
        <f>'[1]Total Solar Radiation'!M41/4.93</f>
        <v>69.979716024340775</v>
      </c>
      <c r="N42" s="89">
        <f>'[1]Total Solar Radiation'!N41/4.93</f>
        <v>71.60243407707911</v>
      </c>
      <c r="O42" s="89">
        <f>'[1]Total Solar Radiation'!O41/4.93</f>
        <v>73.022312373225162</v>
      </c>
      <c r="P42" s="89">
        <f>'[1]Total Solar Radiation'!P41/4.93</f>
        <v>73.833671399594323</v>
      </c>
      <c r="Q42" s="89">
        <f>'[1]Total Solar Radiation'!Q41/4.93</f>
        <v>74.239350912778903</v>
      </c>
      <c r="R42" s="89">
        <f>'[1]Total Solar Radiation'!R41/4.93</f>
        <v>74.239350912778903</v>
      </c>
      <c r="S42" s="89">
        <f>'[1]Total Solar Radiation'!S41/4.93</f>
        <v>73.833671399594323</v>
      </c>
      <c r="T42" s="89">
        <f>'[1]Total Solar Radiation'!T41/4.93</f>
        <v>72.819472616632865</v>
      </c>
      <c r="U42" s="89">
        <f>'[1]Total Solar Radiation'!U41/4.93</f>
        <v>71.60243407707911</v>
      </c>
      <c r="V42" s="89">
        <f>'[1]Total Solar Radiation'!V41/4.93</f>
        <v>69.979716024340775</v>
      </c>
      <c r="W42" s="89">
        <f>'[1]Total Solar Radiation'!W41/4.93</f>
        <v>67.951318458417859</v>
      </c>
      <c r="X42" s="89">
        <f>'[1]Total Solar Radiation'!X41/4.93</f>
        <v>65.517241379310349</v>
      </c>
      <c r="Y42" s="89">
        <f>'[1]Total Solar Radiation'!Y41/4.93</f>
        <v>62.880324543610548</v>
      </c>
      <c r="Z42" s="89">
        <f>'[1]Total Solar Radiation'!Z41/4.93</f>
        <v>60.243407707910755</v>
      </c>
      <c r="AA42" s="89">
        <f>'[1]Total Solar Radiation'!AA41/4.93</f>
        <v>56.997971602434077</v>
      </c>
      <c r="AB42" s="89">
        <f>'[1]Total Solar Radiation'!AB41/4.93</f>
        <v>53.955375253549697</v>
      </c>
      <c r="AC42" s="89">
        <f>'[1]Total Solar Radiation'!AC41/4.93</f>
        <v>50.507099391480736</v>
      </c>
      <c r="AD42" s="89">
        <f>'[1]Total Solar Radiation'!AD41/4.93</f>
        <v>46.855983772819478</v>
      </c>
      <c r="AE42" s="89">
        <f>'[1]Total Solar Radiation'!AE41/4.93</f>
        <v>43.20486815415822</v>
      </c>
    </row>
    <row r="43" spans="1:31">
      <c r="A43" s="88">
        <v>57</v>
      </c>
      <c r="B43" s="89">
        <f>'[1]Total Solar Radiation'!B42/4.93</f>
        <v>33.671399594320491</v>
      </c>
      <c r="C43" s="89">
        <f>'[1]Total Solar Radiation'!C42/4.93</f>
        <v>37.728194726166329</v>
      </c>
      <c r="D43" s="89">
        <f>'[1]Total Solar Radiation'!D42/4.93</f>
        <v>41.784989858012175</v>
      </c>
      <c r="E43" s="89">
        <f>'[1]Total Solar Radiation'!E42/4.93</f>
        <v>45.841784989858013</v>
      </c>
      <c r="F43" s="89">
        <f>'[1]Total Solar Radiation'!F42/4.93</f>
        <v>49.492900608519271</v>
      </c>
      <c r="G43" s="89">
        <f>'[1]Total Solar Radiation'!G42/4.93</f>
        <v>53.144016227180529</v>
      </c>
      <c r="H43" s="89">
        <f>'[1]Total Solar Radiation'!H42/4.93</f>
        <v>56.592292089249497</v>
      </c>
      <c r="I43" s="89">
        <f>'[1]Total Solar Radiation'!I42/4.93</f>
        <v>59.837728194726168</v>
      </c>
      <c r="J43" s="89">
        <f>'[1]Total Solar Radiation'!J42/4.93</f>
        <v>62.880324543610548</v>
      </c>
      <c r="K43" s="89">
        <f>'[1]Total Solar Radiation'!K42/4.93</f>
        <v>65.517241379310349</v>
      </c>
      <c r="L43" s="89">
        <f>'[1]Total Solar Radiation'!L42/4.93</f>
        <v>67.951318458417859</v>
      </c>
      <c r="M43" s="89">
        <f>'[1]Total Solar Radiation'!M42/4.93</f>
        <v>70.182555780933072</v>
      </c>
      <c r="N43" s="89">
        <f>'[1]Total Solar Radiation'!N42/4.93</f>
        <v>71.805273833671407</v>
      </c>
      <c r="O43" s="89">
        <f>'[1]Total Solar Radiation'!O42/4.93</f>
        <v>73.225152129817445</v>
      </c>
      <c r="P43" s="89">
        <f>'[1]Total Solar Radiation'!P42/4.93</f>
        <v>74.03651115618662</v>
      </c>
      <c r="Q43" s="89">
        <f>'[1]Total Solar Radiation'!Q42/4.93</f>
        <v>74.645030425963498</v>
      </c>
      <c r="R43" s="89">
        <f>'[1]Total Solar Radiation'!R42/4.93</f>
        <v>74.645030425963498</v>
      </c>
      <c r="S43" s="89">
        <f>'[1]Total Solar Radiation'!S42/4.93</f>
        <v>74.03651115618662</v>
      </c>
      <c r="T43" s="89">
        <f>'[1]Total Solar Radiation'!T42/4.93</f>
        <v>73.022312373225162</v>
      </c>
      <c r="U43" s="89">
        <f>'[1]Total Solar Radiation'!U42/4.93</f>
        <v>71.805273833671407</v>
      </c>
      <c r="V43" s="89">
        <f>'[1]Total Solar Radiation'!V42/4.93</f>
        <v>69.979716024340775</v>
      </c>
      <c r="W43" s="89">
        <f>'[1]Total Solar Radiation'!W42/4.93</f>
        <v>67.951318458417859</v>
      </c>
      <c r="X43" s="89">
        <f>'[1]Total Solar Radiation'!X42/4.93</f>
        <v>65.517241379310349</v>
      </c>
      <c r="Y43" s="89">
        <f>'[1]Total Solar Radiation'!Y42/4.93</f>
        <v>62.880324543610548</v>
      </c>
      <c r="Z43" s="89">
        <f>'[1]Total Solar Radiation'!Z42/4.93</f>
        <v>59.837728194726168</v>
      </c>
      <c r="AA43" s="89">
        <f>'[1]Total Solar Radiation'!AA42/4.93</f>
        <v>56.795131845841787</v>
      </c>
      <c r="AB43" s="89">
        <f>'[1]Total Solar Radiation'!AB42/4.93</f>
        <v>53.346855983772819</v>
      </c>
      <c r="AC43" s="89">
        <f>'[1]Total Solar Radiation'!AC42/4.93</f>
        <v>49.898580121703858</v>
      </c>
      <c r="AD43" s="89">
        <f>'[1]Total Solar Radiation'!AD42/4.93</f>
        <v>46.2474645030426</v>
      </c>
      <c r="AE43" s="89">
        <f>'[1]Total Solar Radiation'!AE42/4.93</f>
        <v>42.393509127789052</v>
      </c>
    </row>
    <row r="44" spans="1:31">
      <c r="A44" s="88">
        <v>58</v>
      </c>
      <c r="B44" s="89">
        <f>'[1]Total Solar Radiation'!B43/4.93</f>
        <v>32.657200811359026</v>
      </c>
      <c r="C44" s="89">
        <f>'[1]Total Solar Radiation'!C43/4.93</f>
        <v>36.713995943204871</v>
      </c>
      <c r="D44" s="89">
        <f>'[1]Total Solar Radiation'!D43/4.93</f>
        <v>40.973630831643007</v>
      </c>
      <c r="E44" s="89">
        <f>'[1]Total Solar Radiation'!E43/4.93</f>
        <v>45.030425963488845</v>
      </c>
      <c r="F44" s="89">
        <f>'[1]Total Solar Radiation'!F43/4.93</f>
        <v>48.884381338742394</v>
      </c>
      <c r="G44" s="89">
        <f>'[1]Total Solar Radiation'!G43/4.93</f>
        <v>52.738336713995949</v>
      </c>
      <c r="H44" s="89">
        <f>'[1]Total Solar Radiation'!H43/4.93</f>
        <v>56.18661257606491</v>
      </c>
      <c r="I44" s="89">
        <f>'[1]Total Solar Radiation'!I43/4.93</f>
        <v>59.634888438133878</v>
      </c>
      <c r="J44" s="89">
        <f>'[1]Total Solar Radiation'!J43/4.93</f>
        <v>62.677484787018258</v>
      </c>
      <c r="K44" s="89">
        <f>'[1]Total Solar Radiation'!K43/4.93</f>
        <v>65.517241379310349</v>
      </c>
      <c r="L44" s="89">
        <f>'[1]Total Solar Radiation'!L43/4.93</f>
        <v>68.154158215010142</v>
      </c>
      <c r="M44" s="89">
        <f>'[1]Total Solar Radiation'!M43/4.93</f>
        <v>70.182555780933072</v>
      </c>
      <c r="N44" s="89">
        <f>'[1]Total Solar Radiation'!N43/4.93</f>
        <v>72.00811359026369</v>
      </c>
      <c r="O44" s="89">
        <f>'[1]Total Solar Radiation'!O43/4.93</f>
        <v>73.427991886409743</v>
      </c>
      <c r="P44" s="89">
        <f>'[1]Total Solar Radiation'!P43/4.93</f>
        <v>74.4421906693712</v>
      </c>
      <c r="Q44" s="89">
        <f>'[1]Total Solar Radiation'!Q43/4.93</f>
        <v>74.847870182555781</v>
      </c>
      <c r="R44" s="89">
        <f>'[1]Total Solar Radiation'!R43/4.93</f>
        <v>74.847870182555781</v>
      </c>
      <c r="S44" s="89">
        <f>'[1]Total Solar Radiation'!S43/4.93</f>
        <v>74.4421906693712</v>
      </c>
      <c r="T44" s="89">
        <f>'[1]Total Solar Radiation'!T43/4.93</f>
        <v>73.427991886409743</v>
      </c>
      <c r="U44" s="89">
        <f>'[1]Total Solar Radiation'!U43/4.93</f>
        <v>72.00811359026369</v>
      </c>
      <c r="V44" s="89">
        <f>'[1]Total Solar Radiation'!V43/4.93</f>
        <v>70.182555780933072</v>
      </c>
      <c r="W44" s="89">
        <f>'[1]Total Solar Radiation'!W43/4.93</f>
        <v>67.951318458417859</v>
      </c>
      <c r="X44" s="89">
        <f>'[1]Total Solar Radiation'!X43/4.93</f>
        <v>65.517241379310349</v>
      </c>
      <c r="Y44" s="89">
        <f>'[1]Total Solar Radiation'!Y43/4.93</f>
        <v>62.677484787018258</v>
      </c>
      <c r="Z44" s="89">
        <f>'[1]Total Solar Radiation'!Z43/4.93</f>
        <v>59.634888438133878</v>
      </c>
      <c r="AA44" s="89">
        <f>'[1]Total Solar Radiation'!AA43/4.93</f>
        <v>56.389452332657207</v>
      </c>
      <c r="AB44" s="89">
        <f>'[1]Total Solar Radiation'!AB43/4.93</f>
        <v>52.941176470588239</v>
      </c>
      <c r="AC44" s="89">
        <f>'[1]Total Solar Radiation'!AC43/4.93</f>
        <v>49.290060851926981</v>
      </c>
      <c r="AD44" s="89">
        <f>'[1]Total Solar Radiation'!AD43/4.93</f>
        <v>45.638945233265723</v>
      </c>
      <c r="AE44" s="89">
        <f>'[1]Total Solar Radiation'!AE43/4.93</f>
        <v>41.582150101419877</v>
      </c>
    </row>
    <row r="45" spans="1:31">
      <c r="A45" s="88">
        <v>59</v>
      </c>
      <c r="B45" s="89">
        <f>'[1]Total Solar Radiation'!B44/4.93</f>
        <v>31.440162271805274</v>
      </c>
      <c r="C45" s="89">
        <f>'[1]Total Solar Radiation'!C44/4.93</f>
        <v>35.699797160243406</v>
      </c>
      <c r="D45" s="89">
        <f>'[1]Total Solar Radiation'!D44/4.93</f>
        <v>39.959432048681542</v>
      </c>
      <c r="E45" s="89">
        <f>'[1]Total Solar Radiation'!E44/4.93</f>
        <v>44.219066937119678</v>
      </c>
      <c r="F45" s="89">
        <f>'[1]Total Solar Radiation'!F44/4.93</f>
        <v>48.275862068965523</v>
      </c>
      <c r="G45" s="89">
        <f>'[1]Total Solar Radiation'!G44/4.93</f>
        <v>52.129817444219071</v>
      </c>
      <c r="H45" s="89">
        <f>'[1]Total Solar Radiation'!H44/4.93</f>
        <v>55.780933062880329</v>
      </c>
      <c r="I45" s="89">
        <f>'[1]Total Solar Radiation'!I44/4.93</f>
        <v>59.22920892494929</v>
      </c>
      <c r="J45" s="89">
        <f>'[1]Total Solar Radiation'!J44/4.93</f>
        <v>62.474645030425968</v>
      </c>
      <c r="K45" s="89">
        <f>'[1]Total Solar Radiation'!K44/4.93</f>
        <v>65.517241379310349</v>
      </c>
      <c r="L45" s="89">
        <f>'[1]Total Solar Radiation'!L44/4.93</f>
        <v>68.154158215010142</v>
      </c>
      <c r="M45" s="89">
        <f>'[1]Total Solar Radiation'!M44/4.93</f>
        <v>70.385395537525355</v>
      </c>
      <c r="N45" s="89">
        <f>'[1]Total Solar Radiation'!N44/4.93</f>
        <v>72.210953346855987</v>
      </c>
      <c r="O45" s="89">
        <f>'[1]Total Solar Radiation'!O44/4.93</f>
        <v>73.833671399594323</v>
      </c>
      <c r="P45" s="89">
        <f>'[1]Total Solar Radiation'!P44/4.93</f>
        <v>74.645030425963498</v>
      </c>
      <c r="Q45" s="89">
        <f>'[1]Total Solar Radiation'!Q44/4.93</f>
        <v>75.253549695740375</v>
      </c>
      <c r="R45" s="89">
        <f>'[1]Total Solar Radiation'!R44/4.93</f>
        <v>75.253549695740375</v>
      </c>
      <c r="S45" s="89">
        <f>'[1]Total Solar Radiation'!S44/4.93</f>
        <v>74.645030425963498</v>
      </c>
      <c r="T45" s="89">
        <f>'[1]Total Solar Radiation'!T44/4.93</f>
        <v>73.630831643002026</v>
      </c>
      <c r="U45" s="89">
        <f>'[1]Total Solar Radiation'!U44/4.93</f>
        <v>72.210953346855987</v>
      </c>
      <c r="V45" s="89">
        <f>'[1]Total Solar Radiation'!V44/4.93</f>
        <v>70.385395537525355</v>
      </c>
      <c r="W45" s="89">
        <f>'[1]Total Solar Radiation'!W44/4.93</f>
        <v>67.951318458417859</v>
      </c>
      <c r="X45" s="89">
        <f>'[1]Total Solar Radiation'!X44/4.93</f>
        <v>65.517241379310349</v>
      </c>
      <c r="Y45" s="89">
        <f>'[1]Total Solar Radiation'!Y44/4.93</f>
        <v>62.474645030425968</v>
      </c>
      <c r="Z45" s="89">
        <f>'[1]Total Solar Radiation'!Z44/4.93</f>
        <v>59.432048681541588</v>
      </c>
      <c r="AA45" s="89">
        <f>'[1]Total Solar Radiation'!AA44/4.93</f>
        <v>55.98377281947262</v>
      </c>
      <c r="AB45" s="89">
        <f>'[1]Total Solar Radiation'!AB44/4.93</f>
        <v>52.535496957403652</v>
      </c>
      <c r="AC45" s="89">
        <f>'[1]Total Solar Radiation'!AC44/4.93</f>
        <v>48.681541582150103</v>
      </c>
      <c r="AD45" s="89">
        <f>'[1]Total Solar Radiation'!AD44/4.93</f>
        <v>44.827586206896555</v>
      </c>
      <c r="AE45" s="89">
        <f>'[1]Total Solar Radiation'!AE44/4.93</f>
        <v>40.77079107505071</v>
      </c>
    </row>
    <row r="46" spans="1:31">
      <c r="A46" s="88">
        <v>60</v>
      </c>
      <c r="B46" s="89">
        <f>'[1]Total Solar Radiation'!B45/4.93</f>
        <v>30.223123732251523</v>
      </c>
      <c r="C46" s="89">
        <f>'[1]Total Solar Radiation'!C45/4.93</f>
        <v>34.685598377281949</v>
      </c>
      <c r="D46" s="89">
        <f>'[1]Total Solar Radiation'!D45/4.93</f>
        <v>39.148073022312374</v>
      </c>
      <c r="E46" s="89">
        <f>'[1]Total Solar Radiation'!E45/4.93</f>
        <v>43.40770791075051</v>
      </c>
      <c r="F46" s="89">
        <f>'[1]Total Solar Radiation'!F45/4.93</f>
        <v>47.667342799188646</v>
      </c>
      <c r="G46" s="89">
        <f>'[1]Total Solar Radiation'!G45/4.93</f>
        <v>51.521298174442194</v>
      </c>
      <c r="H46" s="89">
        <f>'[1]Total Solar Radiation'!H45/4.93</f>
        <v>55.375253549695742</v>
      </c>
      <c r="I46" s="89">
        <f>'[1]Total Solar Radiation'!I45/4.93</f>
        <v>59.026369168357</v>
      </c>
      <c r="J46" s="89">
        <f>'[1]Total Solar Radiation'!J45/4.93</f>
        <v>62.271805273833678</v>
      </c>
      <c r="K46" s="89">
        <f>'[1]Total Solar Radiation'!K45/4.93</f>
        <v>65.314401622718051</v>
      </c>
      <c r="L46" s="89">
        <f>'[1]Total Solar Radiation'!L45/4.93</f>
        <v>68.154158215010142</v>
      </c>
      <c r="M46" s="89">
        <f>'[1]Total Solar Radiation'!M45/4.93</f>
        <v>70.588235294117652</v>
      </c>
      <c r="N46" s="89">
        <f>'[1]Total Solar Radiation'!N45/4.93</f>
        <v>72.616632860040568</v>
      </c>
      <c r="O46" s="89">
        <f>'[1]Total Solar Radiation'!O45/4.93</f>
        <v>74.03651115618662</v>
      </c>
      <c r="P46" s="89">
        <f>'[1]Total Solar Radiation'!P45/4.93</f>
        <v>75.050709939148078</v>
      </c>
      <c r="Q46" s="89">
        <f>'[1]Total Solar Radiation'!Q45/4.93</f>
        <v>75.659229208924955</v>
      </c>
      <c r="R46" s="89">
        <f>'[1]Total Solar Radiation'!R45/4.93</f>
        <v>75.659229208924955</v>
      </c>
      <c r="S46" s="89">
        <f>'[1]Total Solar Radiation'!S45/4.93</f>
        <v>75.050709939148078</v>
      </c>
      <c r="T46" s="89">
        <f>'[1]Total Solar Radiation'!T45/4.93</f>
        <v>74.03651115618662</v>
      </c>
      <c r="U46" s="89">
        <f>'[1]Total Solar Radiation'!U45/4.93</f>
        <v>72.413793103448285</v>
      </c>
      <c r="V46" s="89">
        <f>'[1]Total Solar Radiation'!V45/4.93</f>
        <v>70.385395537525355</v>
      </c>
      <c r="W46" s="89">
        <f>'[1]Total Solar Radiation'!W45/4.93</f>
        <v>68.154158215010142</v>
      </c>
      <c r="X46" s="89">
        <f>'[1]Total Solar Radiation'!X45/4.93</f>
        <v>65.314401622718051</v>
      </c>
      <c r="Y46" s="89">
        <f>'[1]Total Solar Radiation'!Y45/4.93</f>
        <v>62.474645030425968</v>
      </c>
      <c r="Z46" s="89">
        <f>'[1]Total Solar Radiation'!Z45/4.93</f>
        <v>59.22920892494929</v>
      </c>
      <c r="AA46" s="89">
        <f>'[1]Total Solar Radiation'!AA45/4.93</f>
        <v>55.578093306288032</v>
      </c>
      <c r="AB46" s="89">
        <f>'[1]Total Solar Radiation'!AB45/4.93</f>
        <v>51.926977687626781</v>
      </c>
      <c r="AC46" s="89">
        <f>'[1]Total Solar Radiation'!AC45/4.93</f>
        <v>48.073022312373226</v>
      </c>
      <c r="AD46" s="89">
        <f>'[1]Total Solar Radiation'!AD45/4.93</f>
        <v>44.016227180527387</v>
      </c>
      <c r="AE46" s="89">
        <f>'[1]Total Solar Radiation'!AE45/4.93</f>
        <v>39.959432048681542</v>
      </c>
    </row>
    <row r="47" spans="1:31">
      <c r="A47" s="88">
        <v>61</v>
      </c>
      <c r="B47" s="89">
        <f>'[1]Total Solar Radiation'!B46/4.93</f>
        <v>29.006085192697771</v>
      </c>
      <c r="C47" s="89">
        <f>'[1]Total Solar Radiation'!C46/4.93</f>
        <v>33.468559837728193</v>
      </c>
      <c r="D47" s="89">
        <f>'[1]Total Solar Radiation'!D46/4.93</f>
        <v>38.133874239350916</v>
      </c>
      <c r="E47" s="89">
        <f>'[1]Total Solar Radiation'!E46/4.93</f>
        <v>42.596348884381342</v>
      </c>
      <c r="F47" s="89">
        <f>'[1]Total Solar Radiation'!F46/4.93</f>
        <v>46.855983772819478</v>
      </c>
      <c r="G47" s="89">
        <f>'[1]Total Solar Radiation'!G46/4.93</f>
        <v>50.912778904665316</v>
      </c>
      <c r="H47" s="89">
        <f>'[1]Total Solar Radiation'!H46/4.93</f>
        <v>54.969574036511162</v>
      </c>
      <c r="I47" s="89">
        <f>'[1]Total Solar Radiation'!I46/4.93</f>
        <v>58.62068965517242</v>
      </c>
      <c r="J47" s="89">
        <f>'[1]Total Solar Radiation'!J46/4.93</f>
        <v>62.271805273833678</v>
      </c>
      <c r="K47" s="89">
        <f>'[1]Total Solar Radiation'!K46/4.93</f>
        <v>65.314401622718051</v>
      </c>
      <c r="L47" s="89">
        <f>'[1]Total Solar Radiation'!L46/4.93</f>
        <v>68.154158215010142</v>
      </c>
      <c r="M47" s="89">
        <f>'[1]Total Solar Radiation'!M46/4.93</f>
        <v>70.791075050709949</v>
      </c>
      <c r="N47" s="89">
        <f>'[1]Total Solar Radiation'!N46/4.93</f>
        <v>72.819472616632865</v>
      </c>
      <c r="O47" s="89">
        <f>'[1]Total Solar Radiation'!O46/4.93</f>
        <v>74.4421906693712</v>
      </c>
      <c r="P47" s="89">
        <f>'[1]Total Solar Radiation'!P46/4.93</f>
        <v>75.456389452332658</v>
      </c>
      <c r="Q47" s="89">
        <f>'[1]Total Solar Radiation'!Q46/4.93</f>
        <v>76.064908722109536</v>
      </c>
      <c r="R47" s="89">
        <f>'[1]Total Solar Radiation'!R46/4.93</f>
        <v>76.064908722109536</v>
      </c>
      <c r="S47" s="89">
        <f>'[1]Total Solar Radiation'!S46/4.93</f>
        <v>75.456389452332658</v>
      </c>
      <c r="T47" s="89">
        <f>'[1]Total Solar Radiation'!T46/4.93</f>
        <v>74.239350912778903</v>
      </c>
      <c r="U47" s="89">
        <f>'[1]Total Solar Radiation'!U46/4.93</f>
        <v>72.616632860040568</v>
      </c>
      <c r="V47" s="89">
        <f>'[1]Total Solar Radiation'!V46/4.93</f>
        <v>70.588235294117652</v>
      </c>
      <c r="W47" s="89">
        <f>'[1]Total Solar Radiation'!W46/4.93</f>
        <v>68.154158215010142</v>
      </c>
      <c r="X47" s="89">
        <f>'[1]Total Solar Radiation'!X46/4.93</f>
        <v>65.314401622718051</v>
      </c>
      <c r="Y47" s="89">
        <f>'[1]Total Solar Radiation'!Y46/4.93</f>
        <v>62.271805273833678</v>
      </c>
      <c r="Z47" s="89">
        <f>'[1]Total Solar Radiation'!Z46/4.93</f>
        <v>58.82352941176471</v>
      </c>
      <c r="AA47" s="89">
        <f>'[1]Total Solar Radiation'!AA46/4.93</f>
        <v>55.172413793103452</v>
      </c>
      <c r="AB47" s="89">
        <f>'[1]Total Solar Radiation'!AB46/4.93</f>
        <v>51.318458417849904</v>
      </c>
      <c r="AC47" s="89">
        <f>'[1]Total Solar Radiation'!AC46/4.93</f>
        <v>47.464503042596348</v>
      </c>
      <c r="AD47" s="89">
        <f>'[1]Total Solar Radiation'!AD46/4.93</f>
        <v>43.20486815415822</v>
      </c>
      <c r="AE47" s="89">
        <f>'[1]Total Solar Radiation'!AE46/4.93</f>
        <v>38.945233265720084</v>
      </c>
    </row>
    <row r="48" spans="1:31">
      <c r="A48" s="88">
        <v>62</v>
      </c>
      <c r="B48" s="89">
        <f>'[1]Total Solar Radiation'!B47/4.93</f>
        <v>27.789046653144016</v>
      </c>
      <c r="C48" s="89">
        <f>'[1]Total Solar Radiation'!C47/4.93</f>
        <v>32.454361054766736</v>
      </c>
      <c r="D48" s="89">
        <f>'[1]Total Solar Radiation'!D47/4.93</f>
        <v>37.119675456389452</v>
      </c>
      <c r="E48" s="89">
        <f>'[1]Total Solar Radiation'!E47/4.93</f>
        <v>41.582150101419877</v>
      </c>
      <c r="F48" s="89">
        <f>'[1]Total Solar Radiation'!F47/4.93</f>
        <v>46.04462474645031</v>
      </c>
      <c r="G48" s="89">
        <f>'[1]Total Solar Radiation'!G47/4.93</f>
        <v>50.304259634888439</v>
      </c>
      <c r="H48" s="89">
        <f>'[1]Total Solar Radiation'!H47/4.93</f>
        <v>54.563894523326574</v>
      </c>
      <c r="I48" s="89">
        <f>'[1]Total Solar Radiation'!I47/4.93</f>
        <v>58.417849898580123</v>
      </c>
      <c r="J48" s="89">
        <f>'[1]Total Solar Radiation'!J47/4.93</f>
        <v>62.068965517241381</v>
      </c>
      <c r="K48" s="89">
        <f>'[1]Total Solar Radiation'!K47/4.93</f>
        <v>65.314401622718051</v>
      </c>
      <c r="L48" s="89">
        <f>'[1]Total Solar Radiation'!L47/4.93</f>
        <v>68.356997971602439</v>
      </c>
      <c r="M48" s="89">
        <f>'[1]Total Solar Radiation'!M47/4.93</f>
        <v>70.791075050709949</v>
      </c>
      <c r="N48" s="89">
        <f>'[1]Total Solar Radiation'!N47/4.93</f>
        <v>73.022312373225162</v>
      </c>
      <c r="O48" s="89">
        <f>'[1]Total Solar Radiation'!O47/4.93</f>
        <v>74.645030425963498</v>
      </c>
      <c r="P48" s="89">
        <f>'[1]Total Solar Radiation'!P47/4.93</f>
        <v>75.862068965517253</v>
      </c>
      <c r="Q48" s="89">
        <f>'[1]Total Solar Radiation'!Q47/4.93</f>
        <v>76.470588235294116</v>
      </c>
      <c r="R48" s="89">
        <f>'[1]Total Solar Radiation'!R47/4.93</f>
        <v>76.470588235294116</v>
      </c>
      <c r="S48" s="89">
        <f>'[1]Total Solar Radiation'!S47/4.93</f>
        <v>75.862068965517253</v>
      </c>
      <c r="T48" s="89">
        <f>'[1]Total Solar Radiation'!T47/4.93</f>
        <v>74.645030425963498</v>
      </c>
      <c r="U48" s="89">
        <f>'[1]Total Solar Radiation'!U47/4.93</f>
        <v>73.022312373225162</v>
      </c>
      <c r="V48" s="89">
        <f>'[1]Total Solar Radiation'!V47/4.93</f>
        <v>70.791075050709949</v>
      </c>
      <c r="W48" s="89">
        <f>'[1]Total Solar Radiation'!W47/4.93</f>
        <v>68.154158215010142</v>
      </c>
      <c r="X48" s="89">
        <f>'[1]Total Solar Radiation'!X47/4.93</f>
        <v>65.314401622718051</v>
      </c>
      <c r="Y48" s="89">
        <f>'[1]Total Solar Radiation'!Y47/4.93</f>
        <v>62.068965517241381</v>
      </c>
      <c r="Z48" s="89">
        <f>'[1]Total Solar Radiation'!Z47/4.93</f>
        <v>58.62068965517242</v>
      </c>
      <c r="AA48" s="89">
        <f>'[1]Total Solar Radiation'!AA47/4.93</f>
        <v>54.766734279918865</v>
      </c>
      <c r="AB48" s="89">
        <f>'[1]Total Solar Radiation'!AB47/4.93</f>
        <v>50.912778904665316</v>
      </c>
      <c r="AC48" s="89">
        <f>'[1]Total Solar Radiation'!AC47/4.93</f>
        <v>46.653144016227181</v>
      </c>
      <c r="AD48" s="89">
        <f>'[1]Total Solar Radiation'!AD47/4.93</f>
        <v>42.393509127789052</v>
      </c>
      <c r="AE48" s="89">
        <f>'[1]Total Solar Radiation'!AE47/4.93</f>
        <v>37.931034482758626</v>
      </c>
    </row>
    <row r="49" spans="1:31">
      <c r="A49" s="88">
        <v>63</v>
      </c>
      <c r="B49" s="89">
        <f>'[1]Total Solar Radiation'!B48/4.93</f>
        <v>26.369168356997974</v>
      </c>
      <c r="C49" s="89">
        <f>'[1]Total Solar Radiation'!C48/4.93</f>
        <v>31.237322515212984</v>
      </c>
      <c r="D49" s="89">
        <f>'[1]Total Solar Radiation'!D48/4.93</f>
        <v>35.902636916835704</v>
      </c>
      <c r="E49" s="89">
        <f>'[1]Total Solar Radiation'!E48/4.93</f>
        <v>40.77079107505071</v>
      </c>
      <c r="F49" s="89">
        <f>'[1]Total Solar Radiation'!F48/4.93</f>
        <v>45.233265720081135</v>
      </c>
      <c r="G49" s="89">
        <f>'[1]Total Solar Radiation'!G48/4.93</f>
        <v>49.695740365111561</v>
      </c>
      <c r="H49" s="89">
        <f>'[1]Total Solar Radiation'!H48/4.93</f>
        <v>53.955375253549697</v>
      </c>
      <c r="I49" s="89">
        <f>'[1]Total Solar Radiation'!I48/4.93</f>
        <v>58.012170385395542</v>
      </c>
      <c r="J49" s="89">
        <f>'[1]Total Solar Radiation'!J48/4.93</f>
        <v>61.6632860040568</v>
      </c>
      <c r="K49" s="89">
        <f>'[1]Total Solar Radiation'!K48/4.93</f>
        <v>65.314401622718051</v>
      </c>
      <c r="L49" s="89">
        <f>'[1]Total Solar Radiation'!L48/4.93</f>
        <v>68.356997971602439</v>
      </c>
      <c r="M49" s="89">
        <f>'[1]Total Solar Radiation'!M48/4.93</f>
        <v>70.993914807302232</v>
      </c>
      <c r="N49" s="89">
        <f>'[1]Total Solar Radiation'!N48/4.93</f>
        <v>73.427991886409743</v>
      </c>
      <c r="O49" s="89">
        <f>'[1]Total Solar Radiation'!O48/4.93</f>
        <v>75.050709939148078</v>
      </c>
      <c r="P49" s="89">
        <f>'[1]Total Solar Radiation'!P48/4.93</f>
        <v>76.267748478701833</v>
      </c>
      <c r="Q49" s="89">
        <f>'[1]Total Solar Radiation'!Q48/4.93</f>
        <v>76.87626774847871</v>
      </c>
      <c r="R49" s="89">
        <f>'[1]Total Solar Radiation'!R48/4.93</f>
        <v>76.87626774847871</v>
      </c>
      <c r="S49" s="89">
        <f>'[1]Total Solar Radiation'!S48/4.93</f>
        <v>76.267748478701833</v>
      </c>
      <c r="T49" s="89">
        <f>'[1]Total Solar Radiation'!T48/4.93</f>
        <v>75.050709939148078</v>
      </c>
      <c r="U49" s="89">
        <f>'[1]Total Solar Radiation'!U48/4.93</f>
        <v>73.225152129817445</v>
      </c>
      <c r="V49" s="89">
        <f>'[1]Total Solar Radiation'!V48/4.93</f>
        <v>70.993914807302232</v>
      </c>
      <c r="W49" s="89">
        <f>'[1]Total Solar Radiation'!W48/4.93</f>
        <v>68.356997971602439</v>
      </c>
      <c r="X49" s="89">
        <f>'[1]Total Solar Radiation'!X48/4.93</f>
        <v>65.314401622718051</v>
      </c>
      <c r="Y49" s="89">
        <f>'[1]Total Solar Radiation'!Y48/4.93</f>
        <v>61.866125760649091</v>
      </c>
      <c r="Z49" s="89">
        <f>'[1]Total Solar Radiation'!Z48/4.93</f>
        <v>58.215010141987833</v>
      </c>
      <c r="AA49" s="89">
        <f>'[1]Total Solar Radiation'!AA48/4.93</f>
        <v>54.361054766734284</v>
      </c>
      <c r="AB49" s="89">
        <f>'[1]Total Solar Radiation'!AB48/4.93</f>
        <v>50.304259634888439</v>
      </c>
      <c r="AC49" s="89">
        <f>'[1]Total Solar Radiation'!AC48/4.93</f>
        <v>46.04462474645031</v>
      </c>
      <c r="AD49" s="89">
        <f>'[1]Total Solar Radiation'!AD48/4.93</f>
        <v>41.582150101419877</v>
      </c>
      <c r="AE49" s="89">
        <f>'[1]Total Solar Radiation'!AE48/4.93</f>
        <v>36.916835699797161</v>
      </c>
    </row>
    <row r="50" spans="1:31">
      <c r="A50" s="88">
        <v>64</v>
      </c>
      <c r="B50" s="89">
        <f>'[1]Total Solar Radiation'!B49/4.93</f>
        <v>24.949290060851929</v>
      </c>
      <c r="C50" s="89">
        <f>'[1]Total Solar Radiation'!C49/4.93</f>
        <v>30.020283975659233</v>
      </c>
      <c r="D50" s="89">
        <f>'[1]Total Solar Radiation'!D49/4.93</f>
        <v>34.888438133874239</v>
      </c>
      <c r="E50" s="89">
        <f>'[1]Total Solar Radiation'!E49/4.93</f>
        <v>39.756592292089252</v>
      </c>
      <c r="F50" s="89">
        <f>'[1]Total Solar Radiation'!F49/4.93</f>
        <v>44.421906693711968</v>
      </c>
      <c r="G50" s="89">
        <f>'[1]Total Solar Radiation'!G49/4.93</f>
        <v>49.087221095334691</v>
      </c>
      <c r="H50" s="89">
        <f>'[1]Total Solar Radiation'!H49/4.93</f>
        <v>53.549695740365117</v>
      </c>
      <c r="I50" s="89">
        <f>'[1]Total Solar Radiation'!I49/4.93</f>
        <v>57.606490872210955</v>
      </c>
      <c r="J50" s="89">
        <f>'[1]Total Solar Radiation'!J49/4.93</f>
        <v>61.6632860040568</v>
      </c>
      <c r="K50" s="89">
        <f>'[1]Total Solar Radiation'!K49/4.93</f>
        <v>65.111561866125768</v>
      </c>
      <c r="L50" s="89">
        <f>'[1]Total Solar Radiation'!L49/4.93</f>
        <v>68.356997971602439</v>
      </c>
      <c r="M50" s="89">
        <f>'[1]Total Solar Radiation'!M49/4.93</f>
        <v>71.19675456389453</v>
      </c>
      <c r="N50" s="89">
        <f>'[1]Total Solar Radiation'!N49/4.93</f>
        <v>73.630831643002026</v>
      </c>
      <c r="O50" s="89">
        <f>'[1]Total Solar Radiation'!O49/4.93</f>
        <v>75.659229208924955</v>
      </c>
      <c r="P50" s="89">
        <f>'[1]Total Solar Radiation'!P49/4.93</f>
        <v>76.87626774847871</v>
      </c>
      <c r="Q50" s="89">
        <f>'[1]Total Solar Radiation'!Q49/4.93</f>
        <v>77.484787018255588</v>
      </c>
      <c r="R50" s="89">
        <f>'[1]Total Solar Radiation'!R49/4.93</f>
        <v>77.484787018255588</v>
      </c>
      <c r="S50" s="89">
        <f>'[1]Total Solar Radiation'!S49/4.93</f>
        <v>76.87626774847871</v>
      </c>
      <c r="T50" s="89">
        <f>'[1]Total Solar Radiation'!T49/4.93</f>
        <v>75.456389452332658</v>
      </c>
      <c r="U50" s="89">
        <f>'[1]Total Solar Radiation'!U49/4.93</f>
        <v>73.630831643002026</v>
      </c>
      <c r="V50" s="89">
        <f>'[1]Total Solar Radiation'!V49/4.93</f>
        <v>71.19675456389453</v>
      </c>
      <c r="W50" s="89">
        <f>'[1]Total Solar Radiation'!W49/4.93</f>
        <v>68.559837728194736</v>
      </c>
      <c r="X50" s="89">
        <f>'[1]Total Solar Radiation'!X49/4.93</f>
        <v>65.314401622718051</v>
      </c>
      <c r="Y50" s="89">
        <f>'[1]Total Solar Radiation'!Y49/4.93</f>
        <v>61.866125760649091</v>
      </c>
      <c r="Z50" s="89">
        <f>'[1]Total Solar Radiation'!Z49/4.93</f>
        <v>58.012170385395542</v>
      </c>
      <c r="AA50" s="89">
        <f>'[1]Total Solar Radiation'!AA49/4.93</f>
        <v>53.955375253549697</v>
      </c>
      <c r="AB50" s="89">
        <f>'[1]Total Solar Radiation'!AB49/4.93</f>
        <v>49.695740365111561</v>
      </c>
      <c r="AC50" s="89">
        <f>'[1]Total Solar Radiation'!AC49/4.93</f>
        <v>45.233265720081135</v>
      </c>
      <c r="AD50" s="89">
        <f>'[1]Total Solar Radiation'!AD49/4.93</f>
        <v>40.56795131845842</v>
      </c>
      <c r="AE50" s="89">
        <f>'[1]Total Solar Radiation'!AE49/4.93</f>
        <v>35.902636916835704</v>
      </c>
    </row>
    <row r="51" spans="1:31">
      <c r="A51" s="88">
        <v>65</v>
      </c>
      <c r="B51" s="89">
        <f>'[1]Total Solar Radiation'!B50/4.93</f>
        <v>23.732251521298174</v>
      </c>
      <c r="C51" s="89">
        <f>'[1]Total Solar Radiation'!C50/4.93</f>
        <v>28.600405679513187</v>
      </c>
      <c r="D51" s="89">
        <f>'[1]Total Solar Radiation'!D50/4.93</f>
        <v>33.671399594320491</v>
      </c>
      <c r="E51" s="89">
        <f>'[1]Total Solar Radiation'!E50/4.93</f>
        <v>38.742393509127794</v>
      </c>
      <c r="F51" s="89">
        <f>'[1]Total Solar Radiation'!F50/4.93</f>
        <v>43.6105476673428</v>
      </c>
      <c r="G51" s="89">
        <f>'[1]Total Solar Radiation'!G50/4.93</f>
        <v>48.478701825557813</v>
      </c>
      <c r="H51" s="89">
        <f>'[1]Total Solar Radiation'!H50/4.93</f>
        <v>52.941176470588239</v>
      </c>
      <c r="I51" s="89">
        <f>'[1]Total Solar Radiation'!I50/4.93</f>
        <v>57.403651115618665</v>
      </c>
      <c r="J51" s="89">
        <f>'[1]Total Solar Radiation'!J50/4.93</f>
        <v>61.460446247464503</v>
      </c>
      <c r="K51" s="89">
        <f>'[1]Total Solar Radiation'!K50/4.93</f>
        <v>65.111561866125768</v>
      </c>
      <c r="L51" s="89">
        <f>'[1]Total Solar Radiation'!L50/4.93</f>
        <v>68.559837728194736</v>
      </c>
      <c r="M51" s="89">
        <f>'[1]Total Solar Radiation'!M50/4.93</f>
        <v>71.60243407707911</v>
      </c>
      <c r="N51" s="89">
        <f>'[1]Total Solar Radiation'!N50/4.93</f>
        <v>74.03651115618662</v>
      </c>
      <c r="O51" s="89">
        <f>'[1]Total Solar Radiation'!O50/4.93</f>
        <v>76.064908722109536</v>
      </c>
      <c r="P51" s="89">
        <f>'[1]Total Solar Radiation'!P50/4.93</f>
        <v>77.484787018255588</v>
      </c>
      <c r="Q51" s="89">
        <f>'[1]Total Solar Radiation'!Q50/4.93</f>
        <v>78.093306288032466</v>
      </c>
      <c r="R51" s="89">
        <f>'[1]Total Solar Radiation'!R50/4.93</f>
        <v>78.093306288032466</v>
      </c>
      <c r="S51" s="89">
        <f>'[1]Total Solar Radiation'!S50/4.93</f>
        <v>77.484787018255588</v>
      </c>
      <c r="T51" s="89">
        <f>'[1]Total Solar Radiation'!T50/4.93</f>
        <v>76.064908722109536</v>
      </c>
      <c r="U51" s="89">
        <f>'[1]Total Solar Radiation'!U50/4.93</f>
        <v>74.03651115618662</v>
      </c>
      <c r="V51" s="89">
        <f>'[1]Total Solar Radiation'!V50/4.93</f>
        <v>71.60243407707911</v>
      </c>
      <c r="W51" s="89">
        <f>'[1]Total Solar Radiation'!W50/4.93</f>
        <v>68.559837728194736</v>
      </c>
      <c r="X51" s="89">
        <f>'[1]Total Solar Radiation'!X50/4.93</f>
        <v>65.314401622718051</v>
      </c>
      <c r="Y51" s="89">
        <f>'[1]Total Solar Radiation'!Y50/4.93</f>
        <v>61.6632860040568</v>
      </c>
      <c r="Z51" s="89">
        <f>'[1]Total Solar Radiation'!Z50/4.93</f>
        <v>57.606490872210955</v>
      </c>
      <c r="AA51" s="89">
        <f>'[1]Total Solar Radiation'!AA50/4.93</f>
        <v>53.346855983772819</v>
      </c>
      <c r="AB51" s="89">
        <f>'[1]Total Solar Radiation'!AB50/4.93</f>
        <v>49.087221095334691</v>
      </c>
      <c r="AC51" s="89">
        <f>'[1]Total Solar Radiation'!AC50/4.93</f>
        <v>44.421906693711968</v>
      </c>
      <c r="AD51" s="89">
        <f>'[1]Total Solar Radiation'!AD50/4.93</f>
        <v>39.756592292089252</v>
      </c>
      <c r="AE51" s="89">
        <f>'[1]Total Solar Radiation'!AE50/4.93</f>
        <v>34.888438133874239</v>
      </c>
    </row>
    <row r="52" spans="1:31">
      <c r="A52" s="88">
        <v>66</v>
      </c>
      <c r="B52" s="89">
        <f>'[1]Total Solar Radiation'!B51/4.93</f>
        <v>22.312373225152133</v>
      </c>
      <c r="C52" s="89">
        <f>'[1]Total Solar Radiation'!C51/4.93</f>
        <v>27.383367139959432</v>
      </c>
      <c r="D52" s="89">
        <f>'[1]Total Solar Radiation'!D51/4.93</f>
        <v>32.454361054766736</v>
      </c>
      <c r="E52" s="89">
        <f>'[1]Total Solar Radiation'!E51/4.93</f>
        <v>37.728194726166329</v>
      </c>
      <c r="F52" s="89">
        <f>'[1]Total Solar Radiation'!F51/4.93</f>
        <v>42.799188640973632</v>
      </c>
      <c r="G52" s="89">
        <f>'[1]Total Solar Radiation'!G51/4.93</f>
        <v>47.667342799188646</v>
      </c>
      <c r="H52" s="89">
        <f>'[1]Total Solar Radiation'!H51/4.93</f>
        <v>52.332657200811362</v>
      </c>
      <c r="I52" s="89">
        <f>'[1]Total Solar Radiation'!I51/4.93</f>
        <v>56.997971602434077</v>
      </c>
      <c r="J52" s="89">
        <f>'[1]Total Solar Radiation'!J51/4.93</f>
        <v>61.257606490872213</v>
      </c>
      <c r="K52" s="89">
        <f>'[1]Total Solar Radiation'!K51/4.93</f>
        <v>65.111561866125768</v>
      </c>
      <c r="L52" s="89">
        <f>'[1]Total Solar Radiation'!L51/4.93</f>
        <v>68.762677484787019</v>
      </c>
      <c r="M52" s="89">
        <f>'[1]Total Solar Radiation'!M51/4.93</f>
        <v>71.805273833671407</v>
      </c>
      <c r="N52" s="89">
        <f>'[1]Total Solar Radiation'!N51/4.93</f>
        <v>74.4421906693712</v>
      </c>
      <c r="O52" s="89">
        <f>'[1]Total Solar Radiation'!O51/4.93</f>
        <v>76.673427991886413</v>
      </c>
      <c r="P52" s="89">
        <f>'[1]Total Solar Radiation'!P51/4.93</f>
        <v>78.093306288032466</v>
      </c>
      <c r="Q52" s="89">
        <f>'[1]Total Solar Radiation'!Q51/4.93</f>
        <v>78.904665314401626</v>
      </c>
      <c r="R52" s="89">
        <f>'[1]Total Solar Radiation'!R51/4.93</f>
        <v>78.904665314401626</v>
      </c>
      <c r="S52" s="89">
        <f>'[1]Total Solar Radiation'!S51/4.93</f>
        <v>78.093306288032466</v>
      </c>
      <c r="T52" s="89">
        <f>'[1]Total Solar Radiation'!T51/4.93</f>
        <v>76.673427991886413</v>
      </c>
      <c r="U52" s="89">
        <f>'[1]Total Solar Radiation'!U51/4.93</f>
        <v>74.4421906693712</v>
      </c>
      <c r="V52" s="89">
        <f>'[1]Total Solar Radiation'!V51/4.93</f>
        <v>71.805273833671407</v>
      </c>
      <c r="W52" s="89">
        <f>'[1]Total Solar Radiation'!W51/4.93</f>
        <v>68.762677484787019</v>
      </c>
      <c r="X52" s="89">
        <f>'[1]Total Solar Radiation'!X51/4.93</f>
        <v>65.314401622718051</v>
      </c>
      <c r="Y52" s="89">
        <f>'[1]Total Solar Radiation'!Y51/4.93</f>
        <v>61.460446247464503</v>
      </c>
      <c r="Z52" s="89">
        <f>'[1]Total Solar Radiation'!Z51/4.93</f>
        <v>57.200811359026375</v>
      </c>
      <c r="AA52" s="89">
        <f>'[1]Total Solar Radiation'!AA51/4.93</f>
        <v>52.941176470588239</v>
      </c>
      <c r="AB52" s="89">
        <f>'[1]Total Solar Radiation'!AB51/4.93</f>
        <v>48.478701825557813</v>
      </c>
      <c r="AC52" s="89">
        <f>'[1]Total Solar Radiation'!AC51/4.93</f>
        <v>43.6105476673428</v>
      </c>
      <c r="AD52" s="89">
        <f>'[1]Total Solar Radiation'!AD51/4.93</f>
        <v>38.742393509127794</v>
      </c>
      <c r="AE52" s="89">
        <f>'[1]Total Solar Radiation'!AE51/4.93</f>
        <v>33.671399594320491</v>
      </c>
    </row>
    <row r="53" spans="1:31">
      <c r="A53" s="88">
        <v>67</v>
      </c>
      <c r="B53" s="89">
        <f>'[1]Total Solar Radiation'!B52/4.93</f>
        <v>20.689655172413794</v>
      </c>
      <c r="C53" s="89">
        <f>'[1]Total Solar Radiation'!C52/4.93</f>
        <v>25.963488843813391</v>
      </c>
      <c r="D53" s="89">
        <f>'[1]Total Solar Radiation'!D52/4.93</f>
        <v>31.237322515212984</v>
      </c>
      <c r="E53" s="89">
        <f>'[1]Total Solar Radiation'!E52/4.93</f>
        <v>36.713995943204871</v>
      </c>
      <c r="F53" s="89">
        <f>'[1]Total Solar Radiation'!F52/4.93</f>
        <v>41.784989858012175</v>
      </c>
      <c r="G53" s="89">
        <f>'[1]Total Solar Radiation'!G52/4.93</f>
        <v>47.058823529411768</v>
      </c>
      <c r="H53" s="89">
        <f>'[1]Total Solar Radiation'!H52/4.93</f>
        <v>51.926977687626781</v>
      </c>
      <c r="I53" s="89">
        <f>'[1]Total Solar Radiation'!I52/4.93</f>
        <v>56.592292089249497</v>
      </c>
      <c r="J53" s="89">
        <f>'[1]Total Solar Radiation'!J52/4.93</f>
        <v>61.054766734279923</v>
      </c>
      <c r="K53" s="89">
        <f>'[1]Total Solar Radiation'!K52/4.93</f>
        <v>65.111561866125768</v>
      </c>
      <c r="L53" s="89">
        <f>'[1]Total Solar Radiation'!L52/4.93</f>
        <v>68.762677484787019</v>
      </c>
      <c r="M53" s="89">
        <f>'[1]Total Solar Radiation'!M52/4.93</f>
        <v>72.210953346855987</v>
      </c>
      <c r="N53" s="89">
        <f>'[1]Total Solar Radiation'!N52/4.93</f>
        <v>75.050709939148078</v>
      </c>
      <c r="O53" s="89">
        <f>'[1]Total Solar Radiation'!O52/4.93</f>
        <v>77.281947261663291</v>
      </c>
      <c r="P53" s="89">
        <f>'[1]Total Solar Radiation'!P52/4.93</f>
        <v>78.904665314401626</v>
      </c>
      <c r="Q53" s="89">
        <f>'[1]Total Solar Radiation'!Q52/4.93</f>
        <v>79.716024340770801</v>
      </c>
      <c r="R53" s="89">
        <f>'[1]Total Solar Radiation'!R52/4.93</f>
        <v>79.716024340770801</v>
      </c>
      <c r="S53" s="89">
        <f>'[1]Total Solar Radiation'!S52/4.93</f>
        <v>78.904665314401626</v>
      </c>
      <c r="T53" s="89">
        <f>'[1]Total Solar Radiation'!T52/4.93</f>
        <v>77.281947261663291</v>
      </c>
      <c r="U53" s="89">
        <f>'[1]Total Solar Radiation'!U52/4.93</f>
        <v>75.050709939148078</v>
      </c>
      <c r="V53" s="89">
        <f>'[1]Total Solar Radiation'!V52/4.93</f>
        <v>72.210953346855987</v>
      </c>
      <c r="W53" s="89">
        <f>'[1]Total Solar Radiation'!W52/4.93</f>
        <v>68.965517241379317</v>
      </c>
      <c r="X53" s="89">
        <f>'[1]Total Solar Radiation'!X52/4.93</f>
        <v>65.314401622718051</v>
      </c>
      <c r="Y53" s="89">
        <f>'[1]Total Solar Radiation'!Y52/4.93</f>
        <v>61.257606490872213</v>
      </c>
      <c r="Z53" s="89">
        <f>'[1]Total Solar Radiation'!Z52/4.93</f>
        <v>56.997971602434077</v>
      </c>
      <c r="AA53" s="89">
        <f>'[1]Total Solar Radiation'!AA52/4.93</f>
        <v>52.535496957403652</v>
      </c>
      <c r="AB53" s="89">
        <f>'[1]Total Solar Radiation'!AB52/4.93</f>
        <v>47.667342799188646</v>
      </c>
      <c r="AC53" s="89">
        <f>'[1]Total Solar Radiation'!AC52/4.93</f>
        <v>42.799188640973632</v>
      </c>
      <c r="AD53" s="89">
        <f>'[1]Total Solar Radiation'!AD52/4.93</f>
        <v>37.728194726166329</v>
      </c>
      <c r="AE53" s="89">
        <f>'[1]Total Solar Radiation'!AE52/4.93</f>
        <v>32.657200811359026</v>
      </c>
    </row>
    <row r="54" spans="1:31">
      <c r="A54" s="88">
        <v>68</v>
      </c>
      <c r="B54" s="89">
        <f>'[1]Total Solar Radiation'!B53/4.93</f>
        <v>19.269776876267748</v>
      </c>
      <c r="C54" s="89">
        <f>'[1]Total Solar Radiation'!C53/4.93</f>
        <v>24.543610547667345</v>
      </c>
      <c r="D54" s="89">
        <f>'[1]Total Solar Radiation'!D53/4.93</f>
        <v>30.020283975659233</v>
      </c>
      <c r="E54" s="89">
        <f>'[1]Total Solar Radiation'!E53/4.93</f>
        <v>35.496957403651116</v>
      </c>
      <c r="F54" s="89">
        <f>'[1]Total Solar Radiation'!F53/4.93</f>
        <v>40.973630831643007</v>
      </c>
      <c r="G54" s="89">
        <f>'[1]Total Solar Radiation'!G53/4.93</f>
        <v>46.2474645030426</v>
      </c>
      <c r="H54" s="89">
        <f>'[1]Total Solar Radiation'!H53/4.93</f>
        <v>51.318458417849904</v>
      </c>
      <c r="I54" s="89">
        <f>'[1]Total Solar Radiation'!I53/4.93</f>
        <v>56.18661257606491</v>
      </c>
      <c r="J54" s="89">
        <f>'[1]Total Solar Radiation'!J53/4.93</f>
        <v>60.851926977687633</v>
      </c>
      <c r="K54" s="89">
        <f>'[1]Total Solar Radiation'!K53/4.93</f>
        <v>65.111561866125768</v>
      </c>
      <c r="L54" s="89">
        <f>'[1]Total Solar Radiation'!L53/4.93</f>
        <v>68.965517241379317</v>
      </c>
      <c r="M54" s="89">
        <f>'[1]Total Solar Radiation'!M53/4.93</f>
        <v>72.616632860040568</v>
      </c>
      <c r="N54" s="89">
        <f>'[1]Total Solar Radiation'!N53/4.93</f>
        <v>75.659229208924955</v>
      </c>
      <c r="O54" s="89">
        <f>'[1]Total Solar Radiation'!O53/4.93</f>
        <v>78.093306288032466</v>
      </c>
      <c r="P54" s="89">
        <f>'[1]Total Solar Radiation'!P53/4.93</f>
        <v>79.918864097363084</v>
      </c>
      <c r="Q54" s="89">
        <f>'[1]Total Solar Radiation'!Q53/4.93</f>
        <v>80.730223123732259</v>
      </c>
      <c r="R54" s="89">
        <f>'[1]Total Solar Radiation'!R53/4.93</f>
        <v>80.730223123732259</v>
      </c>
      <c r="S54" s="89">
        <f>'[1]Total Solar Radiation'!S53/4.93</f>
        <v>79.918864097363084</v>
      </c>
      <c r="T54" s="89">
        <f>'[1]Total Solar Radiation'!T53/4.93</f>
        <v>78.093306288032466</v>
      </c>
      <c r="U54" s="89">
        <f>'[1]Total Solar Radiation'!U53/4.93</f>
        <v>75.659229208924955</v>
      </c>
      <c r="V54" s="89">
        <f>'[1]Total Solar Radiation'!V53/4.93</f>
        <v>72.616632860040568</v>
      </c>
      <c r="W54" s="89">
        <f>'[1]Total Solar Radiation'!W53/4.93</f>
        <v>69.1683569979716</v>
      </c>
      <c r="X54" s="89">
        <f>'[1]Total Solar Radiation'!X53/4.93</f>
        <v>65.314401622718051</v>
      </c>
      <c r="Y54" s="89">
        <f>'[1]Total Solar Radiation'!Y53/4.93</f>
        <v>61.054766734279923</v>
      </c>
      <c r="Z54" s="89">
        <f>'[1]Total Solar Radiation'!Z53/4.93</f>
        <v>56.592292089249497</v>
      </c>
      <c r="AA54" s="89">
        <f>'[1]Total Solar Radiation'!AA53/4.93</f>
        <v>51.926977687626781</v>
      </c>
      <c r="AB54" s="89">
        <f>'[1]Total Solar Radiation'!AB53/4.93</f>
        <v>47.058823529411768</v>
      </c>
      <c r="AC54" s="89">
        <f>'[1]Total Solar Radiation'!AC53/4.93</f>
        <v>41.784989858012175</v>
      </c>
      <c r="AD54" s="89">
        <f>'[1]Total Solar Radiation'!AD53/4.93</f>
        <v>36.713995943204871</v>
      </c>
      <c r="AE54" s="89">
        <f>'[1]Total Solar Radiation'!AE53/4.93</f>
        <v>31.440162271805274</v>
      </c>
    </row>
    <row r="55" spans="1:31">
      <c r="A55" s="88">
        <v>69</v>
      </c>
      <c r="B55" s="89">
        <f>'[1]Total Solar Radiation'!B54/4.93</f>
        <v>17.647058823529413</v>
      </c>
      <c r="C55" s="89">
        <f>'[1]Total Solar Radiation'!C54/4.93</f>
        <v>23.1237322515213</v>
      </c>
      <c r="D55" s="89">
        <f>'[1]Total Solar Radiation'!D54/4.93</f>
        <v>28.600405679513187</v>
      </c>
      <c r="E55" s="89">
        <f>'[1]Total Solar Radiation'!E54/4.93</f>
        <v>34.279918864097368</v>
      </c>
      <c r="F55" s="89">
        <f>'[1]Total Solar Radiation'!F54/4.93</f>
        <v>39.959432048681542</v>
      </c>
      <c r="G55" s="89">
        <f>'[1]Total Solar Radiation'!G54/4.93</f>
        <v>45.436105476673433</v>
      </c>
      <c r="H55" s="89">
        <f>'[1]Total Solar Radiation'!H54/4.93</f>
        <v>50.709939148073026</v>
      </c>
      <c r="I55" s="89">
        <f>'[1]Total Solar Radiation'!I54/4.93</f>
        <v>55.780933062880329</v>
      </c>
      <c r="J55" s="89">
        <f>'[1]Total Solar Radiation'!J54/4.93</f>
        <v>60.649087221095336</v>
      </c>
      <c r="K55" s="89">
        <f>'[1]Total Solar Radiation'!K54/4.93</f>
        <v>65.111561866125768</v>
      </c>
      <c r="L55" s="89">
        <f>'[1]Total Solar Radiation'!L54/4.93</f>
        <v>69.371196754563897</v>
      </c>
      <c r="M55" s="89">
        <f>'[1]Total Solar Radiation'!M54/4.93</f>
        <v>73.022312373225162</v>
      </c>
      <c r="N55" s="89">
        <f>'[1]Total Solar Radiation'!N54/4.93</f>
        <v>76.267748478701833</v>
      </c>
      <c r="O55" s="89">
        <f>'[1]Total Solar Radiation'!O54/4.93</f>
        <v>79.107505070993923</v>
      </c>
      <c r="P55" s="89">
        <f>'[1]Total Solar Radiation'!P54/4.93</f>
        <v>80.933062880324542</v>
      </c>
      <c r="Q55" s="89">
        <f>'[1]Total Solar Radiation'!Q54/4.93</f>
        <v>81.947261663286014</v>
      </c>
      <c r="R55" s="89">
        <f>'[1]Total Solar Radiation'!R54/4.93</f>
        <v>81.947261663286014</v>
      </c>
      <c r="S55" s="89">
        <f>'[1]Total Solar Radiation'!S54/4.93</f>
        <v>81.135902636916839</v>
      </c>
      <c r="T55" s="89">
        <f>'[1]Total Solar Radiation'!T54/4.93</f>
        <v>79.107505070993923</v>
      </c>
      <c r="U55" s="89">
        <f>'[1]Total Solar Radiation'!U54/4.93</f>
        <v>76.470588235294116</v>
      </c>
      <c r="V55" s="89">
        <f>'[1]Total Solar Radiation'!V54/4.93</f>
        <v>73.225152129817445</v>
      </c>
      <c r="W55" s="89">
        <f>'[1]Total Solar Radiation'!W54/4.93</f>
        <v>69.574036511156194</v>
      </c>
      <c r="X55" s="89">
        <f>'[1]Total Solar Radiation'!X54/4.93</f>
        <v>65.517241379310349</v>
      </c>
      <c r="Y55" s="89">
        <f>'[1]Total Solar Radiation'!Y54/4.93</f>
        <v>61.054766734279923</v>
      </c>
      <c r="Z55" s="89">
        <f>'[1]Total Solar Radiation'!Z54/4.93</f>
        <v>56.389452332657207</v>
      </c>
      <c r="AA55" s="89">
        <f>'[1]Total Solar Radiation'!AA54/4.93</f>
        <v>51.318458417849904</v>
      </c>
      <c r="AB55" s="89">
        <f>'[1]Total Solar Radiation'!AB54/4.93</f>
        <v>46.2474645030426</v>
      </c>
      <c r="AC55" s="89">
        <f>'[1]Total Solar Radiation'!AC54/4.93</f>
        <v>40.973630831643007</v>
      </c>
      <c r="AD55" s="89">
        <f>'[1]Total Solar Radiation'!AD54/4.93</f>
        <v>35.496957403651116</v>
      </c>
      <c r="AE55" s="89">
        <f>'[1]Total Solar Radiation'!AE54/4.93</f>
        <v>30.020283975659233</v>
      </c>
    </row>
    <row r="56" spans="1:31">
      <c r="A56" s="88">
        <v>70</v>
      </c>
      <c r="B56" s="89">
        <f>'[1]Total Solar Radiation'!B55/4.93</f>
        <v>16.024340770791078</v>
      </c>
      <c r="C56" s="89">
        <f>'[1]Total Solar Radiation'!C55/4.93</f>
        <v>21.501014198782961</v>
      </c>
      <c r="D56" s="89">
        <f>'[1]Total Solar Radiation'!D55/4.93</f>
        <v>27.383367139959432</v>
      </c>
      <c r="E56" s="89">
        <f>'[1]Total Solar Radiation'!E55/4.93</f>
        <v>33.062880324543613</v>
      </c>
      <c r="F56" s="89">
        <f>'[1]Total Solar Radiation'!F55/4.93</f>
        <v>38.945233265720084</v>
      </c>
      <c r="G56" s="89">
        <f>'[1]Total Solar Radiation'!G55/4.93</f>
        <v>44.624746450304265</v>
      </c>
      <c r="H56" s="89">
        <f>'[1]Total Solar Radiation'!H55/4.93</f>
        <v>50.101419878296149</v>
      </c>
      <c r="I56" s="89">
        <f>'[1]Total Solar Radiation'!I55/4.93</f>
        <v>55.375253549695742</v>
      </c>
      <c r="J56" s="89">
        <f>'[1]Total Solar Radiation'!J55/4.93</f>
        <v>60.446247464503045</v>
      </c>
      <c r="K56" s="89">
        <f>'[1]Total Solar Radiation'!K55/4.93</f>
        <v>65.111561866125768</v>
      </c>
      <c r="L56" s="89">
        <f>'[1]Total Solar Radiation'!L55/4.93</f>
        <v>69.574036511156194</v>
      </c>
      <c r="M56" s="89">
        <f>'[1]Total Solar Radiation'!M55/4.93</f>
        <v>73.630831643002026</v>
      </c>
      <c r="N56" s="89">
        <f>'[1]Total Solar Radiation'!N55/4.93</f>
        <v>77.281947261663291</v>
      </c>
      <c r="O56" s="89">
        <f>'[1]Total Solar Radiation'!O55/4.93</f>
        <v>80.121703853955381</v>
      </c>
      <c r="P56" s="89">
        <f>'[1]Total Solar Radiation'!P55/4.93</f>
        <v>82.150101419878297</v>
      </c>
      <c r="Q56" s="89">
        <f>'[1]Total Solar Radiation'!Q55/4.93</f>
        <v>83.367139959432052</v>
      </c>
      <c r="R56" s="89">
        <f>'[1]Total Solar Radiation'!R55/4.93</f>
        <v>83.367139959432052</v>
      </c>
      <c r="S56" s="89">
        <f>'[1]Total Solar Radiation'!S55/4.93</f>
        <v>82.352941176470594</v>
      </c>
      <c r="T56" s="89">
        <f>'[1]Total Solar Radiation'!T55/4.93</f>
        <v>80.324543610547678</v>
      </c>
      <c r="U56" s="89">
        <f>'[1]Total Solar Radiation'!U55/4.93</f>
        <v>77.484787018255588</v>
      </c>
      <c r="V56" s="89">
        <f>'[1]Total Solar Radiation'!V55/4.93</f>
        <v>73.833671399594323</v>
      </c>
      <c r="W56" s="89">
        <f>'[1]Total Solar Radiation'!W55/4.93</f>
        <v>69.979716024340775</v>
      </c>
      <c r="X56" s="89">
        <f>'[1]Total Solar Radiation'!X55/4.93</f>
        <v>65.517241379310349</v>
      </c>
      <c r="Y56" s="89">
        <f>'[1]Total Solar Radiation'!Y55/4.93</f>
        <v>60.851926977687633</v>
      </c>
      <c r="Z56" s="89">
        <f>'[1]Total Solar Radiation'!Z55/4.93</f>
        <v>55.98377281947262</v>
      </c>
      <c r="AA56" s="89">
        <f>'[1]Total Solar Radiation'!AA55/4.93</f>
        <v>50.912778904665316</v>
      </c>
      <c r="AB56" s="89">
        <f>'[1]Total Solar Radiation'!AB55/4.93</f>
        <v>45.436105476673433</v>
      </c>
      <c r="AC56" s="89">
        <f>'[1]Total Solar Radiation'!AC55/4.93</f>
        <v>39.959432048681542</v>
      </c>
      <c r="AD56" s="89">
        <f>'[1]Total Solar Radiation'!AD55/4.93</f>
        <v>34.482758620689658</v>
      </c>
      <c r="AE56" s="89">
        <f>'[1]Total Solar Radiation'!AE55/4.93</f>
        <v>28.803245436105477</v>
      </c>
    </row>
    <row r="57" spans="1:31">
      <c r="A57" s="88">
        <v>71</v>
      </c>
      <c r="B57" s="89">
        <f>'[1]Total Solar Radiation'!B56/4.93</f>
        <v>14.401622718052739</v>
      </c>
      <c r="C57" s="89">
        <f>'[1]Total Solar Radiation'!C56/4.93</f>
        <v>20.08113590263692</v>
      </c>
      <c r="D57" s="89">
        <f>'[1]Total Solar Radiation'!D56/4.93</f>
        <v>25.963488843813391</v>
      </c>
      <c r="E57" s="89">
        <f>'[1]Total Solar Radiation'!E56/4.93</f>
        <v>31.845841784989862</v>
      </c>
      <c r="F57" s="89">
        <f>'[1]Total Solar Radiation'!F56/4.93</f>
        <v>37.931034482758626</v>
      </c>
      <c r="G57" s="89">
        <f>'[1]Total Solar Radiation'!G56/4.93</f>
        <v>43.813387423935097</v>
      </c>
      <c r="H57" s="89">
        <f>'[1]Total Solar Radiation'!H56/4.93</f>
        <v>49.492900608519271</v>
      </c>
      <c r="I57" s="89">
        <f>'[1]Total Solar Radiation'!I56/4.93</f>
        <v>54.969574036511162</v>
      </c>
      <c r="J57" s="89">
        <f>'[1]Total Solar Radiation'!J56/4.93</f>
        <v>60.243407707910755</v>
      </c>
      <c r="K57" s="89">
        <f>'[1]Total Solar Radiation'!K56/4.93</f>
        <v>65.314401622718051</v>
      </c>
      <c r="L57" s="89">
        <f>'[1]Total Solar Radiation'!L56/4.93</f>
        <v>69.979716024340775</v>
      </c>
      <c r="M57" s="89">
        <f>'[1]Total Solar Radiation'!M56/4.93</f>
        <v>74.4421906693712</v>
      </c>
      <c r="N57" s="89">
        <f>'[1]Total Solar Radiation'!N56/4.93</f>
        <v>78.296146044624749</v>
      </c>
      <c r="O57" s="89">
        <f>'[1]Total Solar Radiation'!O56/4.93</f>
        <v>81.541582150101419</v>
      </c>
      <c r="P57" s="89">
        <f>'[1]Total Solar Radiation'!P56/4.93</f>
        <v>83.569979716024349</v>
      </c>
      <c r="Q57" s="89">
        <f>'[1]Total Solar Radiation'!Q56/4.93</f>
        <v>84.584178498985807</v>
      </c>
      <c r="R57" s="89">
        <f>'[1]Total Solar Radiation'!R56/4.93</f>
        <v>84.787018255578104</v>
      </c>
      <c r="S57" s="89">
        <f>'[1]Total Solar Radiation'!S56/4.93</f>
        <v>83.772819472616632</v>
      </c>
      <c r="T57" s="89">
        <f>'[1]Total Solar Radiation'!T56/4.93</f>
        <v>81.541582150101419</v>
      </c>
      <c r="U57" s="89">
        <f>'[1]Total Solar Radiation'!U56/4.93</f>
        <v>78.701825557809329</v>
      </c>
      <c r="V57" s="89">
        <f>'[1]Total Solar Radiation'!V56/4.93</f>
        <v>74.847870182555781</v>
      </c>
      <c r="W57" s="89">
        <f>'[1]Total Solar Radiation'!W56/4.93</f>
        <v>70.385395537525355</v>
      </c>
      <c r="X57" s="89">
        <f>'[1]Total Solar Radiation'!X56/4.93</f>
        <v>65.720081135902646</v>
      </c>
      <c r="Y57" s="89">
        <f>'[1]Total Solar Radiation'!Y56/4.93</f>
        <v>60.851926977687633</v>
      </c>
      <c r="Z57" s="89">
        <f>'[1]Total Solar Radiation'!Z56/4.93</f>
        <v>55.578093306288032</v>
      </c>
      <c r="AA57" s="89">
        <f>'[1]Total Solar Radiation'!AA56/4.93</f>
        <v>50.304259634888439</v>
      </c>
      <c r="AB57" s="89">
        <f>'[1]Total Solar Radiation'!AB56/4.93</f>
        <v>44.624746450304265</v>
      </c>
      <c r="AC57" s="89">
        <f>'[1]Total Solar Radiation'!AC56/4.93</f>
        <v>38.945233265720084</v>
      </c>
      <c r="AD57" s="89">
        <f>'[1]Total Solar Radiation'!AD56/4.93</f>
        <v>33.265720081135903</v>
      </c>
      <c r="AE57" s="89">
        <f>'[1]Total Solar Radiation'!AE56/4.93</f>
        <v>27.383367139959432</v>
      </c>
    </row>
    <row r="58" spans="1:31">
      <c r="A58" s="88">
        <v>72</v>
      </c>
      <c r="B58" s="89">
        <f>'[1]Total Solar Radiation'!B57/4.93</f>
        <v>12.778904665314402</v>
      </c>
      <c r="C58" s="89">
        <f>'[1]Total Solar Radiation'!C57/4.93</f>
        <v>18.458417849898581</v>
      </c>
      <c r="D58" s="89">
        <f>'[1]Total Solar Radiation'!D57/4.93</f>
        <v>24.340770791075052</v>
      </c>
      <c r="E58" s="89">
        <f>'[1]Total Solar Radiation'!E57/4.93</f>
        <v>30.628803245436107</v>
      </c>
      <c r="F58" s="89">
        <f>'[1]Total Solar Radiation'!F57/4.93</f>
        <v>36.713995943204871</v>
      </c>
      <c r="G58" s="89">
        <f>'[1]Total Solar Radiation'!G57/4.93</f>
        <v>42.799188640973632</v>
      </c>
      <c r="H58" s="89">
        <f>'[1]Total Solar Radiation'!H57/4.93</f>
        <v>48.884381338742394</v>
      </c>
      <c r="I58" s="89">
        <f>'[1]Total Solar Radiation'!I57/4.93</f>
        <v>54.563894523326574</v>
      </c>
      <c r="J58" s="89">
        <f>'[1]Total Solar Radiation'!J57/4.93</f>
        <v>60.243407707910755</v>
      </c>
      <c r="K58" s="89">
        <f>'[1]Total Solar Radiation'!K57/4.93</f>
        <v>65.517241379310349</v>
      </c>
      <c r="L58" s="89">
        <f>'[1]Total Solar Radiation'!L57/4.93</f>
        <v>70.588235294117652</v>
      </c>
      <c r="M58" s="89">
        <f>'[1]Total Solar Radiation'!M57/4.93</f>
        <v>75.456389452332658</v>
      </c>
      <c r="N58" s="89">
        <f>'[1]Total Solar Radiation'!N57/4.93</f>
        <v>79.513184584178504</v>
      </c>
      <c r="O58" s="89">
        <f>'[1]Total Solar Radiation'!O57/4.93</f>
        <v>82.758620689655174</v>
      </c>
      <c r="P58" s="89">
        <f>'[1]Total Solar Radiation'!P57/4.93</f>
        <v>84.989858012170387</v>
      </c>
      <c r="Q58" s="89">
        <f>'[1]Total Solar Radiation'!Q57/4.93</f>
        <v>86.206896551724142</v>
      </c>
      <c r="R58" s="89">
        <f>'[1]Total Solar Radiation'!R57/4.93</f>
        <v>86.206896551724142</v>
      </c>
      <c r="S58" s="89">
        <f>'[1]Total Solar Radiation'!S57/4.93</f>
        <v>85.192697768762685</v>
      </c>
      <c r="T58" s="89">
        <f>'[1]Total Solar Radiation'!T57/4.93</f>
        <v>82.961460446247472</v>
      </c>
      <c r="U58" s="89">
        <f>'[1]Total Solar Radiation'!U57/4.93</f>
        <v>79.918864097363084</v>
      </c>
      <c r="V58" s="89">
        <f>'[1]Total Solar Radiation'!V57/4.93</f>
        <v>75.862068965517253</v>
      </c>
      <c r="W58" s="89">
        <f>'[1]Total Solar Radiation'!W57/4.93</f>
        <v>71.19675456389453</v>
      </c>
      <c r="X58" s="89">
        <f>'[1]Total Solar Radiation'!X57/4.93</f>
        <v>65.922920892494929</v>
      </c>
      <c r="Y58" s="89">
        <f>'[1]Total Solar Radiation'!Y57/4.93</f>
        <v>60.851926977687633</v>
      </c>
      <c r="Z58" s="89">
        <f>'[1]Total Solar Radiation'!Z57/4.93</f>
        <v>55.375253549695742</v>
      </c>
      <c r="AA58" s="89">
        <f>'[1]Total Solar Radiation'!AA57/4.93</f>
        <v>49.695740365111561</v>
      </c>
      <c r="AB58" s="89">
        <f>'[1]Total Solar Radiation'!AB57/4.93</f>
        <v>44.016227180527387</v>
      </c>
      <c r="AC58" s="89">
        <f>'[1]Total Solar Radiation'!AC57/4.93</f>
        <v>37.931034482758626</v>
      </c>
      <c r="AD58" s="89">
        <f>'[1]Total Solar Radiation'!AD57/4.93</f>
        <v>32.048681541582155</v>
      </c>
      <c r="AE58" s="89">
        <f>'[1]Total Solar Radiation'!AE57/4.93</f>
        <v>25.963488843813391</v>
      </c>
    </row>
    <row r="59" spans="1:31">
      <c r="A59" s="88">
        <v>73</v>
      </c>
      <c r="B59" s="89">
        <f>'[1]Total Solar Radiation'!B58/4.93</f>
        <v>11.156186612576066</v>
      </c>
      <c r="C59" s="89">
        <f>'[1]Total Solar Radiation'!C58/4.93</f>
        <v>16.835699797160245</v>
      </c>
      <c r="D59" s="89">
        <f>'[1]Total Solar Radiation'!D58/4.93</f>
        <v>22.920892494929006</v>
      </c>
      <c r="E59" s="89">
        <f>'[1]Total Solar Radiation'!E58/4.93</f>
        <v>29.208924949290061</v>
      </c>
      <c r="F59" s="89">
        <f>'[1]Total Solar Radiation'!F58/4.93</f>
        <v>35.496957403651116</v>
      </c>
      <c r="G59" s="89">
        <f>'[1]Total Solar Radiation'!G58/4.93</f>
        <v>41.987829614604465</v>
      </c>
      <c r="H59" s="89">
        <f>'[1]Total Solar Radiation'!H58/4.93</f>
        <v>48.073022312373226</v>
      </c>
      <c r="I59" s="89">
        <f>'[1]Total Solar Radiation'!I58/4.93</f>
        <v>54.158215010141994</v>
      </c>
      <c r="J59" s="89">
        <f>'[1]Total Solar Radiation'!J58/4.93</f>
        <v>60.040567951318465</v>
      </c>
      <c r="K59" s="89">
        <f>'[1]Total Solar Radiation'!K58/4.93</f>
        <v>65.720081135902646</v>
      </c>
      <c r="L59" s="89">
        <f>'[1]Total Solar Radiation'!L58/4.93</f>
        <v>71.399594320486813</v>
      </c>
      <c r="M59" s="89">
        <f>'[1]Total Solar Radiation'!M58/4.93</f>
        <v>76.470588235294116</v>
      </c>
      <c r="N59" s="89">
        <f>'[1]Total Solar Radiation'!N58/4.93</f>
        <v>80.933062880324542</v>
      </c>
      <c r="O59" s="89">
        <f>'[1]Total Solar Radiation'!O58/4.93</f>
        <v>84.178498985801227</v>
      </c>
      <c r="P59" s="89">
        <f>'[1]Total Solar Radiation'!P58/4.93</f>
        <v>86.40973630831644</v>
      </c>
      <c r="Q59" s="89">
        <f>'[1]Total Solar Radiation'!Q58/4.93</f>
        <v>87.626774847870195</v>
      </c>
      <c r="R59" s="89">
        <f>'[1]Total Solar Radiation'!R58/4.93</f>
        <v>87.626774847870195</v>
      </c>
      <c r="S59" s="89">
        <f>'[1]Total Solar Radiation'!S58/4.93</f>
        <v>86.612576064908723</v>
      </c>
      <c r="T59" s="89">
        <f>'[1]Total Solar Radiation'!T58/4.93</f>
        <v>84.38133874239351</v>
      </c>
      <c r="U59" s="89">
        <f>'[1]Total Solar Radiation'!U58/4.93</f>
        <v>81.135902636916839</v>
      </c>
      <c r="V59" s="89">
        <f>'[1]Total Solar Radiation'!V58/4.93</f>
        <v>77.079107505070994</v>
      </c>
      <c r="W59" s="89">
        <f>'[1]Total Solar Radiation'!W58/4.93</f>
        <v>72.00811359026369</v>
      </c>
      <c r="X59" s="89">
        <f>'[1]Total Solar Radiation'!X58/4.93</f>
        <v>66.328600405679524</v>
      </c>
      <c r="Y59" s="89">
        <f>'[1]Total Solar Radiation'!Y58/4.93</f>
        <v>60.851926977687633</v>
      </c>
      <c r="Z59" s="89">
        <f>'[1]Total Solar Radiation'!Z58/4.93</f>
        <v>54.969574036511162</v>
      </c>
      <c r="AA59" s="89">
        <f>'[1]Total Solar Radiation'!AA58/4.93</f>
        <v>49.087221095334691</v>
      </c>
      <c r="AB59" s="89">
        <f>'[1]Total Solar Radiation'!AB58/4.93</f>
        <v>43.002028397565923</v>
      </c>
      <c r="AC59" s="89">
        <f>'[1]Total Solar Radiation'!AC58/4.93</f>
        <v>36.916835699797161</v>
      </c>
      <c r="AD59" s="89">
        <f>'[1]Total Solar Radiation'!AD58/4.93</f>
        <v>30.628803245436107</v>
      </c>
      <c r="AE59" s="89">
        <f>'[1]Total Solar Radiation'!AE58/4.93</f>
        <v>24.543610547667345</v>
      </c>
    </row>
    <row r="60" spans="1:31">
      <c r="A60" s="88">
        <v>74</v>
      </c>
      <c r="B60" s="89">
        <f>'[1]Total Solar Radiation'!B59/4.93</f>
        <v>9.5334685598377291</v>
      </c>
      <c r="C60" s="89">
        <f>'[1]Total Solar Radiation'!C59/4.93</f>
        <v>15.212981744421908</v>
      </c>
      <c r="D60" s="89">
        <f>'[1]Total Solar Radiation'!D59/4.93</f>
        <v>21.298174442190671</v>
      </c>
      <c r="E60" s="89">
        <f>'[1]Total Solar Radiation'!E59/4.93</f>
        <v>27.789046653144016</v>
      </c>
      <c r="F60" s="89">
        <f>'[1]Total Solar Radiation'!F59/4.93</f>
        <v>34.279918864097368</v>
      </c>
      <c r="G60" s="89">
        <f>'[1]Total Solar Radiation'!G59/4.93</f>
        <v>40.973630831643007</v>
      </c>
      <c r="H60" s="89">
        <f>'[1]Total Solar Radiation'!H59/4.93</f>
        <v>47.464503042596348</v>
      </c>
      <c r="I60" s="89">
        <f>'[1]Total Solar Radiation'!I59/4.93</f>
        <v>53.955375253549697</v>
      </c>
      <c r="J60" s="89">
        <f>'[1]Total Solar Radiation'!J59/4.93</f>
        <v>60.040567951318465</v>
      </c>
      <c r="K60" s="89">
        <f>'[1]Total Solar Radiation'!K59/4.93</f>
        <v>66.328600405679524</v>
      </c>
      <c r="L60" s="89">
        <f>'[1]Total Solar Radiation'!L59/4.93</f>
        <v>72.413793103448285</v>
      </c>
      <c r="M60" s="89">
        <f>'[1]Total Solar Radiation'!M59/4.93</f>
        <v>77.687626774847871</v>
      </c>
      <c r="N60" s="89">
        <f>'[1]Total Solar Radiation'!N59/4.93</f>
        <v>82.150101419878297</v>
      </c>
      <c r="O60" s="89">
        <f>'[1]Total Solar Radiation'!O59/4.93</f>
        <v>85.598377281947265</v>
      </c>
      <c r="P60" s="89">
        <f>'[1]Total Solar Radiation'!P59/4.93</f>
        <v>87.829614604462478</v>
      </c>
      <c r="Q60" s="89">
        <f>'[1]Total Solar Radiation'!Q59/4.93</f>
        <v>89.046653144016233</v>
      </c>
      <c r="R60" s="89">
        <f>'[1]Total Solar Radiation'!R59/4.93</f>
        <v>89.046653144016233</v>
      </c>
      <c r="S60" s="89">
        <f>'[1]Total Solar Radiation'!S59/4.93</f>
        <v>88.032454361054775</v>
      </c>
      <c r="T60" s="89">
        <f>'[1]Total Solar Radiation'!T59/4.93</f>
        <v>85.801217038539562</v>
      </c>
      <c r="U60" s="89">
        <f>'[1]Total Solar Radiation'!U59/4.93</f>
        <v>82.555780933062891</v>
      </c>
      <c r="V60" s="89">
        <f>'[1]Total Solar Radiation'!V59/4.93</f>
        <v>78.296146044624749</v>
      </c>
      <c r="W60" s="89">
        <f>'[1]Total Solar Radiation'!W59/4.93</f>
        <v>73.022312373225162</v>
      </c>
      <c r="X60" s="89">
        <f>'[1]Total Solar Radiation'!X59/4.93</f>
        <v>67.139959432048684</v>
      </c>
      <c r="Y60" s="89">
        <f>'[1]Total Solar Radiation'!Y59/4.93</f>
        <v>60.851926977687633</v>
      </c>
      <c r="Z60" s="89">
        <f>'[1]Total Solar Radiation'!Z59/4.93</f>
        <v>54.766734279918865</v>
      </c>
      <c r="AA60" s="89">
        <f>'[1]Total Solar Radiation'!AA59/4.93</f>
        <v>48.478701825557813</v>
      </c>
      <c r="AB60" s="89">
        <f>'[1]Total Solar Radiation'!AB59/4.93</f>
        <v>42.190669371196755</v>
      </c>
      <c r="AC60" s="89">
        <f>'[1]Total Solar Radiation'!AC59/4.93</f>
        <v>35.699797160243406</v>
      </c>
      <c r="AD60" s="89">
        <f>'[1]Total Solar Radiation'!AD59/4.93</f>
        <v>29.411764705882355</v>
      </c>
      <c r="AE60" s="89">
        <f>'[1]Total Solar Radiation'!AE59/4.93</f>
        <v>22.920892494929006</v>
      </c>
    </row>
    <row r="61" spans="1:31">
      <c r="A61" s="88">
        <v>75</v>
      </c>
      <c r="B61" s="89">
        <f>'[1]Total Solar Radiation'!B60/4.93</f>
        <v>7.910750507099392</v>
      </c>
      <c r="C61" s="89">
        <f>'[1]Total Solar Radiation'!C60/4.93</f>
        <v>13.387423935091279</v>
      </c>
      <c r="D61" s="89">
        <f>'[1]Total Solar Radiation'!D60/4.93</f>
        <v>19.675456389452332</v>
      </c>
      <c r="E61" s="89">
        <f>'[1]Total Solar Radiation'!E60/4.93</f>
        <v>26.369168356997974</v>
      </c>
      <c r="F61" s="89">
        <f>'[1]Total Solar Radiation'!F60/4.93</f>
        <v>33.062880324543613</v>
      </c>
      <c r="G61" s="89">
        <f>'[1]Total Solar Radiation'!G60/4.93</f>
        <v>39.959432048681542</v>
      </c>
      <c r="H61" s="89">
        <f>'[1]Total Solar Radiation'!H60/4.93</f>
        <v>46.855983772819478</v>
      </c>
      <c r="I61" s="89">
        <f>'[1]Total Solar Radiation'!I60/4.93</f>
        <v>53.549695740365117</v>
      </c>
      <c r="J61" s="89">
        <f>'[1]Total Solar Radiation'!J60/4.93</f>
        <v>60.243407707910755</v>
      </c>
      <c r="K61" s="89">
        <f>'[1]Total Solar Radiation'!K60/4.93</f>
        <v>66.937119675456387</v>
      </c>
      <c r="L61" s="89">
        <f>'[1]Total Solar Radiation'!L60/4.93</f>
        <v>73.427991886409743</v>
      </c>
      <c r="M61" s="89">
        <f>'[1]Total Solar Radiation'!M60/4.93</f>
        <v>79.107505070993923</v>
      </c>
      <c r="N61" s="89">
        <f>'[1]Total Solar Radiation'!N60/4.93</f>
        <v>83.569979716024349</v>
      </c>
      <c r="O61" s="89">
        <f>'[1]Total Solar Radiation'!O60/4.93</f>
        <v>87.018255578093317</v>
      </c>
      <c r="P61" s="89">
        <f>'[1]Total Solar Radiation'!P60/4.93</f>
        <v>89.24949290060853</v>
      </c>
      <c r="Q61" s="89">
        <f>'[1]Total Solar Radiation'!Q60/4.93</f>
        <v>90.263691683569988</v>
      </c>
      <c r="R61" s="89">
        <f>'[1]Total Solar Radiation'!R60/4.93</f>
        <v>90.263691683569988</v>
      </c>
      <c r="S61" s="89">
        <f>'[1]Total Solar Radiation'!S60/4.93</f>
        <v>89.24949290060853</v>
      </c>
      <c r="T61" s="89">
        <f>'[1]Total Solar Radiation'!T60/4.93</f>
        <v>87.2210953346856</v>
      </c>
      <c r="U61" s="89">
        <f>'[1]Total Solar Radiation'!U60/4.93</f>
        <v>83.975659229208929</v>
      </c>
      <c r="V61" s="89">
        <f>'[1]Total Solar Radiation'!V60/4.93</f>
        <v>79.513184584178504</v>
      </c>
      <c r="W61" s="89">
        <f>'[1]Total Solar Radiation'!W60/4.93</f>
        <v>74.03651115618662</v>
      </c>
      <c r="X61" s="89">
        <f>'[1]Total Solar Radiation'!X60/4.93</f>
        <v>67.748478701825562</v>
      </c>
      <c r="Y61" s="89">
        <f>'[1]Total Solar Radiation'!Y60/4.93</f>
        <v>61.054766734279923</v>
      </c>
      <c r="Z61" s="89">
        <f>'[1]Total Solar Radiation'!Z60/4.93</f>
        <v>54.563894523326574</v>
      </c>
      <c r="AA61" s="89">
        <f>'[1]Total Solar Radiation'!AA60/4.93</f>
        <v>47.870182555780936</v>
      </c>
      <c r="AB61" s="89">
        <f>'[1]Total Solar Radiation'!AB60/4.93</f>
        <v>41.379310344827587</v>
      </c>
      <c r="AC61" s="89">
        <f>'[1]Total Solar Radiation'!AC60/4.93</f>
        <v>34.685598377281949</v>
      </c>
      <c r="AD61" s="89">
        <f>'[1]Total Solar Radiation'!AD60/4.93</f>
        <v>27.99188640973631</v>
      </c>
      <c r="AE61" s="89">
        <f>'[1]Total Solar Radiation'!AE60/4.93</f>
        <v>21.501014198782961</v>
      </c>
    </row>
    <row r="62" spans="1:31">
      <c r="A62" s="88">
        <v>76</v>
      </c>
      <c r="B62" s="89">
        <f>'[1]Total Solar Radiation'!B61/4.93</f>
        <v>6.4908722109533477</v>
      </c>
      <c r="C62" s="89">
        <f>'[1]Total Solar Radiation'!C61/4.93</f>
        <v>11.764705882352942</v>
      </c>
      <c r="D62" s="89">
        <f>'[1]Total Solar Radiation'!D61/4.93</f>
        <v>18.052738336713997</v>
      </c>
      <c r="E62" s="89">
        <f>'[1]Total Solar Radiation'!E61/4.93</f>
        <v>24.746450304259636</v>
      </c>
      <c r="F62" s="89">
        <f>'[1]Total Solar Radiation'!F61/4.93</f>
        <v>31.845841784989862</v>
      </c>
      <c r="G62" s="89">
        <f>'[1]Total Solar Radiation'!G61/4.93</f>
        <v>38.945233265720084</v>
      </c>
      <c r="H62" s="89">
        <f>'[1]Total Solar Radiation'!H61/4.93</f>
        <v>46.04462474645031</v>
      </c>
      <c r="I62" s="89">
        <f>'[1]Total Solar Radiation'!I61/4.93</f>
        <v>53.144016227180529</v>
      </c>
      <c r="J62" s="89">
        <f>'[1]Total Solar Radiation'!J61/4.93</f>
        <v>60.446247464503045</v>
      </c>
      <c r="K62" s="89">
        <f>'[1]Total Solar Radiation'!K61/4.93</f>
        <v>67.748478701825562</v>
      </c>
      <c r="L62" s="89">
        <f>'[1]Total Solar Radiation'!L61/4.93</f>
        <v>74.645030425963498</v>
      </c>
      <c r="M62" s="89">
        <f>'[1]Total Solar Radiation'!M61/4.93</f>
        <v>80.324543610547678</v>
      </c>
      <c r="N62" s="89">
        <f>'[1]Total Solar Radiation'!N61/4.93</f>
        <v>84.989858012170387</v>
      </c>
      <c r="O62" s="89">
        <f>'[1]Total Solar Radiation'!O61/4.93</f>
        <v>88.235294117647058</v>
      </c>
      <c r="P62" s="89">
        <f>'[1]Total Solar Radiation'!P61/4.93</f>
        <v>90.466531440162271</v>
      </c>
      <c r="Q62" s="89">
        <f>'[1]Total Solar Radiation'!Q61/4.93</f>
        <v>91.480730223123743</v>
      </c>
      <c r="R62" s="89">
        <f>'[1]Total Solar Radiation'!R61/4.93</f>
        <v>91.480730223123743</v>
      </c>
      <c r="S62" s="89">
        <f>'[1]Total Solar Radiation'!S61/4.93</f>
        <v>90.466531440162271</v>
      </c>
      <c r="T62" s="89">
        <f>'[1]Total Solar Radiation'!T61/4.93</f>
        <v>88.438133874239355</v>
      </c>
      <c r="U62" s="89">
        <f>'[1]Total Solar Radiation'!U61/4.93</f>
        <v>85.192697768762685</v>
      </c>
      <c r="V62" s="89">
        <f>'[1]Total Solar Radiation'!V61/4.93</f>
        <v>80.933062880324542</v>
      </c>
      <c r="W62" s="89">
        <f>'[1]Total Solar Radiation'!W61/4.93</f>
        <v>75.253549695740375</v>
      </c>
      <c r="X62" s="89">
        <f>'[1]Total Solar Radiation'!X61/4.93</f>
        <v>68.762677484787019</v>
      </c>
      <c r="Y62" s="89">
        <f>'[1]Total Solar Radiation'!Y61/4.93</f>
        <v>61.460446247464503</v>
      </c>
      <c r="Z62" s="89">
        <f>'[1]Total Solar Radiation'!Z61/4.93</f>
        <v>54.361054766734284</v>
      </c>
      <c r="AA62" s="89">
        <f>'[1]Total Solar Radiation'!AA61/4.93</f>
        <v>47.261663286004058</v>
      </c>
      <c r="AB62" s="89">
        <f>'[1]Total Solar Radiation'!AB61/4.93</f>
        <v>40.365111561866129</v>
      </c>
      <c r="AC62" s="89">
        <f>'[1]Total Solar Radiation'!AC61/4.93</f>
        <v>33.468559837728193</v>
      </c>
      <c r="AD62" s="89">
        <f>'[1]Total Solar Radiation'!AD61/4.93</f>
        <v>26.572008113590265</v>
      </c>
      <c r="AE62" s="89">
        <f>'[1]Total Solar Radiation'!AE61/4.93</f>
        <v>19.878296146044626</v>
      </c>
    </row>
    <row r="63" spans="1:31">
      <c r="A63" s="88">
        <v>77</v>
      </c>
      <c r="B63" s="89">
        <f>'[1]Total Solar Radiation'!B62/4.93</f>
        <v>5.0709939148073024</v>
      </c>
      <c r="C63" s="89">
        <f>'[1]Total Solar Radiation'!C62/4.93</f>
        <v>9.939148073022313</v>
      </c>
      <c r="D63" s="89">
        <f>'[1]Total Solar Radiation'!D62/4.93</f>
        <v>16.227180527383368</v>
      </c>
      <c r="E63" s="89">
        <f>'[1]Total Solar Radiation'!E62/4.93</f>
        <v>23.1237322515213</v>
      </c>
      <c r="F63" s="89">
        <f>'[1]Total Solar Radiation'!F62/4.93</f>
        <v>30.425963488843816</v>
      </c>
      <c r="G63" s="89">
        <f>'[1]Total Solar Radiation'!G62/4.93</f>
        <v>37.931034482758626</v>
      </c>
      <c r="H63" s="89">
        <f>'[1]Total Solar Radiation'!H62/4.93</f>
        <v>45.436105476673433</v>
      </c>
      <c r="I63" s="89">
        <f>'[1]Total Solar Radiation'!I62/4.93</f>
        <v>52.941176470588239</v>
      </c>
      <c r="J63" s="89">
        <f>'[1]Total Solar Radiation'!J62/4.93</f>
        <v>60.851926977687633</v>
      </c>
      <c r="K63" s="89">
        <f>'[1]Total Solar Radiation'!K62/4.93</f>
        <v>68.762677484787019</v>
      </c>
      <c r="L63" s="89">
        <f>'[1]Total Solar Radiation'!L62/4.93</f>
        <v>75.862068965517253</v>
      </c>
      <c r="M63" s="89">
        <f>'[1]Total Solar Radiation'!M62/4.93</f>
        <v>81.541582150101419</v>
      </c>
      <c r="N63" s="89">
        <f>'[1]Total Solar Radiation'!N62/4.93</f>
        <v>86.206896551724142</v>
      </c>
      <c r="O63" s="89">
        <f>'[1]Total Solar Radiation'!O62/4.93</f>
        <v>89.452332657200813</v>
      </c>
      <c r="P63" s="89">
        <f>'[1]Total Solar Radiation'!P62/4.93</f>
        <v>91.683569979716026</v>
      </c>
      <c r="Q63" s="89">
        <f>'[1]Total Solar Radiation'!Q62/4.93</f>
        <v>92.697768762677484</v>
      </c>
      <c r="R63" s="89">
        <f>'[1]Total Solar Radiation'!R62/4.93</f>
        <v>92.697768762677484</v>
      </c>
      <c r="S63" s="89">
        <f>'[1]Total Solar Radiation'!S62/4.93</f>
        <v>91.683569979716026</v>
      </c>
      <c r="T63" s="89">
        <f>'[1]Total Solar Radiation'!T62/4.93</f>
        <v>89.65517241379311</v>
      </c>
      <c r="U63" s="89">
        <f>'[1]Total Solar Radiation'!U62/4.93</f>
        <v>86.40973630831644</v>
      </c>
      <c r="V63" s="89">
        <f>'[1]Total Solar Radiation'!V62/4.93</f>
        <v>82.150101419878297</v>
      </c>
      <c r="W63" s="89">
        <f>'[1]Total Solar Radiation'!W62/4.93</f>
        <v>76.470588235294116</v>
      </c>
      <c r="X63" s="89">
        <f>'[1]Total Solar Radiation'!X62/4.93</f>
        <v>69.776876267748477</v>
      </c>
      <c r="Y63" s="89">
        <f>'[1]Total Solar Radiation'!Y62/4.93</f>
        <v>62.068965517241381</v>
      </c>
      <c r="Z63" s="89">
        <f>'[1]Total Solar Radiation'!Z62/4.93</f>
        <v>54.361054766734284</v>
      </c>
      <c r="AA63" s="89">
        <f>'[1]Total Solar Radiation'!AA62/4.93</f>
        <v>46.855983772819478</v>
      </c>
      <c r="AB63" s="89">
        <f>'[1]Total Solar Radiation'!AB62/4.93</f>
        <v>39.350912778904664</v>
      </c>
      <c r="AC63" s="89">
        <f>'[1]Total Solar Radiation'!AC62/4.93</f>
        <v>32.048681541582155</v>
      </c>
      <c r="AD63" s="89">
        <f>'[1]Total Solar Radiation'!AD62/4.93</f>
        <v>24.949290060851929</v>
      </c>
      <c r="AE63" s="89">
        <f>'[1]Total Solar Radiation'!AE62/4.93</f>
        <v>18.255578093306291</v>
      </c>
    </row>
    <row r="64" spans="1:31">
      <c r="A64" s="88">
        <v>78</v>
      </c>
      <c r="B64" s="89">
        <f>'[1]Total Solar Radiation'!B63/4.93</f>
        <v>3.6511156186612577</v>
      </c>
      <c r="C64" s="89">
        <f>'[1]Total Solar Radiation'!C63/4.93</f>
        <v>8.3164300202839758</v>
      </c>
      <c r="D64" s="89">
        <f>'[1]Total Solar Radiation'!D63/4.93</f>
        <v>14.401622718052739</v>
      </c>
      <c r="E64" s="89">
        <f>'[1]Total Solar Radiation'!E63/4.93</f>
        <v>21.501014198782961</v>
      </c>
      <c r="F64" s="89">
        <f>'[1]Total Solar Radiation'!F63/4.93</f>
        <v>29.006085192697771</v>
      </c>
      <c r="G64" s="89">
        <f>'[1]Total Solar Radiation'!G63/4.93</f>
        <v>36.916835699797161</v>
      </c>
      <c r="H64" s="89">
        <f>'[1]Total Solar Radiation'!H63/4.93</f>
        <v>44.827586206896555</v>
      </c>
      <c r="I64" s="89">
        <f>'[1]Total Solar Radiation'!I63/4.93</f>
        <v>52.941176470588239</v>
      </c>
      <c r="J64" s="89">
        <f>'[1]Total Solar Radiation'!J63/4.93</f>
        <v>61.460446247464503</v>
      </c>
      <c r="K64" s="89">
        <f>'[1]Total Solar Radiation'!K63/4.93</f>
        <v>69.776876267748477</v>
      </c>
      <c r="L64" s="89">
        <f>'[1]Total Solar Radiation'!L63/4.93</f>
        <v>76.87626774847871</v>
      </c>
      <c r="M64" s="89">
        <f>'[1]Total Solar Radiation'!M63/4.93</f>
        <v>82.758620689655174</v>
      </c>
      <c r="N64" s="89">
        <f>'[1]Total Solar Radiation'!N63/4.93</f>
        <v>87.423935091277897</v>
      </c>
      <c r="O64" s="89">
        <f>'[1]Total Solar Radiation'!O63/4.93</f>
        <v>90.669371196754568</v>
      </c>
      <c r="P64" s="89">
        <f>'[1]Total Solar Radiation'!P63/4.93</f>
        <v>92.697768762677484</v>
      </c>
      <c r="Q64" s="89">
        <f>'[1]Total Solar Radiation'!Q63/4.93</f>
        <v>93.914807302231239</v>
      </c>
      <c r="R64" s="89">
        <f>'[1]Total Solar Radiation'!R63/4.93</f>
        <v>93.914807302231239</v>
      </c>
      <c r="S64" s="89">
        <f>'[1]Total Solar Radiation'!S63/4.93</f>
        <v>92.900608519269781</v>
      </c>
      <c r="T64" s="89">
        <f>'[1]Total Solar Radiation'!T63/4.93</f>
        <v>90.872210953346865</v>
      </c>
      <c r="U64" s="89">
        <f>'[1]Total Solar Radiation'!U63/4.93</f>
        <v>87.626774847870195</v>
      </c>
      <c r="V64" s="89">
        <f>'[1]Total Solar Radiation'!V63/4.93</f>
        <v>83.367139959432052</v>
      </c>
      <c r="W64" s="89">
        <f>'[1]Total Solar Radiation'!W63/4.93</f>
        <v>77.687626774847871</v>
      </c>
      <c r="X64" s="89">
        <f>'[1]Total Solar Radiation'!X63/4.93</f>
        <v>70.791075050709949</v>
      </c>
      <c r="Y64" s="89">
        <f>'[1]Total Solar Radiation'!Y63/4.93</f>
        <v>62.880324543610548</v>
      </c>
      <c r="Z64" s="89">
        <f>'[1]Total Solar Radiation'!Z63/4.93</f>
        <v>54.563894523326574</v>
      </c>
      <c r="AA64" s="89">
        <f>'[1]Total Solar Radiation'!AA63/4.93</f>
        <v>46.2474645030426</v>
      </c>
      <c r="AB64" s="89">
        <f>'[1]Total Solar Radiation'!AB63/4.93</f>
        <v>38.539553752535497</v>
      </c>
      <c r="AC64" s="89">
        <f>'[1]Total Solar Radiation'!AC63/4.93</f>
        <v>30.8316430020284</v>
      </c>
      <c r="AD64" s="89">
        <f>'[1]Total Solar Radiation'!AD63/4.93</f>
        <v>23.529411764705884</v>
      </c>
      <c r="AE64" s="89">
        <f>'[1]Total Solar Radiation'!AE63/4.93</f>
        <v>16.430020283975661</v>
      </c>
    </row>
    <row r="65" spans="1:31">
      <c r="A65" s="88">
        <v>79</v>
      </c>
      <c r="B65" s="89">
        <f>'[1]Total Solar Radiation'!B64/4.93</f>
        <v>2.4340770791075053</v>
      </c>
      <c r="C65" s="89">
        <f>'[1]Total Solar Radiation'!C64/4.93</f>
        <v>6.6937119675456396</v>
      </c>
      <c r="D65" s="89">
        <f>'[1]Total Solar Radiation'!D64/4.93</f>
        <v>12.778904665314402</v>
      </c>
      <c r="E65" s="89">
        <f>'[1]Total Solar Radiation'!E64/4.93</f>
        <v>19.878296146044626</v>
      </c>
      <c r="F65" s="89">
        <f>'[1]Total Solar Radiation'!F64/4.93</f>
        <v>27.586206896551726</v>
      </c>
      <c r="G65" s="89">
        <f>'[1]Total Solar Radiation'!G64/4.93</f>
        <v>35.699797160243406</v>
      </c>
      <c r="H65" s="89">
        <f>'[1]Total Solar Radiation'!H64/4.93</f>
        <v>44.219066937119678</v>
      </c>
      <c r="I65" s="89">
        <f>'[1]Total Solar Radiation'!I64/4.93</f>
        <v>53.144016227180529</v>
      </c>
      <c r="J65" s="89">
        <f>'[1]Total Solar Radiation'!J64/4.93</f>
        <v>62.271805273833678</v>
      </c>
      <c r="K65" s="89">
        <f>'[1]Total Solar Radiation'!K64/4.93</f>
        <v>70.791075050709949</v>
      </c>
      <c r="L65" s="89">
        <f>'[1]Total Solar Radiation'!L64/4.93</f>
        <v>78.093306288032466</v>
      </c>
      <c r="M65" s="89">
        <f>'[1]Total Solar Radiation'!M64/4.93</f>
        <v>83.975659229208929</v>
      </c>
      <c r="N65" s="89">
        <f>'[1]Total Solar Radiation'!N64/4.93</f>
        <v>88.438133874239355</v>
      </c>
      <c r="O65" s="89">
        <f>'[1]Total Solar Radiation'!O64/4.93</f>
        <v>91.683569979716026</v>
      </c>
      <c r="P65" s="89">
        <f>'[1]Total Solar Radiation'!P64/4.93</f>
        <v>93.711967545638956</v>
      </c>
      <c r="Q65" s="89">
        <f>'[1]Total Solar Radiation'!Q64/4.93</f>
        <v>94.726166328600414</v>
      </c>
      <c r="R65" s="89">
        <f>'[1]Total Solar Radiation'!R64/4.93</f>
        <v>94.929006085192697</v>
      </c>
      <c r="S65" s="89">
        <f>'[1]Total Solar Radiation'!S64/4.93</f>
        <v>93.914807302231239</v>
      </c>
      <c r="T65" s="89">
        <f>'[1]Total Solar Radiation'!T64/4.93</f>
        <v>91.886409736308323</v>
      </c>
      <c r="U65" s="89">
        <f>'[1]Total Solar Radiation'!U64/4.93</f>
        <v>88.640973630831652</v>
      </c>
      <c r="V65" s="89">
        <f>'[1]Total Solar Radiation'!V64/4.93</f>
        <v>84.38133874239351</v>
      </c>
      <c r="W65" s="89">
        <f>'[1]Total Solar Radiation'!W64/4.93</f>
        <v>78.904665314401626</v>
      </c>
      <c r="X65" s="89">
        <f>'[1]Total Solar Radiation'!X64/4.93</f>
        <v>72.00811359026369</v>
      </c>
      <c r="Y65" s="89">
        <f>'[1]Total Solar Radiation'!Y64/4.93</f>
        <v>63.691683569979723</v>
      </c>
      <c r="Z65" s="89">
        <f>'[1]Total Solar Radiation'!Z64/4.93</f>
        <v>54.766734279918865</v>
      </c>
      <c r="AA65" s="89">
        <f>'[1]Total Solar Radiation'!AA64/4.93</f>
        <v>45.841784989858013</v>
      </c>
      <c r="AB65" s="89">
        <f>'[1]Total Solar Radiation'!AB64/4.93</f>
        <v>37.525354969574039</v>
      </c>
      <c r="AC65" s="89">
        <f>'[1]Total Solar Radiation'!AC64/4.93</f>
        <v>29.614604462474645</v>
      </c>
      <c r="AD65" s="89">
        <f>'[1]Total Solar Radiation'!AD64/4.93</f>
        <v>21.906693711967549</v>
      </c>
      <c r="AE65" s="89">
        <f>'[1]Total Solar Radiation'!AE64/4.93</f>
        <v>14.807302231237323</v>
      </c>
    </row>
    <row r="66" spans="1:31">
      <c r="A66" s="88">
        <v>80</v>
      </c>
      <c r="B66" s="89">
        <f>'[1]Total Solar Radiation'!B65/4.93</f>
        <v>1.6227180527383369</v>
      </c>
      <c r="C66" s="89">
        <f>'[1]Total Solar Radiation'!C65/4.93</f>
        <v>5.2738336713995944</v>
      </c>
      <c r="D66" s="89">
        <f>'[1]Total Solar Radiation'!D65/4.93</f>
        <v>10.953346855983774</v>
      </c>
      <c r="E66" s="89">
        <f>'[1]Total Solar Radiation'!E65/4.93</f>
        <v>18.052738336713997</v>
      </c>
      <c r="F66" s="89">
        <f>'[1]Total Solar Radiation'!F65/4.93</f>
        <v>25.963488843813391</v>
      </c>
      <c r="G66" s="89">
        <f>'[1]Total Solar Radiation'!G65/4.93</f>
        <v>34.685598377281949</v>
      </c>
      <c r="H66" s="89">
        <f>'[1]Total Solar Radiation'!H65/4.93</f>
        <v>43.6105476673428</v>
      </c>
      <c r="I66" s="89">
        <f>'[1]Total Solar Radiation'!I65/4.93</f>
        <v>53.346855983772819</v>
      </c>
      <c r="J66" s="89">
        <f>'[1]Total Solar Radiation'!J65/4.93</f>
        <v>63.083164300202846</v>
      </c>
      <c r="K66" s="89">
        <f>'[1]Total Solar Radiation'!K65/4.93</f>
        <v>72.00811359026369</v>
      </c>
      <c r="L66" s="89">
        <f>'[1]Total Solar Radiation'!L65/4.93</f>
        <v>79.310344827586206</v>
      </c>
      <c r="M66" s="89">
        <f>'[1]Total Solar Radiation'!M65/4.93</f>
        <v>84.989858012170387</v>
      </c>
      <c r="N66" s="89">
        <f>'[1]Total Solar Radiation'!N65/4.93</f>
        <v>89.452332657200813</v>
      </c>
      <c r="O66" s="89">
        <f>'[1]Total Solar Radiation'!O65/4.93</f>
        <v>92.697768762677484</v>
      </c>
      <c r="P66" s="89">
        <f>'[1]Total Solar Radiation'!P65/4.93</f>
        <v>94.726166328600414</v>
      </c>
      <c r="Q66" s="89">
        <f>'[1]Total Solar Radiation'!Q65/4.93</f>
        <v>95.740365111561871</v>
      </c>
      <c r="R66" s="89">
        <f>'[1]Total Solar Radiation'!R65/4.93</f>
        <v>95.740365111561871</v>
      </c>
      <c r="S66" s="89">
        <f>'[1]Total Solar Radiation'!S65/4.93</f>
        <v>94.726166328600414</v>
      </c>
      <c r="T66" s="89">
        <f>'[1]Total Solar Radiation'!T65/4.93</f>
        <v>92.697768762677484</v>
      </c>
      <c r="U66" s="89">
        <f>'[1]Total Solar Radiation'!U65/4.93</f>
        <v>89.65517241379311</v>
      </c>
      <c r="V66" s="89">
        <f>'[1]Total Solar Radiation'!V65/4.93</f>
        <v>85.395537525354968</v>
      </c>
      <c r="W66" s="89">
        <f>'[1]Total Solar Radiation'!W65/4.93</f>
        <v>79.918864097363084</v>
      </c>
      <c r="X66" s="89">
        <f>'[1]Total Solar Radiation'!X65/4.93</f>
        <v>73.022312373225162</v>
      </c>
      <c r="Y66" s="89">
        <f>'[1]Total Solar Radiation'!Y65/4.93</f>
        <v>64.705882352941174</v>
      </c>
      <c r="Z66" s="89">
        <f>'[1]Total Solar Radiation'!Z65/4.93</f>
        <v>55.375253549695742</v>
      </c>
      <c r="AA66" s="89">
        <f>'[1]Total Solar Radiation'!AA65/4.93</f>
        <v>45.638945233265723</v>
      </c>
      <c r="AB66" s="89">
        <f>'[1]Total Solar Radiation'!AB65/4.93</f>
        <v>36.511156186612581</v>
      </c>
      <c r="AC66" s="89">
        <f>'[1]Total Solar Radiation'!AC65/4.93</f>
        <v>28.194726166328604</v>
      </c>
      <c r="AD66" s="89">
        <f>'[1]Total Solar Radiation'!AD65/4.93</f>
        <v>20.08113590263692</v>
      </c>
      <c r="AE66" s="89">
        <f>'[1]Total Solar Radiation'!AE65/4.93</f>
        <v>12.981744421906695</v>
      </c>
    </row>
    <row r="67" spans="1:31">
      <c r="A67" s="88">
        <v>81</v>
      </c>
      <c r="B67" s="89">
        <f>'[1]Total Solar Radiation'!B66/4.93</f>
        <v>0.81135902636916846</v>
      </c>
      <c r="C67" s="89">
        <f>'[1]Total Solar Radiation'!C66/4.93</f>
        <v>3.85395537525355</v>
      </c>
      <c r="D67" s="89">
        <f>'[1]Total Solar Radiation'!D66/4.93</f>
        <v>9.1277890466531453</v>
      </c>
      <c r="E67" s="89">
        <f>'[1]Total Solar Radiation'!E66/4.93</f>
        <v>16.227180527383368</v>
      </c>
      <c r="F67" s="89">
        <f>'[1]Total Solar Radiation'!F66/4.93</f>
        <v>24.543610547667345</v>
      </c>
      <c r="G67" s="89">
        <f>'[1]Total Solar Radiation'!G66/4.93</f>
        <v>33.468559837728193</v>
      </c>
      <c r="H67" s="89">
        <f>'[1]Total Solar Radiation'!H66/4.93</f>
        <v>43.40770791075051</v>
      </c>
      <c r="I67" s="89">
        <f>'[1]Total Solar Radiation'!I66/4.93</f>
        <v>53.955375253549697</v>
      </c>
      <c r="J67" s="89">
        <f>'[1]Total Solar Radiation'!J66/4.93</f>
        <v>64.097363083164311</v>
      </c>
      <c r="K67" s="89">
        <f>'[1]Total Solar Radiation'!K66/4.93</f>
        <v>73.022312373225162</v>
      </c>
      <c r="L67" s="89">
        <f>'[1]Total Solar Radiation'!L66/4.93</f>
        <v>80.324543610547678</v>
      </c>
      <c r="M67" s="89">
        <f>'[1]Total Solar Radiation'!M66/4.93</f>
        <v>86.004056795131845</v>
      </c>
      <c r="N67" s="89">
        <f>'[1]Total Solar Radiation'!N66/4.93</f>
        <v>90.466531440162271</v>
      </c>
      <c r="O67" s="89">
        <f>'[1]Total Solar Radiation'!O66/4.93</f>
        <v>93.509127789046659</v>
      </c>
      <c r="P67" s="89">
        <f>'[1]Total Solar Radiation'!P66/4.93</f>
        <v>95.537525354969574</v>
      </c>
      <c r="Q67" s="89">
        <f>'[1]Total Solar Radiation'!Q66/4.93</f>
        <v>96.551724137931046</v>
      </c>
      <c r="R67" s="89">
        <f>'[1]Total Solar Radiation'!R66/4.93</f>
        <v>96.551724137931046</v>
      </c>
      <c r="S67" s="89">
        <f>'[1]Total Solar Radiation'!S66/4.93</f>
        <v>95.537525354969574</v>
      </c>
      <c r="T67" s="89">
        <f>'[1]Total Solar Radiation'!T66/4.93</f>
        <v>93.711967545638956</v>
      </c>
      <c r="U67" s="89">
        <f>'[1]Total Solar Radiation'!U66/4.93</f>
        <v>90.669371196754568</v>
      </c>
      <c r="V67" s="89">
        <f>'[1]Total Solar Radiation'!V66/4.93</f>
        <v>86.40973630831644</v>
      </c>
      <c r="W67" s="89">
        <f>'[1]Total Solar Radiation'!W66/4.93</f>
        <v>80.933062880324542</v>
      </c>
      <c r="X67" s="89">
        <f>'[1]Total Solar Radiation'!X66/4.93</f>
        <v>74.03651115618662</v>
      </c>
      <c r="Y67" s="89">
        <f>'[1]Total Solar Radiation'!Y66/4.93</f>
        <v>65.720081135902646</v>
      </c>
      <c r="Z67" s="89">
        <f>'[1]Total Solar Radiation'!Z66/4.93</f>
        <v>55.98377281947262</v>
      </c>
      <c r="AA67" s="89">
        <f>'[1]Total Solar Radiation'!AA66/4.93</f>
        <v>45.638945233265723</v>
      </c>
      <c r="AB67" s="89">
        <f>'[1]Total Solar Radiation'!AB66/4.93</f>
        <v>35.699797160243406</v>
      </c>
      <c r="AC67" s="89">
        <f>'[1]Total Solar Radiation'!AC66/4.93</f>
        <v>26.774847870182558</v>
      </c>
      <c r="AD67" s="89">
        <f>'[1]Total Solar Radiation'!AD66/4.93</f>
        <v>18.458417849898581</v>
      </c>
      <c r="AE67" s="89">
        <f>'[1]Total Solar Radiation'!AE66/4.93</f>
        <v>11.156186612576066</v>
      </c>
    </row>
    <row r="68" spans="1:31">
      <c r="A68" s="88">
        <v>82</v>
      </c>
      <c r="B68" s="89">
        <f>'[1]Total Solar Radiation'!B67/4.93</f>
        <v>0.40567951318458423</v>
      </c>
      <c r="C68" s="89">
        <f>'[1]Total Solar Radiation'!C67/4.93</f>
        <v>2.6369168356997972</v>
      </c>
      <c r="D68" s="89">
        <f>'[1]Total Solar Radiation'!D67/4.93</f>
        <v>7.5050709939148081</v>
      </c>
      <c r="E68" s="89">
        <f>'[1]Total Solar Radiation'!E67/4.93</f>
        <v>14.401622718052739</v>
      </c>
      <c r="F68" s="89">
        <f>'[1]Total Solar Radiation'!F67/4.93</f>
        <v>22.920892494929006</v>
      </c>
      <c r="G68" s="89">
        <f>'[1]Total Solar Radiation'!G67/4.93</f>
        <v>32.454361054766736</v>
      </c>
      <c r="H68" s="89">
        <f>'[1]Total Solar Radiation'!H67/4.93</f>
        <v>43.20486815415822</v>
      </c>
      <c r="I68" s="89">
        <f>'[1]Total Solar Radiation'!I67/4.93</f>
        <v>54.563894523326574</v>
      </c>
      <c r="J68" s="89">
        <f>'[1]Total Solar Radiation'!J67/4.93</f>
        <v>64.908722109533471</v>
      </c>
      <c r="K68" s="89">
        <f>'[1]Total Solar Radiation'!K67/4.93</f>
        <v>73.833671399594323</v>
      </c>
      <c r="L68" s="89">
        <f>'[1]Total Solar Radiation'!L67/4.93</f>
        <v>81.135902636916839</v>
      </c>
      <c r="M68" s="89">
        <f>'[1]Total Solar Radiation'!M67/4.93</f>
        <v>86.81541582150102</v>
      </c>
      <c r="N68" s="89">
        <f>'[1]Total Solar Radiation'!N67/4.93</f>
        <v>91.277890466531446</v>
      </c>
      <c r="O68" s="89">
        <f>'[1]Total Solar Radiation'!O67/4.93</f>
        <v>94.320486815415833</v>
      </c>
      <c r="P68" s="89">
        <f>'[1]Total Solar Radiation'!P67/4.93</f>
        <v>96.348884381338749</v>
      </c>
      <c r="Q68" s="89">
        <f>'[1]Total Solar Radiation'!Q67/4.93</f>
        <v>97.363083164300207</v>
      </c>
      <c r="R68" s="89">
        <f>'[1]Total Solar Radiation'!R67/4.93</f>
        <v>97.363083164300207</v>
      </c>
      <c r="S68" s="89">
        <f>'[1]Total Solar Radiation'!S67/4.93</f>
        <v>96.348884381338749</v>
      </c>
      <c r="T68" s="89">
        <f>'[1]Total Solar Radiation'!T67/4.93</f>
        <v>94.320486815415833</v>
      </c>
      <c r="U68" s="89">
        <f>'[1]Total Solar Radiation'!U67/4.93</f>
        <v>91.480730223123743</v>
      </c>
      <c r="V68" s="89">
        <f>'[1]Total Solar Radiation'!V67/4.93</f>
        <v>87.2210953346856</v>
      </c>
      <c r="W68" s="89">
        <f>'[1]Total Solar Radiation'!W67/4.93</f>
        <v>81.947261663286014</v>
      </c>
      <c r="X68" s="89">
        <f>'[1]Total Solar Radiation'!X67/4.93</f>
        <v>75.050709939148078</v>
      </c>
      <c r="Y68" s="89">
        <f>'[1]Total Solar Radiation'!Y67/4.93</f>
        <v>66.531440162271807</v>
      </c>
      <c r="Z68" s="89">
        <f>'[1]Total Solar Radiation'!Z67/4.93</f>
        <v>56.592292089249497</v>
      </c>
      <c r="AA68" s="89">
        <f>'[1]Total Solar Radiation'!AA67/4.93</f>
        <v>45.638945233265723</v>
      </c>
      <c r="AB68" s="89">
        <f>'[1]Total Solar Radiation'!AB67/4.93</f>
        <v>34.888438133874239</v>
      </c>
      <c r="AC68" s="89">
        <f>'[1]Total Solar Radiation'!AC67/4.93</f>
        <v>25.354969574036513</v>
      </c>
      <c r="AD68" s="89">
        <f>'[1]Total Solar Radiation'!AD67/4.93</f>
        <v>16.632860040567952</v>
      </c>
      <c r="AE68" s="89">
        <f>'[1]Total Solar Radiation'!AE67/4.93</f>
        <v>9.3306288032454372</v>
      </c>
    </row>
    <row r="69" spans="1:31">
      <c r="A69" s="88">
        <v>83</v>
      </c>
      <c r="B69" s="89">
        <f>'[1]Total Solar Radiation'!B68/4.93</f>
        <v>0</v>
      </c>
      <c r="C69" s="89">
        <f>'[1]Total Solar Radiation'!C68/4.93</f>
        <v>1.6227180527383369</v>
      </c>
      <c r="D69" s="89">
        <f>'[1]Total Solar Radiation'!D68/4.93</f>
        <v>5.6795131845841791</v>
      </c>
      <c r="E69" s="89">
        <f>'[1]Total Solar Radiation'!E68/4.93</f>
        <v>12.57606490872211</v>
      </c>
      <c r="F69" s="89">
        <f>'[1]Total Solar Radiation'!F68/4.93</f>
        <v>21.298174442190671</v>
      </c>
      <c r="G69" s="89">
        <f>'[1]Total Solar Radiation'!G68/4.93</f>
        <v>31.643002028397568</v>
      </c>
      <c r="H69" s="89">
        <f>'[1]Total Solar Radiation'!H68/4.93</f>
        <v>43.20486815415822</v>
      </c>
      <c r="I69" s="89">
        <f>'[1]Total Solar Radiation'!I68/4.93</f>
        <v>55.172413793103452</v>
      </c>
      <c r="J69" s="89">
        <f>'[1]Total Solar Radiation'!J68/4.93</f>
        <v>65.922920892494929</v>
      </c>
      <c r="K69" s="89">
        <f>'[1]Total Solar Radiation'!K68/4.93</f>
        <v>74.847870182555781</v>
      </c>
      <c r="L69" s="89">
        <f>'[1]Total Solar Radiation'!L68/4.93</f>
        <v>81.947261663286014</v>
      </c>
      <c r="M69" s="89">
        <f>'[1]Total Solar Radiation'!M68/4.93</f>
        <v>87.626774847870195</v>
      </c>
      <c r="N69" s="89">
        <f>'[1]Total Solar Radiation'!N68/4.93</f>
        <v>91.886409736308323</v>
      </c>
      <c r="O69" s="89">
        <f>'[1]Total Solar Radiation'!O68/4.93</f>
        <v>94.929006085192697</v>
      </c>
      <c r="P69" s="89">
        <f>'[1]Total Solar Radiation'!P68/4.93</f>
        <v>96.957403651115627</v>
      </c>
      <c r="Q69" s="89">
        <f>'[1]Total Solar Radiation'!Q68/4.93</f>
        <v>97.971602434077084</v>
      </c>
      <c r="R69" s="89">
        <f>'[1]Total Solar Radiation'!R68/4.93</f>
        <v>97.971602434077084</v>
      </c>
      <c r="S69" s="89">
        <f>'[1]Total Solar Radiation'!S68/4.93</f>
        <v>96.957403651115627</v>
      </c>
      <c r="T69" s="89">
        <f>'[1]Total Solar Radiation'!T68/4.93</f>
        <v>95.131845841784994</v>
      </c>
      <c r="U69" s="89">
        <f>'[1]Total Solar Radiation'!U68/4.93</f>
        <v>92.08924949290062</v>
      </c>
      <c r="V69" s="89">
        <f>'[1]Total Solar Radiation'!V68/4.93</f>
        <v>88.032454361054775</v>
      </c>
      <c r="W69" s="89">
        <f>'[1]Total Solar Radiation'!W68/4.93</f>
        <v>82.555780933062891</v>
      </c>
      <c r="X69" s="89">
        <f>'[1]Total Solar Radiation'!X68/4.93</f>
        <v>75.862068965517253</v>
      </c>
      <c r="Y69" s="89">
        <f>'[1]Total Solar Radiation'!Y68/4.93</f>
        <v>67.342799188640981</v>
      </c>
      <c r="Z69" s="89">
        <f>'[1]Total Solar Radiation'!Z68/4.93</f>
        <v>57.403651115618665</v>
      </c>
      <c r="AA69" s="89">
        <f>'[1]Total Solar Radiation'!AA68/4.93</f>
        <v>45.841784989858013</v>
      </c>
      <c r="AB69" s="89">
        <f>'[1]Total Solar Radiation'!AB68/4.93</f>
        <v>34.279918864097368</v>
      </c>
      <c r="AC69" s="89">
        <f>'[1]Total Solar Radiation'!AC68/4.93</f>
        <v>23.732251521298174</v>
      </c>
      <c r="AD69" s="89">
        <f>'[1]Total Solar Radiation'!AD68/4.93</f>
        <v>14.807302231237323</v>
      </c>
      <c r="AE69" s="89">
        <f>'[1]Total Solar Radiation'!AE68/4.93</f>
        <v>7.5050709939148081</v>
      </c>
    </row>
    <row r="70" spans="1:31">
      <c r="A70" s="88">
        <v>84</v>
      </c>
      <c r="B70" s="89">
        <f>'[1]Total Solar Radiation'!B69/4.93</f>
        <v>0</v>
      </c>
      <c r="C70" s="89">
        <f>'[1]Total Solar Radiation'!C69/4.93</f>
        <v>0.81135902636916846</v>
      </c>
      <c r="D70" s="89">
        <f>'[1]Total Solar Radiation'!D69/4.93</f>
        <v>4.2596348884381339</v>
      </c>
      <c r="E70" s="89">
        <f>'[1]Total Solar Radiation'!E69/4.93</f>
        <v>10.750507099391481</v>
      </c>
      <c r="F70" s="89">
        <f>'[1]Total Solar Radiation'!F69/4.93</f>
        <v>19.675456389452332</v>
      </c>
      <c r="G70" s="89">
        <f>'[1]Total Solar Radiation'!G69/4.93</f>
        <v>30.8316430020284</v>
      </c>
      <c r="H70" s="89">
        <f>'[1]Total Solar Radiation'!H69/4.93</f>
        <v>43.40770791075051</v>
      </c>
      <c r="I70" s="89">
        <f>'[1]Total Solar Radiation'!I69/4.93</f>
        <v>55.780933062880329</v>
      </c>
      <c r="J70" s="89">
        <f>'[1]Total Solar Radiation'!J69/4.93</f>
        <v>66.531440162271807</v>
      </c>
      <c r="K70" s="89">
        <f>'[1]Total Solar Radiation'!K69/4.93</f>
        <v>75.456389452332658</v>
      </c>
      <c r="L70" s="89">
        <f>'[1]Total Solar Radiation'!L69/4.93</f>
        <v>82.758620689655174</v>
      </c>
      <c r="M70" s="89">
        <f>'[1]Total Solar Radiation'!M69/4.93</f>
        <v>88.235294117647058</v>
      </c>
      <c r="N70" s="89">
        <f>'[1]Total Solar Radiation'!N69/4.93</f>
        <v>92.494929006085201</v>
      </c>
      <c r="O70" s="89">
        <f>'[1]Total Solar Radiation'!O69/4.93</f>
        <v>95.537525354969574</v>
      </c>
      <c r="P70" s="89">
        <f>'[1]Total Solar Radiation'!P69/4.93</f>
        <v>97.565922920892504</v>
      </c>
      <c r="Q70" s="89">
        <f>'[1]Total Solar Radiation'!Q69/4.93</f>
        <v>98.377281947261665</v>
      </c>
      <c r="R70" s="89">
        <f>'[1]Total Solar Radiation'!R69/4.93</f>
        <v>98.377281947261665</v>
      </c>
      <c r="S70" s="89">
        <f>'[1]Total Solar Radiation'!S69/4.93</f>
        <v>97.565922920892504</v>
      </c>
      <c r="T70" s="89">
        <f>'[1]Total Solar Radiation'!T69/4.93</f>
        <v>95.537525354969574</v>
      </c>
      <c r="U70" s="89">
        <f>'[1]Total Solar Radiation'!U69/4.93</f>
        <v>92.697768762677484</v>
      </c>
      <c r="V70" s="89">
        <f>'[1]Total Solar Radiation'!V69/4.93</f>
        <v>88.640973630831652</v>
      </c>
      <c r="W70" s="89">
        <f>'[1]Total Solar Radiation'!W69/4.93</f>
        <v>83.367139959432052</v>
      </c>
      <c r="X70" s="89">
        <f>'[1]Total Solar Radiation'!X69/4.93</f>
        <v>76.673427991886413</v>
      </c>
      <c r="Y70" s="89">
        <f>'[1]Total Solar Radiation'!Y69/4.93</f>
        <v>68.154158215010142</v>
      </c>
      <c r="Z70" s="89">
        <f>'[1]Total Solar Radiation'!Z69/4.93</f>
        <v>58.012170385395542</v>
      </c>
      <c r="AA70" s="89">
        <f>'[1]Total Solar Radiation'!AA69/4.93</f>
        <v>46.2474645030426</v>
      </c>
      <c r="AB70" s="89">
        <f>'[1]Total Solar Radiation'!AB69/4.93</f>
        <v>33.874239350912781</v>
      </c>
      <c r="AC70" s="89">
        <f>'[1]Total Solar Radiation'!AC69/4.93</f>
        <v>22.515212981744423</v>
      </c>
      <c r="AD70" s="89">
        <f>'[1]Total Solar Radiation'!AD69/4.93</f>
        <v>13.184584178498987</v>
      </c>
      <c r="AE70" s="89">
        <f>'[1]Total Solar Radiation'!AE69/4.93</f>
        <v>5.882352941176471</v>
      </c>
    </row>
    <row r="71" spans="1:31">
      <c r="A71" s="88">
        <v>85</v>
      </c>
      <c r="B71" s="89">
        <f>'[1]Total Solar Radiation'!B70/4.93</f>
        <v>0</v>
      </c>
      <c r="C71" s="89">
        <f>'[1]Total Solar Radiation'!C70/4.93</f>
        <v>0.40567951318458423</v>
      </c>
      <c r="D71" s="89">
        <f>'[1]Total Solar Radiation'!D70/4.93</f>
        <v>2.8397565922920895</v>
      </c>
      <c r="E71" s="89">
        <f>'[1]Total Solar Radiation'!E70/4.93</f>
        <v>8.9249492900608516</v>
      </c>
      <c r="F71" s="89">
        <f>'[1]Total Solar Radiation'!F70/4.93</f>
        <v>18.255578093306291</v>
      </c>
      <c r="G71" s="89">
        <f>'[1]Total Solar Radiation'!G70/4.93</f>
        <v>30.425963488843816</v>
      </c>
      <c r="H71" s="89">
        <f>'[1]Total Solar Radiation'!H70/4.93</f>
        <v>43.813387423935097</v>
      </c>
      <c r="I71" s="89">
        <f>'[1]Total Solar Radiation'!I70/4.93</f>
        <v>56.389452332657207</v>
      </c>
      <c r="J71" s="89">
        <f>'[1]Total Solar Radiation'!J70/4.93</f>
        <v>67.342799188640981</v>
      </c>
      <c r="K71" s="89">
        <f>'[1]Total Solar Radiation'!K70/4.93</f>
        <v>76.267748478701833</v>
      </c>
      <c r="L71" s="89">
        <f>'[1]Total Solar Radiation'!L70/4.93</f>
        <v>83.367139959432052</v>
      </c>
      <c r="M71" s="89">
        <f>'[1]Total Solar Radiation'!M70/4.93</f>
        <v>88.843813387423936</v>
      </c>
      <c r="N71" s="89">
        <f>'[1]Total Solar Radiation'!N70/4.93</f>
        <v>93.103448275862078</v>
      </c>
      <c r="O71" s="89">
        <f>'[1]Total Solar Radiation'!O70/4.93</f>
        <v>95.943204868154169</v>
      </c>
      <c r="P71" s="89">
        <f>'[1]Total Solar Radiation'!P70/4.93</f>
        <v>97.971602434077084</v>
      </c>
      <c r="Q71" s="89">
        <f>'[1]Total Solar Radiation'!Q70/4.93</f>
        <v>98.985801217038542</v>
      </c>
      <c r="R71" s="89">
        <f>'[1]Total Solar Radiation'!R70/4.93</f>
        <v>98.985801217038542</v>
      </c>
      <c r="S71" s="89">
        <f>'[1]Total Solar Radiation'!S70/4.93</f>
        <v>97.971602434077084</v>
      </c>
      <c r="T71" s="89">
        <f>'[1]Total Solar Radiation'!T70/4.93</f>
        <v>96.146044624746452</v>
      </c>
      <c r="U71" s="89">
        <f>'[1]Total Solar Radiation'!U70/4.93</f>
        <v>93.306288032454361</v>
      </c>
      <c r="V71" s="89">
        <f>'[1]Total Solar Radiation'!V70/4.93</f>
        <v>89.24949290060853</v>
      </c>
      <c r="W71" s="89">
        <f>'[1]Total Solar Radiation'!W70/4.93</f>
        <v>83.975659229208929</v>
      </c>
      <c r="X71" s="89">
        <f>'[1]Total Solar Radiation'!X70/4.93</f>
        <v>77.281947261663291</v>
      </c>
      <c r="Y71" s="89">
        <f>'[1]Total Solar Radiation'!Y70/4.93</f>
        <v>68.965517241379317</v>
      </c>
      <c r="Z71" s="89">
        <f>'[1]Total Solar Radiation'!Z70/4.93</f>
        <v>58.62068965517242</v>
      </c>
      <c r="AA71" s="89">
        <f>'[1]Total Solar Radiation'!AA70/4.93</f>
        <v>46.653144016227181</v>
      </c>
      <c r="AB71" s="89">
        <f>'[1]Total Solar Radiation'!AB70/4.93</f>
        <v>33.671399594320491</v>
      </c>
      <c r="AC71" s="89">
        <f>'[1]Total Solar Radiation'!AC70/4.93</f>
        <v>21.095334685598377</v>
      </c>
      <c r="AD71" s="89">
        <f>'[1]Total Solar Radiation'!AD70/4.93</f>
        <v>11.359026369168358</v>
      </c>
      <c r="AE71" s="89">
        <f>'[1]Total Solar Radiation'!AE70/4.93</f>
        <v>4.4624746450304258</v>
      </c>
    </row>
    <row r="72" spans="1:31">
      <c r="A72" s="88">
        <v>86</v>
      </c>
      <c r="B72" s="89">
        <f>'[1]Total Solar Radiation'!B71/4.93</f>
        <v>0</v>
      </c>
      <c r="C72" s="89">
        <f>'[1]Total Solar Radiation'!C71/4.93</f>
        <v>0</v>
      </c>
      <c r="D72" s="89">
        <f>'[1]Total Solar Radiation'!D71/4.93</f>
        <v>1.8255578093306288</v>
      </c>
      <c r="E72" s="89">
        <f>'[1]Total Solar Radiation'!E71/4.93</f>
        <v>7.0993914807302234</v>
      </c>
      <c r="F72" s="89">
        <f>'[1]Total Solar Radiation'!F71/4.93</f>
        <v>16.835699797160245</v>
      </c>
      <c r="G72" s="89">
        <f>'[1]Total Solar Radiation'!G71/4.93</f>
        <v>30.020283975659233</v>
      </c>
      <c r="H72" s="89">
        <f>'[1]Total Solar Radiation'!H71/4.93</f>
        <v>44.016227180527387</v>
      </c>
      <c r="I72" s="89">
        <f>'[1]Total Solar Radiation'!I71/4.93</f>
        <v>56.997971602434077</v>
      </c>
      <c r="J72" s="89">
        <f>'[1]Total Solar Radiation'!J71/4.93</f>
        <v>67.951318458417859</v>
      </c>
      <c r="K72" s="89">
        <f>'[1]Total Solar Radiation'!K71/4.93</f>
        <v>76.673427991886413</v>
      </c>
      <c r="L72" s="89">
        <f>'[1]Total Solar Radiation'!L71/4.93</f>
        <v>83.772819472616632</v>
      </c>
      <c r="M72" s="89">
        <f>'[1]Total Solar Radiation'!M71/4.93</f>
        <v>89.24949290060853</v>
      </c>
      <c r="N72" s="89">
        <f>'[1]Total Solar Radiation'!N71/4.93</f>
        <v>93.509127789046659</v>
      </c>
      <c r="O72" s="89">
        <f>'[1]Total Solar Radiation'!O71/4.93</f>
        <v>96.348884381338749</v>
      </c>
      <c r="P72" s="89">
        <f>'[1]Total Solar Radiation'!P71/4.93</f>
        <v>98.377281947261665</v>
      </c>
      <c r="Q72" s="89">
        <f>'[1]Total Solar Radiation'!Q71/4.93</f>
        <v>99.391480730223122</v>
      </c>
      <c r="R72" s="89">
        <f>'[1]Total Solar Radiation'!R71/4.93</f>
        <v>99.391480730223122</v>
      </c>
      <c r="S72" s="89">
        <f>'[1]Total Solar Radiation'!S71/4.93</f>
        <v>98.377281947261665</v>
      </c>
      <c r="T72" s="89">
        <f>'[1]Total Solar Radiation'!T71/4.93</f>
        <v>96.551724137931046</v>
      </c>
      <c r="U72" s="89">
        <f>'[1]Total Solar Radiation'!U71/4.93</f>
        <v>93.711967545638956</v>
      </c>
      <c r="V72" s="89">
        <f>'[1]Total Solar Radiation'!V71/4.93</f>
        <v>89.65517241379311</v>
      </c>
      <c r="W72" s="89">
        <f>'[1]Total Solar Radiation'!W71/4.93</f>
        <v>84.38133874239351</v>
      </c>
      <c r="X72" s="89">
        <f>'[1]Total Solar Radiation'!X71/4.93</f>
        <v>77.687626774847871</v>
      </c>
      <c r="Y72" s="89">
        <f>'[1]Total Solar Radiation'!Y71/4.93</f>
        <v>69.371196754563897</v>
      </c>
      <c r="Z72" s="89">
        <f>'[1]Total Solar Radiation'!Z71/4.93</f>
        <v>59.22920892494929</v>
      </c>
      <c r="AA72" s="89">
        <f>'[1]Total Solar Radiation'!AA71/4.93</f>
        <v>47.058823529411768</v>
      </c>
      <c r="AB72" s="89">
        <f>'[1]Total Solar Radiation'!AB71/4.93</f>
        <v>33.468559837728193</v>
      </c>
      <c r="AC72" s="89">
        <f>'[1]Total Solar Radiation'!AC71/4.93</f>
        <v>20.28397565922921</v>
      </c>
      <c r="AD72" s="89">
        <f>'[1]Total Solar Radiation'!AD71/4.93</f>
        <v>9.5334685598377291</v>
      </c>
      <c r="AE72" s="89">
        <f>'[1]Total Solar Radiation'!AE71/4.93</f>
        <v>3.0425963488843815</v>
      </c>
    </row>
    <row r="73" spans="1:31">
      <c r="A73" s="88">
        <v>87</v>
      </c>
      <c r="B73" s="89">
        <f>'[1]Total Solar Radiation'!B72/4.93</f>
        <v>0</v>
      </c>
      <c r="C73" s="89">
        <f>'[1]Total Solar Radiation'!C72/4.93</f>
        <v>0</v>
      </c>
      <c r="D73" s="89">
        <f>'[1]Total Solar Radiation'!D72/4.93</f>
        <v>1.0141987829614605</v>
      </c>
      <c r="E73" s="89">
        <f>'[1]Total Solar Radiation'!E72/4.93</f>
        <v>5.6795131845841791</v>
      </c>
      <c r="F73" s="89">
        <f>'[1]Total Solar Radiation'!F72/4.93</f>
        <v>15.821501014198784</v>
      </c>
      <c r="G73" s="89">
        <f>'[1]Total Solar Radiation'!G72/4.93</f>
        <v>29.817444219066939</v>
      </c>
      <c r="H73" s="89">
        <f>'[1]Total Solar Radiation'!H72/4.93</f>
        <v>44.421906693711968</v>
      </c>
      <c r="I73" s="89">
        <f>'[1]Total Solar Radiation'!I72/4.93</f>
        <v>57.403651115618665</v>
      </c>
      <c r="J73" s="89">
        <f>'[1]Total Solar Radiation'!J72/4.93</f>
        <v>68.356997971602439</v>
      </c>
      <c r="K73" s="89">
        <f>'[1]Total Solar Radiation'!K72/4.93</f>
        <v>77.079107505070994</v>
      </c>
      <c r="L73" s="89">
        <f>'[1]Total Solar Radiation'!L72/4.93</f>
        <v>84.178498985801227</v>
      </c>
      <c r="M73" s="89">
        <f>'[1]Total Solar Radiation'!M72/4.93</f>
        <v>89.65517241379311</v>
      </c>
      <c r="N73" s="89">
        <f>'[1]Total Solar Radiation'!N72/4.93</f>
        <v>93.711967545638956</v>
      </c>
      <c r="O73" s="89">
        <f>'[1]Total Solar Radiation'!O72/4.93</f>
        <v>96.754563894523329</v>
      </c>
      <c r="P73" s="89">
        <f>'[1]Total Solar Radiation'!P72/4.93</f>
        <v>98.580121703853962</v>
      </c>
      <c r="Q73" s="89">
        <f>'[1]Total Solar Radiation'!Q72/4.93</f>
        <v>99.59432048681542</v>
      </c>
      <c r="R73" s="89">
        <f>'[1]Total Solar Radiation'!R72/4.93</f>
        <v>99.59432048681542</v>
      </c>
      <c r="S73" s="89">
        <f>'[1]Total Solar Radiation'!S72/4.93</f>
        <v>98.580121703853962</v>
      </c>
      <c r="T73" s="89">
        <f>'[1]Total Solar Radiation'!T72/4.93</f>
        <v>96.754563894523329</v>
      </c>
      <c r="U73" s="89">
        <f>'[1]Total Solar Radiation'!U72/4.93</f>
        <v>93.914807302231239</v>
      </c>
      <c r="V73" s="89">
        <f>'[1]Total Solar Radiation'!V72/4.93</f>
        <v>90.060851926977691</v>
      </c>
      <c r="W73" s="89">
        <f>'[1]Total Solar Radiation'!W72/4.93</f>
        <v>84.787018255578104</v>
      </c>
      <c r="X73" s="89">
        <f>'[1]Total Solar Radiation'!X72/4.93</f>
        <v>78.093306288032466</v>
      </c>
      <c r="Y73" s="89">
        <f>'[1]Total Solar Radiation'!Y72/4.93</f>
        <v>69.776876267748477</v>
      </c>
      <c r="Z73" s="89">
        <f>'[1]Total Solar Radiation'!Z72/4.93</f>
        <v>59.634888438133878</v>
      </c>
      <c r="AA73" s="89">
        <f>'[1]Total Solar Radiation'!AA72/4.93</f>
        <v>47.464503042596348</v>
      </c>
      <c r="AB73" s="89">
        <f>'[1]Total Solar Radiation'!AB72/4.93</f>
        <v>33.468559837728193</v>
      </c>
      <c r="AC73" s="89">
        <f>'[1]Total Solar Radiation'!AC72/4.93</f>
        <v>19.472616632860042</v>
      </c>
      <c r="AD73" s="89">
        <f>'[1]Total Solar Radiation'!AD72/4.93</f>
        <v>8.1135902636916839</v>
      </c>
      <c r="AE73" s="89">
        <f>'[1]Total Solar Radiation'!AE72/4.93</f>
        <v>1.8255578093306288</v>
      </c>
    </row>
    <row r="74" spans="1:31">
      <c r="A74" s="88">
        <v>88</v>
      </c>
      <c r="B74" s="89">
        <f>'[1]Total Solar Radiation'!B73/4.93</f>
        <v>0</v>
      </c>
      <c r="C74" s="89">
        <f>'[1]Total Solar Radiation'!C73/4.93</f>
        <v>0</v>
      </c>
      <c r="D74" s="89">
        <f>'[1]Total Solar Radiation'!D73/4.93</f>
        <v>0.40567951318458423</v>
      </c>
      <c r="E74" s="89">
        <f>'[1]Total Solar Radiation'!E73/4.93</f>
        <v>4.2596348884381339</v>
      </c>
      <c r="F74" s="89">
        <f>'[1]Total Solar Radiation'!F73/4.93</f>
        <v>15.010141987829616</v>
      </c>
      <c r="G74" s="89">
        <f>'[1]Total Solar Radiation'!G73/4.93</f>
        <v>29.614604462474645</v>
      </c>
      <c r="H74" s="89">
        <f>'[1]Total Solar Radiation'!H73/4.93</f>
        <v>44.624746450304265</v>
      </c>
      <c r="I74" s="89">
        <f>'[1]Total Solar Radiation'!I73/4.93</f>
        <v>57.809330628803252</v>
      </c>
      <c r="J74" s="89">
        <f>'[1]Total Solar Radiation'!J73/4.93</f>
        <v>68.559837728194736</v>
      </c>
      <c r="K74" s="89">
        <f>'[1]Total Solar Radiation'!K73/4.93</f>
        <v>77.484787018255588</v>
      </c>
      <c r="L74" s="89">
        <f>'[1]Total Solar Radiation'!L73/4.93</f>
        <v>84.38133874239351</v>
      </c>
      <c r="M74" s="89">
        <f>'[1]Total Solar Radiation'!M73/4.93</f>
        <v>89.858012170385408</v>
      </c>
      <c r="N74" s="89">
        <f>'[1]Total Solar Radiation'!N73/4.93</f>
        <v>94.117647058823536</v>
      </c>
      <c r="O74" s="89">
        <f>'[1]Total Solar Radiation'!O73/4.93</f>
        <v>96.957403651115627</v>
      </c>
      <c r="P74" s="89">
        <f>'[1]Total Solar Radiation'!P73/4.93</f>
        <v>98.782961460446259</v>
      </c>
      <c r="Q74" s="89">
        <f>'[1]Total Solar Radiation'!Q73/4.93</f>
        <v>99.797160243407717</v>
      </c>
      <c r="R74" s="89">
        <f>'[1]Total Solar Radiation'!R73/4.93</f>
        <v>99.797160243407717</v>
      </c>
      <c r="S74" s="89">
        <f>'[1]Total Solar Radiation'!S73/4.93</f>
        <v>98.782961460446259</v>
      </c>
      <c r="T74" s="89">
        <f>'[1]Total Solar Radiation'!T73/4.93</f>
        <v>96.957403651115627</v>
      </c>
      <c r="U74" s="89">
        <f>'[1]Total Solar Radiation'!U73/4.93</f>
        <v>94.117647058823536</v>
      </c>
      <c r="V74" s="89">
        <f>'[1]Total Solar Radiation'!V73/4.93</f>
        <v>90.263691683569988</v>
      </c>
      <c r="W74" s="89">
        <f>'[1]Total Solar Radiation'!W73/4.93</f>
        <v>84.989858012170387</v>
      </c>
      <c r="X74" s="89">
        <f>'[1]Total Solar Radiation'!X73/4.93</f>
        <v>78.498985801217046</v>
      </c>
      <c r="Y74" s="89">
        <f>'[1]Total Solar Radiation'!Y73/4.93</f>
        <v>70.182555780933072</v>
      </c>
      <c r="Z74" s="89">
        <f>'[1]Total Solar Radiation'!Z73/4.93</f>
        <v>60.040567951318465</v>
      </c>
      <c r="AA74" s="89">
        <f>'[1]Total Solar Radiation'!AA73/4.93</f>
        <v>47.667342799188646</v>
      </c>
      <c r="AB74" s="89">
        <f>'[1]Total Solar Radiation'!AB73/4.93</f>
        <v>33.671399594320491</v>
      </c>
      <c r="AC74" s="89">
        <f>'[1]Total Solar Radiation'!AC73/4.93</f>
        <v>18.864097363083165</v>
      </c>
      <c r="AD74" s="89">
        <f>'[1]Total Solar Radiation'!AD73/4.93</f>
        <v>6.8965517241379315</v>
      </c>
      <c r="AE74" s="89">
        <f>'[1]Total Solar Radiation'!AE73/4.93</f>
        <v>1.0141987829614605</v>
      </c>
    </row>
    <row r="75" spans="1:31">
      <c r="A75" s="88">
        <v>89</v>
      </c>
      <c r="B75" s="89">
        <f>'[1]Total Solar Radiation'!B74/4.93</f>
        <v>0</v>
      </c>
      <c r="C75" s="89">
        <f>'[1]Total Solar Radiation'!C74/4.93</f>
        <v>0</v>
      </c>
      <c r="D75" s="89">
        <f>'[1]Total Solar Radiation'!D74/4.93</f>
        <v>0</v>
      </c>
      <c r="E75" s="89">
        <f>'[1]Total Solar Radiation'!E74/4.93</f>
        <v>3.6511156186612577</v>
      </c>
      <c r="F75" s="89">
        <f>'[1]Total Solar Radiation'!F74/4.93</f>
        <v>14.401622718052739</v>
      </c>
      <c r="G75" s="89">
        <f>'[1]Total Solar Radiation'!G74/4.93</f>
        <v>29.614604462474645</v>
      </c>
      <c r="H75" s="89">
        <f>'[1]Total Solar Radiation'!H74/4.93</f>
        <v>44.827586206896555</v>
      </c>
      <c r="I75" s="89">
        <f>'[1]Total Solar Radiation'!I74/4.93</f>
        <v>58.012170385395542</v>
      </c>
      <c r="J75" s="89">
        <f>'[1]Total Solar Radiation'!J74/4.93</f>
        <v>68.762677484787019</v>
      </c>
      <c r="K75" s="89">
        <f>'[1]Total Solar Radiation'!K74/4.93</f>
        <v>77.687626774847871</v>
      </c>
      <c r="L75" s="89">
        <f>'[1]Total Solar Radiation'!L74/4.93</f>
        <v>84.584178498985807</v>
      </c>
      <c r="M75" s="89">
        <f>'[1]Total Solar Radiation'!M74/4.93</f>
        <v>90.060851926977691</v>
      </c>
      <c r="N75" s="89">
        <f>'[1]Total Solar Radiation'!N74/4.93</f>
        <v>94.117647058823536</v>
      </c>
      <c r="O75" s="89">
        <f>'[1]Total Solar Radiation'!O74/4.93</f>
        <v>97.16024340770791</v>
      </c>
      <c r="P75" s="89">
        <f>'[1]Total Solar Radiation'!P74/4.93</f>
        <v>98.985801217038542</v>
      </c>
      <c r="Q75" s="89">
        <f>'[1]Total Solar Radiation'!Q74/4.93</f>
        <v>100</v>
      </c>
      <c r="R75" s="89">
        <f>'[1]Total Solar Radiation'!R74/4.93</f>
        <v>100</v>
      </c>
      <c r="S75" s="89">
        <f>'[1]Total Solar Radiation'!S74/4.93</f>
        <v>98.985801217038542</v>
      </c>
      <c r="T75" s="89">
        <f>'[1]Total Solar Radiation'!T74/4.93</f>
        <v>97.16024340770791</v>
      </c>
      <c r="U75" s="89">
        <f>'[1]Total Solar Radiation'!U74/4.93</f>
        <v>94.320486815415833</v>
      </c>
      <c r="V75" s="89">
        <f>'[1]Total Solar Radiation'!V74/4.93</f>
        <v>90.466531440162271</v>
      </c>
      <c r="W75" s="89">
        <f>'[1]Total Solar Radiation'!W74/4.93</f>
        <v>85.192697768762685</v>
      </c>
      <c r="X75" s="89">
        <f>'[1]Total Solar Radiation'!X74/4.93</f>
        <v>78.701825557809329</v>
      </c>
      <c r="Y75" s="89">
        <f>'[1]Total Solar Radiation'!Y74/4.93</f>
        <v>70.385395537525355</v>
      </c>
      <c r="Z75" s="89">
        <f>'[1]Total Solar Radiation'!Z74/4.93</f>
        <v>60.243407707910755</v>
      </c>
      <c r="AA75" s="89">
        <f>'[1]Total Solar Radiation'!AA74/4.93</f>
        <v>47.870182555780936</v>
      </c>
      <c r="AB75" s="89">
        <f>'[1]Total Solar Radiation'!AB74/4.93</f>
        <v>33.671399594320491</v>
      </c>
      <c r="AC75" s="89">
        <f>'[1]Total Solar Radiation'!AC74/4.93</f>
        <v>18.458417849898581</v>
      </c>
      <c r="AD75" s="89">
        <f>'[1]Total Solar Radiation'!AD74/4.93</f>
        <v>6.0851926977687629</v>
      </c>
      <c r="AE75" s="89">
        <f>'[1]Total Solar Radiation'!AE74/4.93</f>
        <v>0.40567951318458423</v>
      </c>
    </row>
  </sheetData>
  <mergeCells count="3">
    <mergeCell ref="B12:AE12"/>
    <mergeCell ref="B13:AE13"/>
    <mergeCell ref="B14:AE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B89"/>
  <sheetViews>
    <sheetView topLeftCell="A67" workbookViewId="0">
      <selection sqref="A1:XFD1048576"/>
    </sheetView>
  </sheetViews>
  <sheetFormatPr defaultRowHeight="15"/>
  <cols>
    <col min="1" max="1" width="9.140625" style="17"/>
    <col min="2" max="2" width="5.140625" style="17" bestFit="1" customWidth="1"/>
    <col min="3" max="3" width="3" style="17" bestFit="1" customWidth="1"/>
    <col min="4" max="4" width="3.5703125" style="17" customWidth="1"/>
    <col min="5" max="5" width="9.140625" style="17"/>
    <col min="6" max="6" width="6.42578125" style="17" customWidth="1"/>
    <col min="7" max="9" width="6.42578125" style="23" customWidth="1"/>
    <col min="10" max="12" width="6.42578125" style="17" customWidth="1"/>
    <col min="13" max="13" width="6.42578125" customWidth="1"/>
    <col min="14" max="14" width="6.42578125" style="17" customWidth="1"/>
    <col min="15" max="17" width="6.42578125" style="32" customWidth="1"/>
    <col min="18" max="20" width="6.42578125" customWidth="1"/>
    <col min="21" max="26" width="6.42578125" style="32" customWidth="1"/>
    <col min="27" max="27" width="9.7109375" style="32" customWidth="1"/>
    <col min="28" max="28" width="8.5703125" style="32" customWidth="1"/>
    <col min="29" max="29" width="9.5703125" style="32" customWidth="1"/>
    <col min="30" max="30" width="12.42578125" style="32" customWidth="1"/>
    <col min="31" max="31" width="9.7109375" style="32" customWidth="1"/>
    <col min="32" max="34" width="6.42578125" style="32" customWidth="1"/>
    <col min="35" max="35" width="9.7109375" style="17" customWidth="1"/>
    <col min="36" max="36" width="8.5703125" style="32" customWidth="1"/>
    <col min="37" max="37" width="9.5703125" style="32" customWidth="1"/>
    <col min="38" max="38" width="12.42578125" style="17" customWidth="1"/>
    <col min="39" max="40" width="9.7109375" style="32" customWidth="1"/>
    <col min="41" max="42" width="6.42578125" style="32" customWidth="1"/>
    <col min="43" max="43" width="9.7109375" style="32" customWidth="1"/>
    <col min="44" max="44" width="8.5703125" style="32" customWidth="1"/>
    <col min="45" max="45" width="9.5703125" style="32" customWidth="1"/>
    <col min="46" max="46" width="12.42578125" style="32" customWidth="1"/>
    <col min="47" max="48" width="9.7109375" style="32" customWidth="1"/>
    <col min="56" max="56" width="3" style="32" customWidth="1"/>
    <col min="57" max="58" width="6.42578125" style="32" customWidth="1"/>
    <col min="59" max="59" width="9.7109375" style="32" customWidth="1"/>
    <col min="60" max="60" width="8.5703125" style="32" customWidth="1"/>
    <col min="61" max="61" width="9.5703125" style="32" customWidth="1"/>
    <col min="62" max="62" width="12.42578125" style="32" customWidth="1"/>
    <col min="63" max="65" width="9.7109375" style="32" customWidth="1"/>
    <col min="66" max="66" width="6.7109375" style="32" customWidth="1"/>
    <col min="67" max="67" width="4.85546875" style="32" customWidth="1"/>
    <col min="68" max="69" width="7.140625" style="17" customWidth="1"/>
    <col min="70" max="70" width="11" style="17" customWidth="1"/>
    <col min="71" max="71" width="7.140625" style="32" customWidth="1"/>
    <col min="72" max="79" width="5.85546875" customWidth="1"/>
    <col min="80" max="80" width="8.85546875" customWidth="1"/>
    <col min="81" max="86" width="5.85546875" customWidth="1"/>
    <col min="87" max="87" width="6.85546875" style="32" customWidth="1"/>
    <col min="88" max="88" width="5.85546875" customWidth="1"/>
    <col min="89" max="89" width="8.7109375" customWidth="1"/>
    <col min="90" max="90" width="9.85546875" customWidth="1"/>
    <col min="91" max="91" width="10.140625" style="32" customWidth="1"/>
    <col min="92" max="92" width="12.7109375" customWidth="1"/>
    <col min="106" max="106" width="6.85546875" style="32" customWidth="1"/>
  </cols>
  <sheetData>
    <row r="1" spans="1:106">
      <c r="E1" s="32"/>
      <c r="F1" s="32"/>
      <c r="G1" s="32"/>
      <c r="H1" s="32"/>
      <c r="I1" s="32"/>
      <c r="J1" s="32"/>
      <c r="K1" s="32"/>
      <c r="L1" s="32"/>
      <c r="M1" s="32"/>
      <c r="N1" s="32"/>
      <c r="R1" s="32"/>
      <c r="S1" s="32"/>
      <c r="T1" s="32"/>
      <c r="AI1" s="32"/>
      <c r="AL1" s="32"/>
      <c r="BP1" s="32"/>
      <c r="BQ1" s="32"/>
      <c r="BR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</row>
    <row r="2" spans="1:106">
      <c r="E2" s="32"/>
      <c r="F2" s="32"/>
      <c r="G2" s="32"/>
      <c r="H2" s="32"/>
      <c r="I2" s="32"/>
      <c r="J2" s="32"/>
      <c r="K2" s="32"/>
      <c r="L2" s="32"/>
      <c r="M2" s="32"/>
      <c r="N2" s="32"/>
      <c r="R2" s="32"/>
      <c r="S2" s="32"/>
      <c r="T2" s="32"/>
      <c r="AI2" s="32"/>
      <c r="AL2" s="32"/>
      <c r="BP2" s="32"/>
      <c r="BQ2" s="32"/>
      <c r="BR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</row>
    <row r="3" spans="1:106" ht="30.75" customHeight="1">
      <c r="D3" s="37"/>
      <c r="E3" s="32"/>
      <c r="F3" s="32"/>
      <c r="G3" s="32"/>
      <c r="H3" s="32"/>
      <c r="I3" s="32"/>
      <c r="J3" s="32"/>
      <c r="K3" s="32"/>
      <c r="L3" s="32"/>
      <c r="M3" s="32"/>
      <c r="N3" s="32"/>
      <c r="R3" s="32"/>
      <c r="S3" s="32"/>
      <c r="T3" s="32"/>
      <c r="Y3" s="144" t="s">
        <v>123</v>
      </c>
      <c r="Z3" s="144"/>
      <c r="AA3" s="144"/>
      <c r="AB3" s="144"/>
      <c r="AC3" s="144"/>
      <c r="AD3" s="144"/>
      <c r="AE3" s="144"/>
      <c r="AG3" s="144" t="s">
        <v>155</v>
      </c>
      <c r="AH3" s="144"/>
      <c r="AI3" s="144"/>
      <c r="AJ3" s="144"/>
      <c r="AK3" s="144"/>
      <c r="AL3" s="144"/>
      <c r="AM3" s="144"/>
      <c r="AO3" s="144" t="s">
        <v>156</v>
      </c>
      <c r="AP3" s="144"/>
      <c r="AQ3" s="144"/>
      <c r="AR3" s="144"/>
      <c r="AS3" s="144"/>
      <c r="AT3" s="144"/>
      <c r="AU3" s="144"/>
      <c r="AV3" s="80"/>
      <c r="BD3" s="80"/>
      <c r="BE3" s="144" t="s">
        <v>126</v>
      </c>
      <c r="BF3" s="144"/>
      <c r="BG3" s="144"/>
      <c r="BH3" s="144"/>
      <c r="BI3" s="144"/>
      <c r="BJ3" s="144"/>
      <c r="BK3" s="144"/>
      <c r="BL3" s="80"/>
      <c r="BM3" s="80"/>
      <c r="BP3" s="32"/>
      <c r="BQ3" s="32"/>
      <c r="BR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</row>
    <row r="4" spans="1:106" s="17" customFormat="1" ht="42.75" customHeight="1">
      <c r="D4" s="37"/>
      <c r="E4" s="32" t="s">
        <v>80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145" t="s">
        <v>116</v>
      </c>
      <c r="Z4" s="145"/>
      <c r="AA4" s="145"/>
      <c r="AB4" s="74"/>
      <c r="AC4" s="74"/>
      <c r="AD4" s="74"/>
      <c r="AE4" s="74"/>
      <c r="AF4" s="32"/>
      <c r="AG4" s="145" t="s">
        <v>116</v>
      </c>
      <c r="AH4" s="145"/>
      <c r="AI4" s="145"/>
      <c r="AJ4" s="74"/>
      <c r="AK4" s="74"/>
      <c r="AL4" s="74"/>
      <c r="AM4" s="74"/>
      <c r="AN4" s="59"/>
      <c r="AO4" s="145" t="s">
        <v>116</v>
      </c>
      <c r="AP4" s="145"/>
      <c r="AQ4" s="145"/>
      <c r="AR4" s="74"/>
      <c r="AS4" s="74"/>
      <c r="AT4" s="74"/>
      <c r="AU4" s="74"/>
      <c r="AV4" s="59"/>
      <c r="BD4" s="59"/>
      <c r="BE4" s="145" t="s">
        <v>116</v>
      </c>
      <c r="BF4" s="145"/>
      <c r="BG4" s="145"/>
      <c r="BH4" s="74"/>
      <c r="BI4" s="74"/>
      <c r="BJ4" s="74"/>
      <c r="BK4" s="74"/>
      <c r="BL4" s="59"/>
      <c r="BM4" s="59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M4" s="32"/>
      <c r="DB4" s="32"/>
    </row>
    <row r="5" spans="1:106" ht="54.75" customHeight="1">
      <c r="A5" s="2" t="s">
        <v>0</v>
      </c>
      <c r="B5" s="2"/>
      <c r="C5" s="2"/>
      <c r="D5" s="37"/>
      <c r="E5" s="21" t="s">
        <v>79</v>
      </c>
      <c r="F5" s="21" t="s">
        <v>100</v>
      </c>
      <c r="G5" s="21">
        <v>1990</v>
      </c>
      <c r="H5" s="21">
        <f>G5+10</f>
        <v>2000</v>
      </c>
      <c r="I5" s="21">
        <f t="shared" ref="I5:T5" si="0">H5+10</f>
        <v>2010</v>
      </c>
      <c r="J5" s="21">
        <f t="shared" si="0"/>
        <v>2020</v>
      </c>
      <c r="K5" s="21">
        <f t="shared" si="0"/>
        <v>2030</v>
      </c>
      <c r="L5" s="21">
        <f t="shared" si="0"/>
        <v>2040</v>
      </c>
      <c r="M5" s="21">
        <f t="shared" si="0"/>
        <v>2050</v>
      </c>
      <c r="N5" s="21">
        <f t="shared" si="0"/>
        <v>2060</v>
      </c>
      <c r="O5" s="21">
        <f t="shared" si="0"/>
        <v>2070</v>
      </c>
      <c r="P5" s="21">
        <f t="shared" si="0"/>
        <v>2080</v>
      </c>
      <c r="Q5" s="21">
        <f t="shared" si="0"/>
        <v>2090</v>
      </c>
      <c r="R5" s="21">
        <f t="shared" si="0"/>
        <v>2100</v>
      </c>
      <c r="S5" s="21">
        <f t="shared" si="0"/>
        <v>2110</v>
      </c>
      <c r="T5" s="21">
        <f t="shared" si="0"/>
        <v>2120</v>
      </c>
      <c r="U5" s="21"/>
      <c r="V5" s="95" t="s">
        <v>0</v>
      </c>
      <c r="W5" s="95"/>
      <c r="X5" s="95"/>
      <c r="Y5" s="75">
        <v>1979</v>
      </c>
      <c r="Z5" s="75">
        <v>2014</v>
      </c>
      <c r="AA5" s="75" t="s">
        <v>124</v>
      </c>
      <c r="AB5" s="75" t="s">
        <v>113</v>
      </c>
      <c r="AC5" s="75" t="s">
        <v>114</v>
      </c>
      <c r="AD5" s="75" t="s">
        <v>115</v>
      </c>
      <c r="AE5" s="75" t="s">
        <v>117</v>
      </c>
      <c r="AF5" s="96"/>
      <c r="AG5" s="75">
        <v>1979</v>
      </c>
      <c r="AH5" s="75">
        <v>2100</v>
      </c>
      <c r="AI5" s="75" t="s">
        <v>157</v>
      </c>
      <c r="AJ5" s="75" t="s">
        <v>113</v>
      </c>
      <c r="AK5" s="75" t="s">
        <v>114</v>
      </c>
      <c r="AL5" s="75" t="s">
        <v>115</v>
      </c>
      <c r="AM5" s="75" t="s">
        <v>117</v>
      </c>
      <c r="AN5" s="79"/>
      <c r="AO5" s="75">
        <v>1979</v>
      </c>
      <c r="AP5" s="75" t="s">
        <v>122</v>
      </c>
      <c r="AQ5" s="75" t="s">
        <v>158</v>
      </c>
      <c r="AR5" s="75" t="s">
        <v>113</v>
      </c>
      <c r="AS5" s="75" t="s">
        <v>114</v>
      </c>
      <c r="AT5" s="75" t="s">
        <v>115</v>
      </c>
      <c r="AU5" s="75" t="s">
        <v>117</v>
      </c>
      <c r="AV5" s="79"/>
      <c r="BD5" s="79"/>
      <c r="BE5" s="75">
        <v>2010</v>
      </c>
      <c r="BF5" s="75">
        <v>2014</v>
      </c>
      <c r="BG5" s="75" t="s">
        <v>127</v>
      </c>
      <c r="BH5" s="75" t="s">
        <v>113</v>
      </c>
      <c r="BI5" s="75" t="s">
        <v>114</v>
      </c>
      <c r="BJ5" s="75" t="s">
        <v>115</v>
      </c>
      <c r="BK5" s="75" t="s">
        <v>117</v>
      </c>
      <c r="BL5" s="79"/>
      <c r="BM5" s="79"/>
      <c r="BN5" s="21"/>
      <c r="BO5" s="21"/>
      <c r="BP5" s="21" t="s">
        <v>81</v>
      </c>
      <c r="BQ5" s="21" t="s">
        <v>100</v>
      </c>
      <c r="BR5" s="21">
        <v>1990</v>
      </c>
      <c r="BS5" s="21">
        <f>BR5+10</f>
        <v>2000</v>
      </c>
      <c r="BT5" s="21">
        <f t="shared" ref="BT5:CE5" si="1">BS5+10</f>
        <v>2010</v>
      </c>
      <c r="BU5" s="21">
        <f t="shared" si="1"/>
        <v>2020</v>
      </c>
      <c r="BV5" s="21">
        <f t="shared" si="1"/>
        <v>2030</v>
      </c>
      <c r="BW5" s="21">
        <f t="shared" si="1"/>
        <v>2040</v>
      </c>
      <c r="BX5" s="21">
        <f t="shared" si="1"/>
        <v>2050</v>
      </c>
      <c r="BY5" s="21">
        <f t="shared" si="1"/>
        <v>2060</v>
      </c>
      <c r="BZ5" s="21">
        <f t="shared" si="1"/>
        <v>2070</v>
      </c>
      <c r="CA5" s="21">
        <f t="shared" si="1"/>
        <v>2080</v>
      </c>
      <c r="CB5" s="21">
        <f t="shared" si="1"/>
        <v>2090</v>
      </c>
      <c r="CC5" s="21">
        <f t="shared" si="1"/>
        <v>2100</v>
      </c>
      <c r="CD5" s="21">
        <f t="shared" si="1"/>
        <v>2110</v>
      </c>
      <c r="CE5" s="21">
        <f t="shared" si="1"/>
        <v>2120</v>
      </c>
      <c r="CF5" s="21"/>
      <c r="CG5" s="32"/>
      <c r="CH5" s="32"/>
      <c r="CI5" s="21" t="s">
        <v>93</v>
      </c>
      <c r="CK5" s="21" t="s">
        <v>81</v>
      </c>
      <c r="CL5" s="21" t="s">
        <v>100</v>
      </c>
      <c r="CM5" s="21">
        <v>1980</v>
      </c>
      <c r="CN5" s="21">
        <v>1990</v>
      </c>
      <c r="CO5" s="21">
        <f>CN5+10</f>
        <v>2000</v>
      </c>
      <c r="CP5" s="21">
        <f t="shared" ref="CP5:DA5" si="2">CO5+10</f>
        <v>2010</v>
      </c>
      <c r="CQ5" s="21">
        <f t="shared" si="2"/>
        <v>2020</v>
      </c>
      <c r="CR5" s="21">
        <f t="shared" si="2"/>
        <v>2030</v>
      </c>
      <c r="CS5" s="21">
        <f t="shared" si="2"/>
        <v>2040</v>
      </c>
      <c r="CT5" s="21">
        <f t="shared" si="2"/>
        <v>2050</v>
      </c>
      <c r="CU5" s="21">
        <f t="shared" si="2"/>
        <v>2060</v>
      </c>
      <c r="CV5" s="21">
        <f t="shared" si="2"/>
        <v>2070</v>
      </c>
      <c r="CW5" s="21">
        <f t="shared" si="2"/>
        <v>2080</v>
      </c>
      <c r="CX5" s="21">
        <f t="shared" si="2"/>
        <v>2090</v>
      </c>
      <c r="CY5" s="21">
        <f t="shared" si="2"/>
        <v>2100</v>
      </c>
      <c r="CZ5" s="21">
        <f t="shared" si="2"/>
        <v>2110</v>
      </c>
      <c r="DA5" s="21">
        <f t="shared" si="2"/>
        <v>2120</v>
      </c>
      <c r="DB5" s="21"/>
    </row>
    <row r="6" spans="1:106">
      <c r="A6" s="3">
        <v>2</v>
      </c>
      <c r="B6" s="17" t="s">
        <v>48</v>
      </c>
      <c r="C6" s="17">
        <v>8</v>
      </c>
      <c r="D6" s="25"/>
      <c r="E6" s="32"/>
      <c r="F6" s="32"/>
      <c r="G6" s="32"/>
      <c r="H6" s="32"/>
      <c r="I6" s="32"/>
      <c r="J6" s="32"/>
      <c r="K6" s="32"/>
      <c r="L6" s="32"/>
      <c r="M6" s="32"/>
      <c r="N6" s="32"/>
      <c r="R6" s="32"/>
      <c r="S6" s="32"/>
      <c r="T6" s="32"/>
      <c r="V6" s="3"/>
      <c r="Y6" s="74"/>
      <c r="Z6" s="74"/>
      <c r="AA6" s="74"/>
      <c r="AB6" s="74"/>
      <c r="AC6" s="74"/>
      <c r="AD6" s="74"/>
      <c r="AE6" s="74"/>
      <c r="AG6" s="74"/>
      <c r="AH6" s="74"/>
      <c r="AI6" s="74"/>
      <c r="AJ6" s="74"/>
      <c r="AK6" s="74"/>
      <c r="AL6" s="74"/>
      <c r="AM6" s="74"/>
      <c r="AN6" s="59"/>
      <c r="AO6" s="74"/>
      <c r="AP6" s="74"/>
      <c r="AQ6" s="74"/>
      <c r="AR6" s="74"/>
      <c r="AS6" s="74"/>
      <c r="AT6" s="74"/>
      <c r="AU6" s="74"/>
      <c r="AV6" s="59"/>
      <c r="BD6" s="59"/>
      <c r="BE6" s="74"/>
      <c r="BF6" s="74"/>
      <c r="BG6" s="74"/>
      <c r="BH6" s="74"/>
      <c r="BI6" s="74"/>
      <c r="BJ6" s="74"/>
      <c r="BK6" s="74"/>
      <c r="BL6" s="59"/>
      <c r="BM6" s="59"/>
      <c r="BP6" s="32"/>
      <c r="BQ6" s="32"/>
      <c r="BR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K6" s="32"/>
      <c r="CL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</row>
    <row r="7" spans="1:106">
      <c r="A7" s="3">
        <v>3</v>
      </c>
      <c r="C7" s="17">
        <v>15</v>
      </c>
      <c r="D7" s="25"/>
      <c r="E7" s="32"/>
      <c r="F7" s="32"/>
      <c r="G7" s="32"/>
      <c r="H7" s="32"/>
      <c r="I7" s="32"/>
      <c r="J7" s="32"/>
      <c r="K7" s="32"/>
      <c r="L7" s="32"/>
      <c r="M7" s="32"/>
      <c r="N7" s="32"/>
      <c r="R7" s="32"/>
      <c r="S7" s="32"/>
      <c r="T7" s="32"/>
      <c r="V7" s="3"/>
      <c r="Y7" s="74"/>
      <c r="Z7" s="74"/>
      <c r="AA7" s="74"/>
      <c r="AB7" s="74"/>
      <c r="AC7" s="74"/>
      <c r="AD7" s="74"/>
      <c r="AE7" s="74"/>
      <c r="AG7" s="74"/>
      <c r="AH7" s="74"/>
      <c r="AI7" s="74"/>
      <c r="AJ7" s="74"/>
      <c r="AK7" s="74"/>
      <c r="AL7" s="74"/>
      <c r="AM7" s="74"/>
      <c r="AN7" s="59"/>
      <c r="AO7" s="74"/>
      <c r="AP7" s="74"/>
      <c r="AQ7" s="74"/>
      <c r="AR7" s="74"/>
      <c r="AS7" s="74"/>
      <c r="AT7" s="74"/>
      <c r="AU7" s="74"/>
      <c r="AV7" s="59"/>
      <c r="BD7" s="59"/>
      <c r="BE7" s="74"/>
      <c r="BF7" s="74"/>
      <c r="BG7" s="74"/>
      <c r="BH7" s="74"/>
      <c r="BI7" s="74"/>
      <c r="BJ7" s="74"/>
      <c r="BK7" s="74"/>
      <c r="BL7" s="59"/>
      <c r="BM7" s="59"/>
      <c r="BP7" s="32"/>
      <c r="BQ7" s="32"/>
      <c r="BR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K7" s="32"/>
      <c r="CL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</row>
    <row r="8" spans="1:106">
      <c r="A8" s="3">
        <v>4</v>
      </c>
      <c r="C8" s="17">
        <v>23</v>
      </c>
      <c r="D8" s="25"/>
      <c r="E8" s="32"/>
      <c r="F8" s="32"/>
      <c r="G8" s="32"/>
      <c r="H8" s="32"/>
      <c r="I8" s="32"/>
      <c r="J8" s="32"/>
      <c r="K8" s="32"/>
      <c r="L8" s="32"/>
      <c r="M8" s="32"/>
      <c r="N8" s="32"/>
      <c r="R8" s="32"/>
      <c r="S8" s="32"/>
      <c r="T8" s="32"/>
      <c r="V8" s="3"/>
      <c r="Y8" s="74"/>
      <c r="Z8" s="74"/>
      <c r="AA8" s="74"/>
      <c r="AB8" s="74"/>
      <c r="AC8" s="74"/>
      <c r="AD8" s="74"/>
      <c r="AE8" s="74"/>
      <c r="AG8" s="74"/>
      <c r="AH8" s="74"/>
      <c r="AI8" s="74"/>
      <c r="AJ8" s="74"/>
      <c r="AK8" s="74"/>
      <c r="AL8" s="74"/>
      <c r="AM8" s="74"/>
      <c r="AN8" s="59"/>
      <c r="AO8" s="74"/>
      <c r="AP8" s="74"/>
      <c r="AQ8" s="74"/>
      <c r="AR8" s="74"/>
      <c r="AS8" s="74"/>
      <c r="AT8" s="74"/>
      <c r="AU8" s="74"/>
      <c r="AV8" s="59"/>
      <c r="BD8" s="59"/>
      <c r="BE8" s="74"/>
      <c r="BF8" s="74"/>
      <c r="BG8" s="74"/>
      <c r="BH8" s="74"/>
      <c r="BI8" s="74"/>
      <c r="BJ8" s="74"/>
      <c r="BK8" s="74"/>
      <c r="BL8" s="59"/>
      <c r="BM8" s="59"/>
      <c r="BP8" s="32"/>
      <c r="BQ8" s="32"/>
      <c r="BR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K8" s="32"/>
      <c r="CL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6">
      <c r="A9" s="3">
        <v>5</v>
      </c>
      <c r="C9" s="17">
        <v>29</v>
      </c>
      <c r="D9" s="25"/>
      <c r="E9" s="32"/>
      <c r="F9" s="32"/>
      <c r="G9" s="32"/>
      <c r="H9" s="32"/>
      <c r="I9" s="32"/>
      <c r="J9" s="32"/>
      <c r="K9" s="32"/>
      <c r="L9" s="32"/>
      <c r="M9" s="32"/>
      <c r="N9" s="32"/>
      <c r="R9" s="32"/>
      <c r="S9" s="32"/>
      <c r="T9" s="32"/>
      <c r="V9" s="3"/>
      <c r="Y9" s="74"/>
      <c r="Z9" s="74"/>
      <c r="AA9" s="74"/>
      <c r="AB9" s="74"/>
      <c r="AC9" s="74"/>
      <c r="AD9" s="74"/>
      <c r="AE9" s="74"/>
      <c r="AG9" s="74"/>
      <c r="AH9" s="74"/>
      <c r="AI9" s="74"/>
      <c r="AJ9" s="74"/>
      <c r="AK9" s="74"/>
      <c r="AL9" s="74"/>
      <c r="AM9" s="74"/>
      <c r="AN9" s="59"/>
      <c r="AO9" s="74"/>
      <c r="AP9" s="74"/>
      <c r="AQ9" s="74"/>
      <c r="AR9" s="74"/>
      <c r="AS9" s="74"/>
      <c r="AT9" s="74"/>
      <c r="AU9" s="74"/>
      <c r="AV9" s="59"/>
      <c r="BD9" s="59"/>
      <c r="BE9" s="74"/>
      <c r="BF9" s="74"/>
      <c r="BG9" s="74"/>
      <c r="BH9" s="74"/>
      <c r="BI9" s="74"/>
      <c r="BJ9" s="74"/>
      <c r="BK9" s="74"/>
      <c r="BL9" s="59"/>
      <c r="BM9" s="59"/>
      <c r="BP9" s="32"/>
      <c r="BQ9" s="32"/>
      <c r="BR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K9" s="32"/>
      <c r="CL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</row>
    <row r="10" spans="1:106">
      <c r="A10" s="3">
        <v>6</v>
      </c>
      <c r="B10" s="17" t="s">
        <v>37</v>
      </c>
      <c r="C10" s="17">
        <v>5</v>
      </c>
      <c r="D10" s="25"/>
      <c r="E10" s="32"/>
      <c r="F10" s="32"/>
      <c r="G10" s="32"/>
      <c r="H10" s="32"/>
      <c r="I10" s="32"/>
      <c r="J10" s="32"/>
      <c r="K10" s="32"/>
      <c r="L10" s="32"/>
      <c r="M10" s="32"/>
      <c r="N10" s="32"/>
      <c r="R10" s="32"/>
      <c r="S10" s="32"/>
      <c r="T10" s="32"/>
      <c r="V10" s="3"/>
      <c r="Y10" s="74"/>
      <c r="Z10" s="74"/>
      <c r="AA10" s="74"/>
      <c r="AB10" s="74"/>
      <c r="AC10" s="74"/>
      <c r="AD10" s="74"/>
      <c r="AE10" s="74"/>
      <c r="AG10" s="74"/>
      <c r="AH10" s="74"/>
      <c r="AI10" s="74"/>
      <c r="AJ10" s="74"/>
      <c r="AK10" s="74"/>
      <c r="AL10" s="74"/>
      <c r="AM10" s="74"/>
      <c r="AN10" s="59"/>
      <c r="AO10" s="74"/>
      <c r="AP10" s="74"/>
      <c r="AQ10" s="74"/>
      <c r="AR10" s="74"/>
      <c r="AS10" s="74"/>
      <c r="AT10" s="74"/>
      <c r="AU10" s="74"/>
      <c r="AV10" s="59"/>
      <c r="BD10" s="59"/>
      <c r="BE10" s="74"/>
      <c r="BF10" s="74"/>
      <c r="BG10" s="74"/>
      <c r="BH10" s="74"/>
      <c r="BI10" s="74"/>
      <c r="BJ10" s="74"/>
      <c r="BK10" s="74"/>
      <c r="BL10" s="59"/>
      <c r="BM10" s="59"/>
      <c r="BP10" s="32"/>
      <c r="BQ10" s="32"/>
      <c r="BR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K10" s="32"/>
      <c r="CL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1" spans="1:106">
      <c r="A11" s="3">
        <v>7</v>
      </c>
      <c r="C11" s="17">
        <v>12</v>
      </c>
      <c r="D11" s="25"/>
      <c r="E11" s="32"/>
      <c r="F11" s="32"/>
      <c r="G11" s="32"/>
      <c r="H11" s="32"/>
      <c r="I11" s="32"/>
      <c r="J11" s="32"/>
      <c r="K11" s="32"/>
      <c r="L11" s="32"/>
      <c r="M11" s="32"/>
      <c r="N11" s="32"/>
      <c r="R11" s="32"/>
      <c r="S11" s="32"/>
      <c r="T11" s="32"/>
      <c r="V11" s="3"/>
      <c r="Y11" s="74"/>
      <c r="Z11" s="74"/>
      <c r="AA11" s="74"/>
      <c r="AB11" s="74"/>
      <c r="AC11" s="74"/>
      <c r="AD11" s="74"/>
      <c r="AE11" s="74"/>
      <c r="AG11" s="74"/>
      <c r="AH11" s="74"/>
      <c r="AI11" s="74"/>
      <c r="AJ11" s="74"/>
      <c r="AK11" s="74"/>
      <c r="AL11" s="74"/>
      <c r="AM11" s="74"/>
      <c r="AN11" s="59"/>
      <c r="AO11" s="74"/>
      <c r="AP11" s="74"/>
      <c r="AQ11" s="74"/>
      <c r="AR11" s="74"/>
      <c r="AS11" s="74"/>
      <c r="AT11" s="74"/>
      <c r="AU11" s="74"/>
      <c r="AV11" s="59"/>
      <c r="BD11" s="59"/>
      <c r="BE11" s="74"/>
      <c r="BF11" s="74"/>
      <c r="BG11" s="74"/>
      <c r="BH11" s="74"/>
      <c r="BI11" s="74"/>
      <c r="BJ11" s="74"/>
      <c r="BK11" s="74"/>
      <c r="BL11" s="59"/>
      <c r="BM11" s="59"/>
      <c r="BP11" s="32"/>
      <c r="BQ11" s="32"/>
      <c r="BR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K11" s="32"/>
      <c r="CL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1:106">
      <c r="A12" s="3">
        <v>8</v>
      </c>
      <c r="C12" s="17">
        <v>19</v>
      </c>
      <c r="D12" s="25"/>
      <c r="E12" s="32"/>
      <c r="F12" s="32"/>
      <c r="G12" s="32"/>
      <c r="H12" s="32"/>
      <c r="I12" s="32"/>
      <c r="J12" s="32"/>
      <c r="K12" s="32"/>
      <c r="L12" s="32"/>
      <c r="M12" s="32"/>
      <c r="N12" s="32"/>
      <c r="R12" s="32"/>
      <c r="S12" s="32"/>
      <c r="T12" s="32"/>
      <c r="V12" s="3"/>
      <c r="Y12" s="74"/>
      <c r="Z12" s="74"/>
      <c r="AA12" s="74"/>
      <c r="AB12" s="74"/>
      <c r="AC12" s="74"/>
      <c r="AD12" s="74"/>
      <c r="AE12" s="74"/>
      <c r="AG12" s="74"/>
      <c r="AH12" s="74"/>
      <c r="AI12" s="74"/>
      <c r="AJ12" s="74"/>
      <c r="AK12" s="74"/>
      <c r="AL12" s="74"/>
      <c r="AM12" s="74"/>
      <c r="AN12" s="59"/>
      <c r="AO12" s="74"/>
      <c r="AP12" s="74"/>
      <c r="AQ12" s="74"/>
      <c r="AR12" s="74"/>
      <c r="AS12" s="74"/>
      <c r="AT12" s="74"/>
      <c r="AU12" s="74"/>
      <c r="AV12" s="59"/>
      <c r="BD12" s="59"/>
      <c r="BE12" s="74"/>
      <c r="BF12" s="74"/>
      <c r="BG12" s="74"/>
      <c r="BH12" s="74"/>
      <c r="BI12" s="74"/>
      <c r="BJ12" s="74"/>
      <c r="BK12" s="74"/>
      <c r="BL12" s="59"/>
      <c r="BM12" s="59"/>
      <c r="BP12" s="32"/>
      <c r="BQ12" s="32"/>
      <c r="BR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K12" s="32"/>
      <c r="CL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</row>
    <row r="13" spans="1:106">
      <c r="A13" s="3">
        <v>9</v>
      </c>
      <c r="C13" s="17">
        <v>26</v>
      </c>
      <c r="D13" s="25"/>
      <c r="E13" s="32"/>
      <c r="F13" s="32"/>
      <c r="G13" s="32"/>
      <c r="H13" s="32"/>
      <c r="I13" s="32"/>
      <c r="J13" s="32"/>
      <c r="K13" s="32"/>
      <c r="L13" s="32"/>
      <c r="M13" s="32"/>
      <c r="N13" s="32"/>
      <c r="R13" s="32"/>
      <c r="S13" s="32"/>
      <c r="T13" s="32"/>
      <c r="V13" s="3"/>
      <c r="Y13" s="74"/>
      <c r="Z13" s="74"/>
      <c r="AA13" s="74"/>
      <c r="AB13" s="74"/>
      <c r="AC13" s="74"/>
      <c r="AD13" s="74"/>
      <c r="AE13" s="74"/>
      <c r="AG13" s="74"/>
      <c r="AH13" s="74"/>
      <c r="AI13" s="74"/>
      <c r="AJ13" s="74"/>
      <c r="AK13" s="74"/>
      <c r="AL13" s="74"/>
      <c r="AM13" s="74"/>
      <c r="AN13" s="59"/>
      <c r="AO13" s="74"/>
      <c r="AP13" s="74"/>
      <c r="AQ13" s="74"/>
      <c r="AR13" s="74"/>
      <c r="AS13" s="74"/>
      <c r="AT13" s="74"/>
      <c r="AU13" s="74"/>
      <c r="AV13" s="59"/>
      <c r="BD13" s="59"/>
      <c r="BE13" s="74"/>
      <c r="BF13" s="74"/>
      <c r="BG13" s="74"/>
      <c r="BH13" s="74"/>
      <c r="BI13" s="74"/>
      <c r="BJ13" s="74"/>
      <c r="BK13" s="74"/>
      <c r="BL13" s="59"/>
      <c r="BM13" s="59"/>
      <c r="BP13" s="32"/>
      <c r="BQ13" s="32"/>
      <c r="BR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K13" s="32"/>
      <c r="CL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</row>
    <row r="14" spans="1:106" s="92" customFormat="1">
      <c r="A14" s="97">
        <v>10</v>
      </c>
      <c r="B14" s="92" t="s">
        <v>38</v>
      </c>
      <c r="C14" s="92">
        <v>4</v>
      </c>
      <c r="D14" s="98"/>
      <c r="E14" s="98">
        <f>'Weekly Avg'!AQ15</f>
        <v>4.0037298499999999E-2</v>
      </c>
      <c r="F14" s="99">
        <f>'Weekly Avg'!AP15</f>
        <v>16.186490079999999</v>
      </c>
      <c r="G14" s="99">
        <f>IF($F14-(G$5-1979)*$E14&lt; 0,0,$F14-(G$5-1979)*$E14)</f>
        <v>15.746079796499998</v>
      </c>
      <c r="H14" s="99">
        <f t="shared" ref="H14:T29" si="3">IF($F14-(H$5-1979)*$E14&lt; 0,0,$F14-(H$5-1979)*$E14)</f>
        <v>15.345706811499999</v>
      </c>
      <c r="I14" s="99">
        <f t="shared" si="3"/>
        <v>14.945333826499999</v>
      </c>
      <c r="J14" s="99">
        <f t="shared" si="3"/>
        <v>14.544960841499998</v>
      </c>
      <c r="K14" s="99">
        <f t="shared" si="3"/>
        <v>14.144587856499999</v>
      </c>
      <c r="L14" s="99">
        <f t="shared" si="3"/>
        <v>13.744214871499999</v>
      </c>
      <c r="M14" s="99">
        <f t="shared" si="3"/>
        <v>13.343841886499998</v>
      </c>
      <c r="N14" s="99">
        <f t="shared" si="3"/>
        <v>12.943468901499999</v>
      </c>
      <c r="O14" s="99">
        <f t="shared" si="3"/>
        <v>12.543095916499999</v>
      </c>
      <c r="P14" s="99">
        <f t="shared" si="3"/>
        <v>12.1427229315</v>
      </c>
      <c r="Q14" s="99">
        <f t="shared" si="3"/>
        <v>11.742349946499999</v>
      </c>
      <c r="R14" s="99">
        <f t="shared" si="3"/>
        <v>11.341976961499999</v>
      </c>
      <c r="S14" s="99">
        <f t="shared" si="3"/>
        <v>10.941603976499998</v>
      </c>
      <c r="T14" s="99">
        <f t="shared" si="3"/>
        <v>10.541230991499999</v>
      </c>
      <c r="U14" s="99"/>
      <c r="V14" s="97">
        <v>10</v>
      </c>
      <c r="W14" s="92" t="s">
        <v>38</v>
      </c>
      <c r="X14" s="92">
        <v>4</v>
      </c>
      <c r="Y14" s="100">
        <f t="shared" ref="Y14:Y43" si="4">F14</f>
        <v>16.186490079999999</v>
      </c>
      <c r="Z14" s="100">
        <f t="shared" ref="Z14:Z43" si="5">(I14+J14)/2</f>
        <v>14.745147333999999</v>
      </c>
      <c r="AA14" s="100">
        <f>Y14-Z14</f>
        <v>1.4413427460000001</v>
      </c>
      <c r="AB14" s="101">
        <v>66</v>
      </c>
      <c r="AC14" s="101">
        <v>110</v>
      </c>
      <c r="AD14" s="102">
        <f>100*(AC14/493)</f>
        <v>22.312373225152129</v>
      </c>
      <c r="AE14" s="103">
        <f>AA14*AD14/100</f>
        <v>0.32159777294117647</v>
      </c>
      <c r="AG14" s="100">
        <v>16.186490079999999</v>
      </c>
      <c r="AH14" s="100">
        <f>T14</f>
        <v>10.541230991499999</v>
      </c>
      <c r="AI14" s="100">
        <f>AG14-AH14</f>
        <v>5.6452590884999996</v>
      </c>
      <c r="AJ14" s="101">
        <v>69</v>
      </c>
      <c r="AK14" s="101">
        <v>87</v>
      </c>
      <c r="AL14" s="102">
        <f>100*(AK14/493)</f>
        <v>17.647058823529413</v>
      </c>
      <c r="AM14" s="103">
        <f>AI14*AL14/100</f>
        <v>0.99622219208823526</v>
      </c>
      <c r="AN14" s="104"/>
      <c r="AO14" s="100">
        <v>16.186490079999999</v>
      </c>
      <c r="AP14" s="100">
        <v>0</v>
      </c>
      <c r="AQ14" s="100">
        <f>AO14-AP14</f>
        <v>16.186490079999999</v>
      </c>
      <c r="AR14" s="101">
        <v>74</v>
      </c>
      <c r="AS14" s="101">
        <v>47</v>
      </c>
      <c r="AT14" s="102">
        <f>100*(AS14/493)</f>
        <v>9.5334685598377273</v>
      </c>
      <c r="AU14" s="103">
        <f>AQ14*AT14/100</f>
        <v>1.5431339427180524</v>
      </c>
      <c r="AV14" s="104"/>
      <c r="BD14" s="104"/>
      <c r="BE14" s="100">
        <f>SUM('Weekly Avg'!W15:AA15)/5</f>
        <v>15.488800000000001</v>
      </c>
      <c r="BF14" s="100">
        <f>SUM('Weekly Avg'!AI15:AM15)/5</f>
        <v>14.927000000000001</v>
      </c>
      <c r="BG14" s="100">
        <f>BE14-BF14</f>
        <v>0.56179999999999986</v>
      </c>
      <c r="BH14" s="101">
        <v>69</v>
      </c>
      <c r="BI14" s="101">
        <v>87</v>
      </c>
      <c r="BJ14" s="102">
        <f>100*(BI14/493)</f>
        <v>17.647058823529413</v>
      </c>
      <c r="BK14" s="103">
        <f>BG14*BJ14/100</f>
        <v>9.9141176470588219E-2</v>
      </c>
      <c r="BL14" s="104"/>
      <c r="BM14" s="104"/>
      <c r="BN14" s="92">
        <v>376</v>
      </c>
      <c r="BO14" s="92">
        <v>4</v>
      </c>
      <c r="BP14" s="98">
        <f>'Weekly Avg'!$BB15</f>
        <v>3.9704000000000003E-2</v>
      </c>
      <c r="BQ14" s="99">
        <f>F14</f>
        <v>16.186490079999999</v>
      </c>
      <c r="BR14" s="99">
        <f>IF($CL14-(BR$5-1979)*$CK14&lt; 0,0,$CL14-(BR$5-1979)*$CK14)</f>
        <v>15749.746079999999</v>
      </c>
      <c r="BS14" s="99">
        <f t="shared" ref="BS14:CE29" si="6">IF($CL14-(BS$5-1979)*$CK14&lt; 0,0,$CL14-(BS$5-1979)*$CK14)</f>
        <v>15352.70608</v>
      </c>
      <c r="BT14" s="99">
        <f t="shared" si="6"/>
        <v>14955.666079999999</v>
      </c>
      <c r="BU14" s="99">
        <f t="shared" si="6"/>
        <v>14558.62608</v>
      </c>
      <c r="BV14" s="99">
        <f t="shared" si="6"/>
        <v>14161.586079999999</v>
      </c>
      <c r="BW14" s="99">
        <f t="shared" si="6"/>
        <v>13764.54608</v>
      </c>
      <c r="BX14" s="99">
        <f t="shared" si="6"/>
        <v>13367.506079999999</v>
      </c>
      <c r="BY14" s="99">
        <f t="shared" si="6"/>
        <v>12970.46608</v>
      </c>
      <c r="BZ14" s="99">
        <f t="shared" si="6"/>
        <v>12573.426079999999</v>
      </c>
      <c r="CA14" s="99">
        <f t="shared" si="6"/>
        <v>12176.38608</v>
      </c>
      <c r="CB14" s="99">
        <f t="shared" si="6"/>
        <v>11779.346079999999</v>
      </c>
      <c r="CC14" s="99">
        <f t="shared" si="6"/>
        <v>11382.306079999998</v>
      </c>
      <c r="CD14" s="99">
        <f t="shared" si="6"/>
        <v>10985.266079999999</v>
      </c>
      <c r="CE14" s="99">
        <f t="shared" si="6"/>
        <v>10588.22608</v>
      </c>
      <c r="CF14" s="99">
        <f>BQ14-CC14</f>
        <v>-11366.119589919999</v>
      </c>
      <c r="CI14" s="92">
        <f>BW14-CF14</f>
        <v>25130.665669919999</v>
      </c>
      <c r="CK14" s="98">
        <f>'Weekly Avg'!$BB15*1000</f>
        <v>39.704000000000001</v>
      </c>
      <c r="CL14" s="105">
        <f>BQ14*1000</f>
        <v>16186.49008</v>
      </c>
      <c r="CM14" s="105">
        <f>IF($CL14-(CM$5-1979)*$CK14&lt; 0,0,$CL14-(CM$5-1979)*$CK14)</f>
        <v>16146.78608</v>
      </c>
      <c r="CN14" s="105">
        <f>IF($CL14-(CN$5-1979)*$CK14&lt; 0,0,$CL14-(CN$5-1979)*$CK14)</f>
        <v>15749.746079999999</v>
      </c>
      <c r="CO14" s="105">
        <f t="shared" ref="CO14:DA29" si="7">IF($CL14-(CO$5-1979)*$CK14&lt; 0,0,$CL14-(CO$5-1979)*$CK14)</f>
        <v>15352.70608</v>
      </c>
      <c r="CP14" s="105">
        <f t="shared" si="7"/>
        <v>14955.666079999999</v>
      </c>
      <c r="CQ14" s="105">
        <f t="shared" si="7"/>
        <v>14558.62608</v>
      </c>
      <c r="CR14" s="105">
        <f t="shared" si="7"/>
        <v>14161.586079999999</v>
      </c>
      <c r="CS14" s="105">
        <f t="shared" si="7"/>
        <v>13764.54608</v>
      </c>
      <c r="CT14" s="105">
        <f t="shared" si="7"/>
        <v>13367.506079999999</v>
      </c>
      <c r="CU14" s="105">
        <f t="shared" si="7"/>
        <v>12970.46608</v>
      </c>
      <c r="CV14" s="105">
        <f t="shared" si="7"/>
        <v>12573.426079999999</v>
      </c>
      <c r="CW14" s="105">
        <f t="shared" si="7"/>
        <v>12176.38608</v>
      </c>
      <c r="CX14" s="105">
        <f t="shared" si="7"/>
        <v>11779.346079999999</v>
      </c>
      <c r="CY14" s="105">
        <f t="shared" si="7"/>
        <v>11382.306079999998</v>
      </c>
      <c r="CZ14" s="105">
        <f t="shared" si="7"/>
        <v>10985.266079999999</v>
      </c>
      <c r="DA14" s="105">
        <f t="shared" si="7"/>
        <v>10588.22608</v>
      </c>
      <c r="DB14" s="99">
        <f>CL14-CY14</f>
        <v>4804.1840000000011</v>
      </c>
    </row>
    <row r="15" spans="1:106">
      <c r="A15" s="3">
        <v>11</v>
      </c>
      <c r="C15" s="17">
        <v>11</v>
      </c>
      <c r="D15" s="25"/>
      <c r="E15" s="37">
        <f>'Weekly Avg'!AQ16</f>
        <v>3.9399003999999994E-2</v>
      </c>
      <c r="F15" s="33">
        <f>'Weekly Avg'!AP16</f>
        <v>16.155136840000001</v>
      </c>
      <c r="G15" s="33">
        <f t="shared" ref="G15:T30" si="8">IF($F15-(G$5-1979)*$E15&lt; 0,0,$F15-(G$5-1979)*$E15)</f>
        <v>15.721747796000001</v>
      </c>
      <c r="H15" s="33">
        <f t="shared" si="3"/>
        <v>15.327757756</v>
      </c>
      <c r="I15" s="33">
        <f t="shared" si="3"/>
        <v>14.933767716000002</v>
      </c>
      <c r="J15" s="33">
        <f t="shared" si="3"/>
        <v>14.539777676000002</v>
      </c>
      <c r="K15" s="33">
        <f t="shared" si="3"/>
        <v>14.145787636000001</v>
      </c>
      <c r="L15" s="33">
        <f t="shared" si="3"/>
        <v>13.751797596000001</v>
      </c>
      <c r="M15" s="33">
        <f t="shared" si="3"/>
        <v>13.357807556000001</v>
      </c>
      <c r="N15" s="33">
        <f t="shared" si="3"/>
        <v>12.963817516000001</v>
      </c>
      <c r="O15" s="33">
        <f t="shared" si="3"/>
        <v>12.569827476</v>
      </c>
      <c r="P15" s="33">
        <f t="shared" si="3"/>
        <v>12.175837436000002</v>
      </c>
      <c r="Q15" s="33">
        <f t="shared" si="3"/>
        <v>11.781847396000002</v>
      </c>
      <c r="R15" s="33">
        <f t="shared" si="3"/>
        <v>11.387857356000001</v>
      </c>
      <c r="S15" s="33">
        <f t="shared" si="3"/>
        <v>10.993867316000003</v>
      </c>
      <c r="T15" s="33">
        <f t="shared" si="3"/>
        <v>10.599877276000001</v>
      </c>
      <c r="U15" s="33"/>
      <c r="V15" s="3">
        <v>11</v>
      </c>
      <c r="X15" s="32">
        <v>11</v>
      </c>
      <c r="Y15" s="76">
        <f t="shared" si="4"/>
        <v>16.155136840000001</v>
      </c>
      <c r="Z15" s="76">
        <f t="shared" si="5"/>
        <v>14.736772696000003</v>
      </c>
      <c r="AA15" s="76">
        <f t="shared" ref="AA15:AA43" si="9">Y15-Z15</f>
        <v>1.4183641439999981</v>
      </c>
      <c r="AB15" s="38">
        <v>66</v>
      </c>
      <c r="AC15" s="38">
        <v>135</v>
      </c>
      <c r="AD15" s="42">
        <f t="shared" ref="AD15:AD43" si="10">100*(AC15/493)</f>
        <v>27.383367139959429</v>
      </c>
      <c r="AE15" s="16">
        <f t="shared" ref="AE15:AE43" si="11">AA15*AD15/100</f>
        <v>0.38839586093306233</v>
      </c>
      <c r="AG15" s="76">
        <v>16.155136840000001</v>
      </c>
      <c r="AH15" s="76">
        <f t="shared" ref="AH15:AH44" si="12">T15</f>
        <v>10.599877276000001</v>
      </c>
      <c r="AI15" s="76">
        <f t="shared" ref="AI15:AI44" si="13">AG15-AH15</f>
        <v>5.555259564</v>
      </c>
      <c r="AJ15" s="38">
        <v>69</v>
      </c>
      <c r="AK15" s="38">
        <v>114</v>
      </c>
      <c r="AL15" s="42">
        <f t="shared" ref="AL15:AL43" si="14">100*(AK15/493)</f>
        <v>23.123732251521297</v>
      </c>
      <c r="AM15" s="16">
        <f t="shared" ref="AM15:AM43" si="15">AI15*AL15/100</f>
        <v>1.2845833474563895</v>
      </c>
      <c r="AN15" s="43"/>
      <c r="AO15" s="76">
        <v>16.155136840000001</v>
      </c>
      <c r="AP15" s="76">
        <v>0</v>
      </c>
      <c r="AQ15" s="76">
        <f t="shared" ref="AQ15:AQ43" si="16">AO15-AP15</f>
        <v>16.155136840000001</v>
      </c>
      <c r="AR15" s="38">
        <v>74</v>
      </c>
      <c r="AS15" s="38">
        <v>75</v>
      </c>
      <c r="AT15" s="42">
        <f t="shared" ref="AT15:AT43" si="17">100*(AS15/493)</f>
        <v>15.212981744421908</v>
      </c>
      <c r="AU15" s="16">
        <f t="shared" ref="AU15:AU43" si="18">AQ15*AT15/100</f>
        <v>2.4576780182555784</v>
      </c>
      <c r="AV15" s="43"/>
      <c r="BD15" s="43"/>
      <c r="BE15" s="76">
        <f>SUM('Weekly Avg'!W16:AA16)/5</f>
        <v>15.515000000000001</v>
      </c>
      <c r="BF15" s="76">
        <f>SUM('Weekly Avg'!AI16:AM16)/5</f>
        <v>14.946800000000001</v>
      </c>
      <c r="BG15" s="76">
        <f t="shared" ref="BG15:BG43" si="19">BE15-BF15</f>
        <v>0.56819999999999915</v>
      </c>
      <c r="BH15" s="38">
        <v>69</v>
      </c>
      <c r="BI15" s="38">
        <v>114</v>
      </c>
      <c r="BJ15" s="42">
        <f t="shared" ref="BJ15:BJ43" si="20">100*(BI15/493)</f>
        <v>23.123732251521297</v>
      </c>
      <c r="BK15" s="16">
        <f t="shared" ref="BK15:BK43" si="21">BG15*BJ15/100</f>
        <v>0.13138904665314383</v>
      </c>
      <c r="BL15" s="43"/>
      <c r="BM15" s="43"/>
      <c r="BO15" s="32">
        <v>11</v>
      </c>
      <c r="BP15" s="37">
        <f>'Weekly Avg'!$BB16</f>
        <v>3.9549500000000001E-2</v>
      </c>
      <c r="BQ15" s="33">
        <f t="shared" ref="BQ15:BQ43" si="22">F15</f>
        <v>16.155136840000001</v>
      </c>
      <c r="BR15" s="33">
        <f t="shared" ref="BR15:CE30" si="23">IF($CL15-(BR$5-1979)*$CK15&lt; 0,0,$CL15-(BR$5-1979)*$CK15)</f>
        <v>15720.092340000001</v>
      </c>
      <c r="BS15" s="33">
        <f t="shared" si="6"/>
        <v>15324.59734</v>
      </c>
      <c r="BT15" s="33">
        <f t="shared" si="6"/>
        <v>14929.102340000001</v>
      </c>
      <c r="BU15" s="33">
        <f t="shared" si="6"/>
        <v>14533.60734</v>
      </c>
      <c r="BV15" s="33">
        <f t="shared" si="6"/>
        <v>14138.112340000001</v>
      </c>
      <c r="BW15" s="33">
        <f t="shared" si="6"/>
        <v>13742.617340000001</v>
      </c>
      <c r="BX15" s="33">
        <f t="shared" si="6"/>
        <v>13347.122340000002</v>
      </c>
      <c r="BY15" s="33">
        <f t="shared" si="6"/>
        <v>12951.627340000001</v>
      </c>
      <c r="BZ15" s="33">
        <f t="shared" si="6"/>
        <v>12556.13234</v>
      </c>
      <c r="CA15" s="33">
        <f t="shared" si="6"/>
        <v>12160.637340000001</v>
      </c>
      <c r="CB15" s="33">
        <f t="shared" si="6"/>
        <v>11765.142340000002</v>
      </c>
      <c r="CC15" s="33">
        <f t="shared" si="6"/>
        <v>11369.64734</v>
      </c>
      <c r="CD15" s="33">
        <f t="shared" si="6"/>
        <v>10974.152340000001</v>
      </c>
      <c r="CE15" s="33">
        <f t="shared" si="6"/>
        <v>10578.657340000002</v>
      </c>
      <c r="CF15" s="33">
        <f t="shared" ref="CF15:CF43" si="24">BQ15-CC15</f>
        <v>-11353.49220316</v>
      </c>
      <c r="CG15" s="32"/>
      <c r="CH15" s="32"/>
      <c r="CI15" s="32">
        <f t="shared" ref="CI15:CI43" si="25">BW15-CF15</f>
        <v>25096.109543160001</v>
      </c>
      <c r="CK15" s="98">
        <f>'Weekly Avg'!$BB16*1000</f>
        <v>39.549500000000002</v>
      </c>
      <c r="CL15" s="105">
        <f t="shared" ref="CL15:CL43" si="26">BQ15*1000</f>
        <v>16155.136840000001</v>
      </c>
      <c r="CM15" s="73">
        <f t="shared" ref="CM15:CM43" si="27">IF($CL15-(CM$5-1979)*$CK15&lt; 0,0,$CL15-(CM$5-1979)*$CK15)</f>
        <v>16115.587340000002</v>
      </c>
      <c r="CN15" s="73">
        <f t="shared" ref="CN15:DA30" si="28">IF($CL15-(CN$5-1979)*$CK15&lt; 0,0,$CL15-(CN$5-1979)*$CK15)</f>
        <v>15720.092340000001</v>
      </c>
      <c r="CO15" s="73">
        <f t="shared" si="7"/>
        <v>15324.59734</v>
      </c>
      <c r="CP15" s="73">
        <f t="shared" si="7"/>
        <v>14929.102340000001</v>
      </c>
      <c r="CQ15" s="73">
        <f t="shared" si="7"/>
        <v>14533.60734</v>
      </c>
      <c r="CR15" s="73">
        <f t="shared" si="7"/>
        <v>14138.112340000001</v>
      </c>
      <c r="CS15" s="73">
        <f t="shared" si="7"/>
        <v>13742.617340000001</v>
      </c>
      <c r="CT15" s="73">
        <f t="shared" si="7"/>
        <v>13347.122340000002</v>
      </c>
      <c r="CU15" s="73">
        <f t="shared" si="7"/>
        <v>12951.627340000001</v>
      </c>
      <c r="CV15" s="73">
        <f t="shared" si="7"/>
        <v>12556.13234</v>
      </c>
      <c r="CW15" s="73">
        <f t="shared" si="7"/>
        <v>12160.637340000001</v>
      </c>
      <c r="CX15" s="73">
        <f t="shared" si="7"/>
        <v>11765.142340000002</v>
      </c>
      <c r="CY15" s="73">
        <f t="shared" si="7"/>
        <v>11369.64734</v>
      </c>
      <c r="CZ15" s="73">
        <f t="shared" si="7"/>
        <v>10974.152340000001</v>
      </c>
      <c r="DA15" s="73">
        <f t="shared" si="7"/>
        <v>10578.657340000002</v>
      </c>
      <c r="DB15" s="33">
        <f t="shared" ref="DB15:DB43" si="29">CL15-CY15</f>
        <v>4785.4895000000015</v>
      </c>
    </row>
    <row r="16" spans="1:106">
      <c r="A16" s="3">
        <v>12</v>
      </c>
      <c r="C16" s="17">
        <v>18</v>
      </c>
      <c r="D16" s="25"/>
      <c r="E16" s="37">
        <f>'Weekly Avg'!AQ17</f>
        <v>3.8390311499999996E-2</v>
      </c>
      <c r="F16" s="33">
        <f>'Weekly Avg'!AP17</f>
        <v>16.079667560000001</v>
      </c>
      <c r="G16" s="33">
        <f t="shared" si="8"/>
        <v>15.657374133500001</v>
      </c>
      <c r="H16" s="33">
        <f t="shared" si="3"/>
        <v>15.2734710185</v>
      </c>
      <c r="I16" s="33">
        <f t="shared" si="3"/>
        <v>14.889567903500001</v>
      </c>
      <c r="J16" s="33">
        <f t="shared" si="3"/>
        <v>14.505664788500001</v>
      </c>
      <c r="K16" s="33">
        <f t="shared" si="3"/>
        <v>14.1217616735</v>
      </c>
      <c r="L16" s="33">
        <f t="shared" si="3"/>
        <v>13.737858558500001</v>
      </c>
      <c r="M16" s="33">
        <f t="shared" si="3"/>
        <v>13.353955443500002</v>
      </c>
      <c r="N16" s="33">
        <f t="shared" si="3"/>
        <v>12.970052328500001</v>
      </c>
      <c r="O16" s="33">
        <f t="shared" si="3"/>
        <v>12.586149213500001</v>
      </c>
      <c r="P16" s="33">
        <f t="shared" si="3"/>
        <v>12.202246098500002</v>
      </c>
      <c r="Q16" s="33">
        <f t="shared" si="3"/>
        <v>11.818342983500001</v>
      </c>
      <c r="R16" s="33">
        <f t="shared" si="3"/>
        <v>11.4344398685</v>
      </c>
      <c r="S16" s="33">
        <f t="shared" si="3"/>
        <v>11.050536753500001</v>
      </c>
      <c r="T16" s="33">
        <f t="shared" si="3"/>
        <v>10.666633638500002</v>
      </c>
      <c r="U16" s="33"/>
      <c r="V16" s="3">
        <v>12</v>
      </c>
      <c r="W16" s="19"/>
      <c r="X16" s="19">
        <v>18</v>
      </c>
      <c r="Y16" s="76">
        <f t="shared" si="4"/>
        <v>16.079667560000001</v>
      </c>
      <c r="Z16" s="76">
        <f t="shared" si="5"/>
        <v>14.697616346</v>
      </c>
      <c r="AA16" s="76">
        <f t="shared" si="9"/>
        <v>1.3820512140000005</v>
      </c>
      <c r="AB16" s="38">
        <v>66</v>
      </c>
      <c r="AC16" s="38">
        <v>160</v>
      </c>
      <c r="AD16" s="42">
        <f t="shared" si="10"/>
        <v>32.454361054766736</v>
      </c>
      <c r="AE16" s="16">
        <f t="shared" si="11"/>
        <v>0.44853589095334706</v>
      </c>
      <c r="AF16" s="19"/>
      <c r="AG16" s="76">
        <v>16.079667560000001</v>
      </c>
      <c r="AH16" s="76">
        <f t="shared" si="12"/>
        <v>10.666633638500002</v>
      </c>
      <c r="AI16" s="76">
        <f t="shared" si="13"/>
        <v>5.4130339214999985</v>
      </c>
      <c r="AJ16" s="38">
        <v>69</v>
      </c>
      <c r="AK16" s="38">
        <v>141</v>
      </c>
      <c r="AL16" s="42">
        <f t="shared" si="14"/>
        <v>28.600405679513187</v>
      </c>
      <c r="AM16" s="16">
        <f t="shared" si="15"/>
        <v>1.5481496611186609</v>
      </c>
      <c r="AN16" s="43"/>
      <c r="AO16" s="76">
        <v>16.079667560000001</v>
      </c>
      <c r="AP16" s="76">
        <v>0</v>
      </c>
      <c r="AQ16" s="76">
        <f t="shared" si="16"/>
        <v>16.079667560000001</v>
      </c>
      <c r="AR16" s="38">
        <v>74</v>
      </c>
      <c r="AS16" s="38">
        <v>105</v>
      </c>
      <c r="AT16" s="42">
        <f t="shared" si="17"/>
        <v>21.298174442190671</v>
      </c>
      <c r="AU16" s="16">
        <f t="shared" si="18"/>
        <v>3.4246756466531445</v>
      </c>
      <c r="AV16" s="43"/>
      <c r="BD16" s="43"/>
      <c r="BE16" s="76">
        <f>SUM('Weekly Avg'!W17:AA17)/5</f>
        <v>15.4192</v>
      </c>
      <c r="BF16" s="76">
        <f>SUM('Weekly Avg'!AI17:AM17)/5</f>
        <v>15.002000000000001</v>
      </c>
      <c r="BG16" s="76">
        <f t="shared" si="19"/>
        <v>0.41719999999999935</v>
      </c>
      <c r="BH16" s="38">
        <v>69</v>
      </c>
      <c r="BI16" s="38">
        <v>141</v>
      </c>
      <c r="BJ16" s="42">
        <f t="shared" si="20"/>
        <v>28.600405679513187</v>
      </c>
      <c r="BK16" s="16">
        <f t="shared" si="21"/>
        <v>0.11932089249492883</v>
      </c>
      <c r="BL16" s="43"/>
      <c r="BM16" s="43"/>
      <c r="BO16" s="32">
        <v>18</v>
      </c>
      <c r="BP16" s="37">
        <f>'Weekly Avg'!$BB17</f>
        <v>3.75418E-2</v>
      </c>
      <c r="BQ16" s="33">
        <f t="shared" si="22"/>
        <v>16.079667560000001</v>
      </c>
      <c r="BR16" s="33">
        <f t="shared" si="23"/>
        <v>15666.707759999999</v>
      </c>
      <c r="BS16" s="33">
        <f t="shared" si="6"/>
        <v>15291.28976</v>
      </c>
      <c r="BT16" s="33">
        <f t="shared" si="6"/>
        <v>14915.87176</v>
      </c>
      <c r="BU16" s="33">
        <f t="shared" si="6"/>
        <v>14540.45376</v>
      </c>
      <c r="BV16" s="33">
        <f t="shared" si="6"/>
        <v>14165.035759999999</v>
      </c>
      <c r="BW16" s="33">
        <f t="shared" si="6"/>
        <v>13789.617759999999</v>
      </c>
      <c r="BX16" s="33">
        <f t="shared" si="6"/>
        <v>13414.19976</v>
      </c>
      <c r="BY16" s="33">
        <f t="shared" si="6"/>
        <v>13038.78176</v>
      </c>
      <c r="BZ16" s="33">
        <f t="shared" si="6"/>
        <v>12663.36376</v>
      </c>
      <c r="CA16" s="33">
        <f t="shared" si="6"/>
        <v>12287.945759999999</v>
      </c>
      <c r="CB16" s="33">
        <f t="shared" si="6"/>
        <v>11912.527760000001</v>
      </c>
      <c r="CC16" s="33">
        <f t="shared" si="6"/>
        <v>11537.109759999999</v>
      </c>
      <c r="CD16" s="33">
        <f t="shared" si="6"/>
        <v>11161.69176</v>
      </c>
      <c r="CE16" s="33">
        <f t="shared" si="6"/>
        <v>10786.27376</v>
      </c>
      <c r="CF16" s="33">
        <f t="shared" si="24"/>
        <v>-11521.03009244</v>
      </c>
      <c r="CG16" s="32"/>
      <c r="CH16" s="32"/>
      <c r="CI16" s="32">
        <f t="shared" si="25"/>
        <v>25310.647852440001</v>
      </c>
      <c r="CK16" s="98">
        <f>'Weekly Avg'!$BB17*1000</f>
        <v>37.541800000000002</v>
      </c>
      <c r="CL16" s="105">
        <f t="shared" si="26"/>
        <v>16079.66756</v>
      </c>
      <c r="CM16" s="73">
        <f t="shared" si="27"/>
        <v>16042.125759999999</v>
      </c>
      <c r="CN16" s="73">
        <f t="shared" si="28"/>
        <v>15666.707759999999</v>
      </c>
      <c r="CO16" s="73">
        <f t="shared" si="7"/>
        <v>15291.28976</v>
      </c>
      <c r="CP16" s="73">
        <f t="shared" si="7"/>
        <v>14915.87176</v>
      </c>
      <c r="CQ16" s="73">
        <f t="shared" si="7"/>
        <v>14540.45376</v>
      </c>
      <c r="CR16" s="73">
        <f t="shared" si="7"/>
        <v>14165.035759999999</v>
      </c>
      <c r="CS16" s="73">
        <f t="shared" si="7"/>
        <v>13789.617759999999</v>
      </c>
      <c r="CT16" s="73">
        <f t="shared" si="7"/>
        <v>13414.19976</v>
      </c>
      <c r="CU16" s="73">
        <f t="shared" si="7"/>
        <v>13038.78176</v>
      </c>
      <c r="CV16" s="73">
        <f t="shared" si="7"/>
        <v>12663.36376</v>
      </c>
      <c r="CW16" s="73">
        <f t="shared" si="7"/>
        <v>12287.945759999999</v>
      </c>
      <c r="CX16" s="73">
        <f t="shared" si="7"/>
        <v>11912.527760000001</v>
      </c>
      <c r="CY16" s="73">
        <f t="shared" si="7"/>
        <v>11537.109759999999</v>
      </c>
      <c r="CZ16" s="73">
        <f t="shared" si="7"/>
        <v>11161.69176</v>
      </c>
      <c r="DA16" s="73">
        <f t="shared" si="7"/>
        <v>10786.27376</v>
      </c>
      <c r="DB16" s="33">
        <f t="shared" si="29"/>
        <v>4542.5578000000005</v>
      </c>
    </row>
    <row r="17" spans="1:106">
      <c r="A17" s="3">
        <v>13</v>
      </c>
      <c r="C17" s="17">
        <v>25</v>
      </c>
      <c r="D17" s="25"/>
      <c r="E17" s="37">
        <f>'Weekly Avg'!AQ18</f>
        <v>3.7130515999999995E-2</v>
      </c>
      <c r="F17" s="33">
        <f>'Weekly Avg'!AP18</f>
        <v>15.962709519999999</v>
      </c>
      <c r="G17" s="33">
        <f t="shared" si="8"/>
        <v>15.554273843999999</v>
      </c>
      <c r="H17" s="33">
        <f t="shared" si="3"/>
        <v>15.182968683999999</v>
      </c>
      <c r="I17" s="33">
        <f t="shared" si="3"/>
        <v>14.811663523999998</v>
      </c>
      <c r="J17" s="33">
        <f t="shared" si="3"/>
        <v>14.440358364</v>
      </c>
      <c r="K17" s="33">
        <f t="shared" si="3"/>
        <v>14.069053203999999</v>
      </c>
      <c r="L17" s="33">
        <f t="shared" si="3"/>
        <v>13.697748043999999</v>
      </c>
      <c r="M17" s="33">
        <f t="shared" si="3"/>
        <v>13.326442883999999</v>
      </c>
      <c r="N17" s="33">
        <f t="shared" si="3"/>
        <v>12.955137724</v>
      </c>
      <c r="O17" s="33">
        <f t="shared" si="3"/>
        <v>12.583832564</v>
      </c>
      <c r="P17" s="33">
        <f t="shared" si="3"/>
        <v>12.212527403999999</v>
      </c>
      <c r="Q17" s="33">
        <f t="shared" si="3"/>
        <v>11.841222243999999</v>
      </c>
      <c r="R17" s="33">
        <f t="shared" si="3"/>
        <v>11.469917083999999</v>
      </c>
      <c r="S17" s="33">
        <f t="shared" si="3"/>
        <v>11.098611924</v>
      </c>
      <c r="T17" s="33">
        <f t="shared" si="3"/>
        <v>10.727306764</v>
      </c>
      <c r="U17" s="33"/>
      <c r="V17" s="3">
        <v>13</v>
      </c>
      <c r="W17" s="19"/>
      <c r="X17" s="19">
        <v>25</v>
      </c>
      <c r="Y17" s="76">
        <f t="shared" si="4"/>
        <v>15.962709519999999</v>
      </c>
      <c r="Z17" s="76">
        <f t="shared" si="5"/>
        <v>14.626010943999999</v>
      </c>
      <c r="AA17" s="76">
        <f t="shared" si="9"/>
        <v>1.3366985759999999</v>
      </c>
      <c r="AB17" s="38">
        <v>66</v>
      </c>
      <c r="AC17" s="38">
        <v>186</v>
      </c>
      <c r="AD17" s="42">
        <f t="shared" si="10"/>
        <v>37.728194726166329</v>
      </c>
      <c r="AE17" s="16">
        <f t="shared" si="11"/>
        <v>0.50431224165517241</v>
      </c>
      <c r="AF17" s="19"/>
      <c r="AG17" s="76">
        <v>15.962709519999999</v>
      </c>
      <c r="AH17" s="76">
        <f t="shared" si="12"/>
        <v>10.727306764</v>
      </c>
      <c r="AI17" s="76">
        <f t="shared" si="13"/>
        <v>5.2354027559999992</v>
      </c>
      <c r="AJ17" s="38">
        <v>69</v>
      </c>
      <c r="AK17" s="38">
        <v>169</v>
      </c>
      <c r="AL17" s="42">
        <f t="shared" si="14"/>
        <v>34.279918864097361</v>
      </c>
      <c r="AM17" s="16">
        <f t="shared" si="15"/>
        <v>1.7946918169655168</v>
      </c>
      <c r="AN17" s="43"/>
      <c r="AO17" s="76">
        <v>15.962709519999999</v>
      </c>
      <c r="AP17" s="76">
        <v>0</v>
      </c>
      <c r="AQ17" s="76">
        <f t="shared" si="16"/>
        <v>15.962709519999999</v>
      </c>
      <c r="AR17" s="38">
        <v>74</v>
      </c>
      <c r="AS17" s="38">
        <v>137</v>
      </c>
      <c r="AT17" s="42">
        <f t="shared" si="17"/>
        <v>27.789046653144016</v>
      </c>
      <c r="AU17" s="16">
        <f t="shared" si="18"/>
        <v>4.4358847956186613</v>
      </c>
      <c r="AV17" s="43"/>
      <c r="BD17" s="43"/>
      <c r="BE17" s="76">
        <f>SUM('Weekly Avg'!W18:AA18)/5</f>
        <v>15.313799999999997</v>
      </c>
      <c r="BF17" s="76">
        <f>SUM('Weekly Avg'!AI18:AM18)/5</f>
        <v>14.8764</v>
      </c>
      <c r="BG17" s="76">
        <f t="shared" si="19"/>
        <v>0.43739999999999668</v>
      </c>
      <c r="BH17" s="38">
        <v>69</v>
      </c>
      <c r="BI17" s="38">
        <v>169</v>
      </c>
      <c r="BJ17" s="42">
        <f t="shared" si="20"/>
        <v>34.279918864097361</v>
      </c>
      <c r="BK17" s="16">
        <f t="shared" si="21"/>
        <v>0.14994036511156072</v>
      </c>
      <c r="BL17" s="43"/>
      <c r="BM17" s="43"/>
      <c r="BO17" s="32">
        <v>25</v>
      </c>
      <c r="BP17" s="37">
        <f>'Weekly Avg'!$BB18</f>
        <v>3.7606199999999999E-2</v>
      </c>
      <c r="BQ17" s="33">
        <f t="shared" si="22"/>
        <v>15.962709519999999</v>
      </c>
      <c r="BR17" s="33">
        <f t="shared" si="23"/>
        <v>15549.041319999998</v>
      </c>
      <c r="BS17" s="33">
        <f t="shared" si="6"/>
        <v>15172.979319999999</v>
      </c>
      <c r="BT17" s="33">
        <f t="shared" si="6"/>
        <v>14796.917319999999</v>
      </c>
      <c r="BU17" s="33">
        <f t="shared" si="6"/>
        <v>14420.855319999999</v>
      </c>
      <c r="BV17" s="33">
        <f t="shared" si="6"/>
        <v>14044.793319999999</v>
      </c>
      <c r="BW17" s="33">
        <f t="shared" si="6"/>
        <v>13668.731319999999</v>
      </c>
      <c r="BX17" s="33">
        <f t="shared" si="6"/>
        <v>13292.669319999999</v>
      </c>
      <c r="BY17" s="33">
        <f t="shared" si="6"/>
        <v>12916.607319999999</v>
      </c>
      <c r="BZ17" s="33">
        <f t="shared" si="6"/>
        <v>12540.545319999997</v>
      </c>
      <c r="CA17" s="33">
        <f t="shared" si="6"/>
        <v>12164.483319999999</v>
      </c>
      <c r="CB17" s="33">
        <f t="shared" si="6"/>
        <v>11788.421319999998</v>
      </c>
      <c r="CC17" s="33">
        <f t="shared" si="6"/>
        <v>11412.35932</v>
      </c>
      <c r="CD17" s="33">
        <f t="shared" si="6"/>
        <v>11036.297319999998</v>
      </c>
      <c r="CE17" s="33">
        <f t="shared" si="6"/>
        <v>10660.235319999998</v>
      </c>
      <c r="CF17" s="33">
        <f t="shared" si="24"/>
        <v>-11396.39661048</v>
      </c>
      <c r="CG17" s="32"/>
      <c r="CH17" s="32"/>
      <c r="CI17" s="32">
        <f t="shared" si="25"/>
        <v>25065.127930479997</v>
      </c>
      <c r="CK17" s="98">
        <f>'Weekly Avg'!$BB18*1000</f>
        <v>37.606200000000001</v>
      </c>
      <c r="CL17" s="105">
        <f t="shared" si="26"/>
        <v>15962.709519999999</v>
      </c>
      <c r="CM17" s="73">
        <f t="shared" si="27"/>
        <v>15925.103319999998</v>
      </c>
      <c r="CN17" s="73">
        <f t="shared" si="28"/>
        <v>15549.041319999998</v>
      </c>
      <c r="CO17" s="73">
        <f t="shared" si="7"/>
        <v>15172.979319999999</v>
      </c>
      <c r="CP17" s="73">
        <f t="shared" si="7"/>
        <v>14796.917319999999</v>
      </c>
      <c r="CQ17" s="73">
        <f t="shared" si="7"/>
        <v>14420.855319999999</v>
      </c>
      <c r="CR17" s="73">
        <f t="shared" si="7"/>
        <v>14044.793319999999</v>
      </c>
      <c r="CS17" s="73">
        <f t="shared" si="7"/>
        <v>13668.731319999999</v>
      </c>
      <c r="CT17" s="73">
        <f t="shared" si="7"/>
        <v>13292.669319999999</v>
      </c>
      <c r="CU17" s="73">
        <f t="shared" si="7"/>
        <v>12916.607319999999</v>
      </c>
      <c r="CV17" s="73">
        <f t="shared" si="7"/>
        <v>12540.545319999997</v>
      </c>
      <c r="CW17" s="73">
        <f t="shared" si="7"/>
        <v>12164.483319999999</v>
      </c>
      <c r="CX17" s="73">
        <f t="shared" si="7"/>
        <v>11788.421319999998</v>
      </c>
      <c r="CY17" s="73">
        <f t="shared" si="7"/>
        <v>11412.35932</v>
      </c>
      <c r="CZ17" s="73">
        <f t="shared" si="7"/>
        <v>11036.297319999998</v>
      </c>
      <c r="DA17" s="73">
        <f t="shared" si="7"/>
        <v>10660.235319999998</v>
      </c>
      <c r="DB17" s="33">
        <f t="shared" si="29"/>
        <v>4550.3501999999989</v>
      </c>
    </row>
    <row r="18" spans="1:106">
      <c r="A18" s="3">
        <v>14</v>
      </c>
      <c r="B18" s="18" t="s">
        <v>39</v>
      </c>
      <c r="C18" s="18">
        <v>1</v>
      </c>
      <c r="D18" s="25"/>
      <c r="E18" s="37">
        <f>'Weekly Avg'!AQ19</f>
        <v>3.5738912499999997E-2</v>
      </c>
      <c r="F18" s="33">
        <f>'Weekly Avg'!AP19</f>
        <v>15.806889999999999</v>
      </c>
      <c r="G18" s="33">
        <f t="shared" si="8"/>
        <v>15.413761962499999</v>
      </c>
      <c r="H18" s="33">
        <f t="shared" si="3"/>
        <v>15.0563728375</v>
      </c>
      <c r="I18" s="33">
        <f t="shared" si="3"/>
        <v>14.698983712499999</v>
      </c>
      <c r="J18" s="33">
        <f t="shared" si="3"/>
        <v>14.341594587499999</v>
      </c>
      <c r="K18" s="33">
        <f t="shared" si="3"/>
        <v>13.9842054625</v>
      </c>
      <c r="L18" s="33">
        <f t="shared" si="3"/>
        <v>13.626816337499999</v>
      </c>
      <c r="M18" s="33">
        <f t="shared" si="3"/>
        <v>13.269427212499998</v>
      </c>
      <c r="N18" s="33">
        <f t="shared" si="3"/>
        <v>12.912038087499999</v>
      </c>
      <c r="O18" s="33">
        <f t="shared" si="3"/>
        <v>12.5546489625</v>
      </c>
      <c r="P18" s="33">
        <f t="shared" si="3"/>
        <v>12.197259837499999</v>
      </c>
      <c r="Q18" s="33">
        <f t="shared" si="3"/>
        <v>11.8398707125</v>
      </c>
      <c r="R18" s="33">
        <f t="shared" si="3"/>
        <v>11.482481587500001</v>
      </c>
      <c r="S18" s="33">
        <f t="shared" si="3"/>
        <v>11.1250924625</v>
      </c>
      <c r="T18" s="33">
        <f t="shared" si="3"/>
        <v>10.767703337499999</v>
      </c>
      <c r="U18" s="33"/>
      <c r="V18" s="3">
        <v>14</v>
      </c>
      <c r="W18" s="19" t="s">
        <v>39</v>
      </c>
      <c r="X18" s="19">
        <v>1</v>
      </c>
      <c r="Y18" s="76">
        <f t="shared" si="4"/>
        <v>15.806889999999999</v>
      </c>
      <c r="Z18" s="76">
        <f t="shared" si="5"/>
        <v>14.52028915</v>
      </c>
      <c r="AA18" s="76">
        <f t="shared" si="9"/>
        <v>1.2866008499999992</v>
      </c>
      <c r="AB18" s="38">
        <v>66</v>
      </c>
      <c r="AC18" s="38">
        <v>211</v>
      </c>
      <c r="AD18" s="42">
        <f t="shared" si="10"/>
        <v>42.799188640973625</v>
      </c>
      <c r="AE18" s="16">
        <f t="shared" si="11"/>
        <v>0.55065472484786981</v>
      </c>
      <c r="AF18" s="19"/>
      <c r="AG18" s="76">
        <v>15.806889999999999</v>
      </c>
      <c r="AH18" s="76">
        <f t="shared" si="12"/>
        <v>10.767703337499999</v>
      </c>
      <c r="AI18" s="76">
        <f t="shared" si="13"/>
        <v>5.0391866625000006</v>
      </c>
      <c r="AJ18" s="38">
        <v>69</v>
      </c>
      <c r="AK18" s="38">
        <v>197</v>
      </c>
      <c r="AL18" s="42">
        <f t="shared" si="14"/>
        <v>39.959432048681542</v>
      </c>
      <c r="AM18" s="16">
        <f t="shared" si="15"/>
        <v>2.013630370207911</v>
      </c>
      <c r="AN18" s="43"/>
      <c r="AO18" s="76">
        <v>15.806889999999999</v>
      </c>
      <c r="AP18" s="76">
        <v>0</v>
      </c>
      <c r="AQ18" s="76">
        <f t="shared" si="16"/>
        <v>15.806889999999999</v>
      </c>
      <c r="AR18" s="38">
        <v>74</v>
      </c>
      <c r="AS18" s="38">
        <v>169</v>
      </c>
      <c r="AT18" s="42">
        <f t="shared" si="17"/>
        <v>34.279918864097361</v>
      </c>
      <c r="AU18" s="16">
        <f t="shared" si="18"/>
        <v>5.4185890669371188</v>
      </c>
      <c r="AV18" s="43"/>
      <c r="BD18" s="43"/>
      <c r="BE18" s="76">
        <f>SUM('Weekly Avg'!W19:AA19)/5</f>
        <v>15.212</v>
      </c>
      <c r="BF18" s="76">
        <f>SUM('Weekly Avg'!AI19:AM19)/5</f>
        <v>14.837799999999998</v>
      </c>
      <c r="BG18" s="76">
        <f t="shared" si="19"/>
        <v>0.37420000000000186</v>
      </c>
      <c r="BH18" s="38">
        <v>69</v>
      </c>
      <c r="BI18" s="38">
        <v>197</v>
      </c>
      <c r="BJ18" s="42">
        <f t="shared" si="20"/>
        <v>39.959432048681542</v>
      </c>
      <c r="BK18" s="16">
        <f t="shared" si="21"/>
        <v>0.14952819472616707</v>
      </c>
      <c r="BL18" s="43"/>
      <c r="BM18" s="43"/>
      <c r="BN18" s="18" t="s">
        <v>39</v>
      </c>
      <c r="BO18" s="18">
        <v>1</v>
      </c>
      <c r="BP18" s="37">
        <f>'Weekly Avg'!$BB19</f>
        <v>3.5122300000000002E-2</v>
      </c>
      <c r="BQ18" s="33">
        <f t="shared" si="22"/>
        <v>15.806889999999999</v>
      </c>
      <c r="BR18" s="33">
        <f t="shared" si="23"/>
        <v>15420.544699999999</v>
      </c>
      <c r="BS18" s="33">
        <f t="shared" si="6"/>
        <v>15069.321699999999</v>
      </c>
      <c r="BT18" s="33">
        <f t="shared" si="6"/>
        <v>14718.098699999999</v>
      </c>
      <c r="BU18" s="33">
        <f t="shared" si="6"/>
        <v>14366.875699999999</v>
      </c>
      <c r="BV18" s="33">
        <f t="shared" si="6"/>
        <v>14015.652699999999</v>
      </c>
      <c r="BW18" s="33">
        <f t="shared" si="6"/>
        <v>13664.429699999999</v>
      </c>
      <c r="BX18" s="33">
        <f t="shared" si="6"/>
        <v>13313.206699999999</v>
      </c>
      <c r="BY18" s="33">
        <f t="shared" si="6"/>
        <v>12961.983699999999</v>
      </c>
      <c r="BZ18" s="33">
        <f t="shared" si="6"/>
        <v>12610.760699999999</v>
      </c>
      <c r="CA18" s="33">
        <f t="shared" si="6"/>
        <v>12259.537699999999</v>
      </c>
      <c r="CB18" s="33">
        <f t="shared" si="6"/>
        <v>11908.314699999999</v>
      </c>
      <c r="CC18" s="33">
        <f t="shared" si="6"/>
        <v>11557.091699999999</v>
      </c>
      <c r="CD18" s="33">
        <f t="shared" si="6"/>
        <v>11205.868699999999</v>
      </c>
      <c r="CE18" s="33">
        <f t="shared" si="6"/>
        <v>10854.645699999999</v>
      </c>
      <c r="CF18" s="33">
        <f t="shared" si="24"/>
        <v>-11541.284809999999</v>
      </c>
      <c r="CG18" s="32"/>
      <c r="CH18" s="32"/>
      <c r="CI18" s="32">
        <f t="shared" si="25"/>
        <v>25205.714509999998</v>
      </c>
      <c r="CK18" s="98">
        <f>'Weekly Avg'!$BB19*1000</f>
        <v>35.122300000000003</v>
      </c>
      <c r="CL18" s="105">
        <f t="shared" si="26"/>
        <v>15806.89</v>
      </c>
      <c r="CM18" s="73">
        <f t="shared" si="27"/>
        <v>15771.767699999999</v>
      </c>
      <c r="CN18" s="73">
        <f t="shared" si="28"/>
        <v>15420.544699999999</v>
      </c>
      <c r="CO18" s="73">
        <f t="shared" si="7"/>
        <v>15069.321699999999</v>
      </c>
      <c r="CP18" s="73">
        <f t="shared" si="7"/>
        <v>14718.098699999999</v>
      </c>
      <c r="CQ18" s="73">
        <f t="shared" si="7"/>
        <v>14366.875699999999</v>
      </c>
      <c r="CR18" s="73">
        <f t="shared" si="7"/>
        <v>14015.652699999999</v>
      </c>
      <c r="CS18" s="73">
        <f t="shared" si="7"/>
        <v>13664.429699999999</v>
      </c>
      <c r="CT18" s="73">
        <f t="shared" si="7"/>
        <v>13313.206699999999</v>
      </c>
      <c r="CU18" s="73">
        <f t="shared" si="7"/>
        <v>12961.983699999999</v>
      </c>
      <c r="CV18" s="73">
        <f t="shared" si="7"/>
        <v>12610.760699999999</v>
      </c>
      <c r="CW18" s="73">
        <f t="shared" si="7"/>
        <v>12259.537699999999</v>
      </c>
      <c r="CX18" s="73">
        <f t="shared" si="7"/>
        <v>11908.314699999999</v>
      </c>
      <c r="CY18" s="73">
        <f t="shared" si="7"/>
        <v>11557.091699999999</v>
      </c>
      <c r="CZ18" s="73">
        <f t="shared" si="7"/>
        <v>11205.868699999999</v>
      </c>
      <c r="DA18" s="73">
        <f t="shared" si="7"/>
        <v>10854.645699999999</v>
      </c>
      <c r="DB18" s="33">
        <f t="shared" si="29"/>
        <v>4249.7983000000004</v>
      </c>
    </row>
    <row r="19" spans="1:106">
      <c r="A19" s="3">
        <v>15</v>
      </c>
      <c r="C19" s="17">
        <v>8</v>
      </c>
      <c r="D19" s="25"/>
      <c r="E19" s="37">
        <f>'Weekly Avg'!AQ20</f>
        <v>3.4334796000000001E-2</v>
      </c>
      <c r="F19" s="33">
        <f>'Weekly Avg'!AP20</f>
        <v>15.614836279999999</v>
      </c>
      <c r="G19" s="33">
        <f t="shared" si="8"/>
        <v>15.237153523999998</v>
      </c>
      <c r="H19" s="33">
        <f t="shared" si="3"/>
        <v>14.893805563999999</v>
      </c>
      <c r="I19" s="33">
        <f t="shared" si="3"/>
        <v>14.550457603999998</v>
      </c>
      <c r="J19" s="33">
        <f t="shared" si="3"/>
        <v>14.207109643999999</v>
      </c>
      <c r="K19" s="33">
        <f t="shared" si="3"/>
        <v>13.863761683999998</v>
      </c>
      <c r="L19" s="33">
        <f t="shared" si="3"/>
        <v>13.520413723999999</v>
      </c>
      <c r="M19" s="33">
        <f t="shared" si="3"/>
        <v>13.177065763999998</v>
      </c>
      <c r="N19" s="33">
        <f t="shared" si="3"/>
        <v>12.833717803999999</v>
      </c>
      <c r="O19" s="33">
        <f t="shared" si="3"/>
        <v>12.490369843999998</v>
      </c>
      <c r="P19" s="33">
        <f t="shared" si="3"/>
        <v>12.147021883999999</v>
      </c>
      <c r="Q19" s="33">
        <f t="shared" si="3"/>
        <v>11.803673923999998</v>
      </c>
      <c r="R19" s="33">
        <f t="shared" si="3"/>
        <v>11.460325963999999</v>
      </c>
      <c r="S19" s="33">
        <f t="shared" si="3"/>
        <v>11.116978003999998</v>
      </c>
      <c r="T19" s="33">
        <f t="shared" si="3"/>
        <v>10.773630043999999</v>
      </c>
      <c r="U19" s="33"/>
      <c r="V19" s="3">
        <v>15</v>
      </c>
      <c r="W19" s="19"/>
      <c r="X19" s="19">
        <v>8</v>
      </c>
      <c r="Y19" s="76">
        <f t="shared" si="4"/>
        <v>15.614836279999999</v>
      </c>
      <c r="Z19" s="76">
        <f t="shared" si="5"/>
        <v>14.378783623999999</v>
      </c>
      <c r="AA19" s="76">
        <f t="shared" si="9"/>
        <v>1.236052656</v>
      </c>
      <c r="AB19" s="38">
        <v>66</v>
      </c>
      <c r="AC19" s="38">
        <v>235</v>
      </c>
      <c r="AD19" s="42">
        <f t="shared" si="10"/>
        <v>47.667342799188638</v>
      </c>
      <c r="AE19" s="16">
        <f t="shared" si="11"/>
        <v>0.58919345671399592</v>
      </c>
      <c r="AF19" s="19"/>
      <c r="AG19" s="76">
        <v>15.614836279999999</v>
      </c>
      <c r="AH19" s="76">
        <f t="shared" si="12"/>
        <v>10.773630043999999</v>
      </c>
      <c r="AI19" s="76">
        <f t="shared" si="13"/>
        <v>4.8412062359999997</v>
      </c>
      <c r="AJ19" s="38">
        <v>69</v>
      </c>
      <c r="AK19" s="38">
        <v>224</v>
      </c>
      <c r="AL19" s="42">
        <f t="shared" si="14"/>
        <v>45.436105476673426</v>
      </c>
      <c r="AM19" s="16">
        <f t="shared" si="15"/>
        <v>2.1996555717322512</v>
      </c>
      <c r="AN19" s="43"/>
      <c r="AO19" s="76">
        <v>15.614836279999999</v>
      </c>
      <c r="AP19" s="76">
        <v>0</v>
      </c>
      <c r="AQ19" s="76">
        <f t="shared" si="16"/>
        <v>15.614836279999999</v>
      </c>
      <c r="AR19" s="38">
        <v>74</v>
      </c>
      <c r="AS19" s="38">
        <v>202</v>
      </c>
      <c r="AT19" s="42">
        <f t="shared" si="17"/>
        <v>40.973630831643007</v>
      </c>
      <c r="AU19" s="16">
        <f t="shared" si="18"/>
        <v>6.3979653723326582</v>
      </c>
      <c r="AV19" s="43"/>
      <c r="BD19" s="43"/>
      <c r="BE19" s="76">
        <f>SUM('Weekly Avg'!W20:AA20)/5</f>
        <v>15.0328</v>
      </c>
      <c r="BF19" s="76">
        <f>SUM('Weekly Avg'!AI20:AM20)/5</f>
        <v>14.649600000000001</v>
      </c>
      <c r="BG19" s="76">
        <f t="shared" si="19"/>
        <v>0.38319999999999865</v>
      </c>
      <c r="BH19" s="38">
        <v>69</v>
      </c>
      <c r="BI19" s="38">
        <v>224</v>
      </c>
      <c r="BJ19" s="42">
        <f t="shared" si="20"/>
        <v>45.436105476673426</v>
      </c>
      <c r="BK19" s="16">
        <f t="shared" si="21"/>
        <v>0.17411115618661197</v>
      </c>
      <c r="BL19" s="43"/>
      <c r="BM19" s="43"/>
      <c r="BO19" s="32">
        <v>8</v>
      </c>
      <c r="BP19" s="37">
        <f>'Weekly Avg'!$BB20</f>
        <v>3.36551E-2</v>
      </c>
      <c r="BQ19" s="33">
        <f t="shared" si="22"/>
        <v>15.614836279999999</v>
      </c>
      <c r="BR19" s="33">
        <f t="shared" si="23"/>
        <v>15244.63018</v>
      </c>
      <c r="BS19" s="33">
        <f t="shared" si="6"/>
        <v>14908.079179999999</v>
      </c>
      <c r="BT19" s="33">
        <f t="shared" si="6"/>
        <v>14571.528179999999</v>
      </c>
      <c r="BU19" s="33">
        <f t="shared" si="6"/>
        <v>14234.97718</v>
      </c>
      <c r="BV19" s="33">
        <f t="shared" si="6"/>
        <v>13898.42618</v>
      </c>
      <c r="BW19" s="33">
        <f t="shared" si="6"/>
        <v>13561.875179999999</v>
      </c>
      <c r="BX19" s="33">
        <f t="shared" si="6"/>
        <v>13225.32418</v>
      </c>
      <c r="BY19" s="33">
        <f t="shared" si="6"/>
        <v>12888.77318</v>
      </c>
      <c r="BZ19" s="33">
        <f t="shared" si="6"/>
        <v>12552.222180000001</v>
      </c>
      <c r="CA19" s="33">
        <f t="shared" si="6"/>
        <v>12215.671179999999</v>
      </c>
      <c r="CB19" s="33">
        <f t="shared" si="6"/>
        <v>11879.12018</v>
      </c>
      <c r="CC19" s="33">
        <f t="shared" si="6"/>
        <v>11542.56918</v>
      </c>
      <c r="CD19" s="33">
        <f t="shared" si="6"/>
        <v>11206.018179999999</v>
      </c>
      <c r="CE19" s="33">
        <f t="shared" si="6"/>
        <v>10869.46718</v>
      </c>
      <c r="CF19" s="33">
        <f t="shared" si="24"/>
        <v>-11526.954343720001</v>
      </c>
      <c r="CG19" s="32"/>
      <c r="CH19" s="32"/>
      <c r="CI19" s="32">
        <f t="shared" si="25"/>
        <v>25088.82952372</v>
      </c>
      <c r="CK19" s="98">
        <f>'Weekly Avg'!$BB20*1000</f>
        <v>33.655099999999997</v>
      </c>
      <c r="CL19" s="105">
        <f t="shared" si="26"/>
        <v>15614.83628</v>
      </c>
      <c r="CM19" s="73">
        <f t="shared" si="27"/>
        <v>15581.18118</v>
      </c>
      <c r="CN19" s="73">
        <f t="shared" si="28"/>
        <v>15244.63018</v>
      </c>
      <c r="CO19" s="73">
        <f t="shared" si="7"/>
        <v>14908.079179999999</v>
      </c>
      <c r="CP19" s="73">
        <f t="shared" si="7"/>
        <v>14571.528179999999</v>
      </c>
      <c r="CQ19" s="73">
        <f t="shared" si="7"/>
        <v>14234.97718</v>
      </c>
      <c r="CR19" s="73">
        <f t="shared" si="7"/>
        <v>13898.42618</v>
      </c>
      <c r="CS19" s="73">
        <f t="shared" si="7"/>
        <v>13561.875179999999</v>
      </c>
      <c r="CT19" s="73">
        <f t="shared" si="7"/>
        <v>13225.32418</v>
      </c>
      <c r="CU19" s="73">
        <f t="shared" si="7"/>
        <v>12888.77318</v>
      </c>
      <c r="CV19" s="73">
        <f t="shared" si="7"/>
        <v>12552.222180000001</v>
      </c>
      <c r="CW19" s="73">
        <f t="shared" si="7"/>
        <v>12215.671179999999</v>
      </c>
      <c r="CX19" s="73">
        <f t="shared" si="7"/>
        <v>11879.12018</v>
      </c>
      <c r="CY19" s="73">
        <f t="shared" si="7"/>
        <v>11542.56918</v>
      </c>
      <c r="CZ19" s="73">
        <f t="shared" si="7"/>
        <v>11206.018179999999</v>
      </c>
      <c r="DA19" s="73">
        <f t="shared" si="7"/>
        <v>10869.46718</v>
      </c>
      <c r="DB19" s="33">
        <f t="shared" si="29"/>
        <v>4072.2670999999991</v>
      </c>
    </row>
    <row r="20" spans="1:106">
      <c r="A20" s="3">
        <v>16</v>
      </c>
      <c r="C20" s="17">
        <v>15</v>
      </c>
      <c r="D20" s="25"/>
      <c r="E20" s="37">
        <f>'Weekly Avg'!AQ21</f>
        <v>3.3037461499999997E-2</v>
      </c>
      <c r="F20" s="33">
        <f>'Weekly Avg'!AP21</f>
        <v>15.389175639999999</v>
      </c>
      <c r="G20" s="33">
        <f t="shared" si="8"/>
        <v>15.0257635635</v>
      </c>
      <c r="H20" s="33">
        <f t="shared" si="3"/>
        <v>14.6953889485</v>
      </c>
      <c r="I20" s="33">
        <f t="shared" si="3"/>
        <v>14.3650143335</v>
      </c>
      <c r="J20" s="33">
        <f t="shared" si="3"/>
        <v>14.034639718499999</v>
      </c>
      <c r="K20" s="33">
        <f t="shared" si="3"/>
        <v>13.704265103499999</v>
      </c>
      <c r="L20" s="33">
        <f t="shared" si="3"/>
        <v>13.373890488499999</v>
      </c>
      <c r="M20" s="33">
        <f t="shared" si="3"/>
        <v>13.043515873499999</v>
      </c>
      <c r="N20" s="33">
        <f t="shared" si="3"/>
        <v>12.7131412585</v>
      </c>
      <c r="O20" s="33">
        <f t="shared" si="3"/>
        <v>12.3827666435</v>
      </c>
      <c r="P20" s="33">
        <f t="shared" si="3"/>
        <v>12.0523920285</v>
      </c>
      <c r="Q20" s="33">
        <f t="shared" si="3"/>
        <v>11.7220174135</v>
      </c>
      <c r="R20" s="33">
        <f t="shared" si="3"/>
        <v>11.3916427985</v>
      </c>
      <c r="S20" s="33">
        <f t="shared" si="3"/>
        <v>11.061268183500001</v>
      </c>
      <c r="T20" s="33">
        <f t="shared" si="3"/>
        <v>10.730893568500001</v>
      </c>
      <c r="U20" s="33"/>
      <c r="V20" s="3">
        <v>16</v>
      </c>
      <c r="W20" s="19"/>
      <c r="X20" s="19">
        <v>15</v>
      </c>
      <c r="Y20" s="76">
        <f t="shared" si="4"/>
        <v>15.389175639999999</v>
      </c>
      <c r="Z20" s="76">
        <f t="shared" si="5"/>
        <v>14.199827025999999</v>
      </c>
      <c r="AA20" s="76">
        <f t="shared" si="9"/>
        <v>1.189348614</v>
      </c>
      <c r="AB20" s="38">
        <v>66</v>
      </c>
      <c r="AC20" s="38">
        <v>258</v>
      </c>
      <c r="AD20" s="42">
        <f t="shared" si="10"/>
        <v>52.332657200811362</v>
      </c>
      <c r="AE20" s="16">
        <f t="shared" si="11"/>
        <v>0.62241773308722115</v>
      </c>
      <c r="AF20" s="19"/>
      <c r="AG20" s="76">
        <v>15.389175639999999</v>
      </c>
      <c r="AH20" s="76">
        <f t="shared" si="12"/>
        <v>10.730893568500001</v>
      </c>
      <c r="AI20" s="76">
        <f t="shared" si="13"/>
        <v>4.6582820714999986</v>
      </c>
      <c r="AJ20" s="38">
        <v>69</v>
      </c>
      <c r="AK20" s="38">
        <v>250</v>
      </c>
      <c r="AL20" s="42">
        <f t="shared" si="14"/>
        <v>50.709939148073026</v>
      </c>
      <c r="AM20" s="16">
        <f t="shared" si="15"/>
        <v>2.3622120038032448</v>
      </c>
      <c r="AN20" s="43"/>
      <c r="AO20" s="76">
        <v>15.389175639999999</v>
      </c>
      <c r="AP20" s="76">
        <v>0</v>
      </c>
      <c r="AQ20" s="76">
        <f t="shared" si="16"/>
        <v>15.389175639999999</v>
      </c>
      <c r="AR20" s="38">
        <v>74</v>
      </c>
      <c r="AS20" s="38">
        <v>234</v>
      </c>
      <c r="AT20" s="42">
        <f t="shared" si="17"/>
        <v>47.464503042596348</v>
      </c>
      <c r="AU20" s="16">
        <f t="shared" si="18"/>
        <v>7.3043957398782959</v>
      </c>
      <c r="AV20" s="43"/>
      <c r="BD20" s="43"/>
      <c r="BE20" s="76">
        <f>SUM('Weekly Avg'!W21:AA21)/5</f>
        <v>14.783199999999999</v>
      </c>
      <c r="BF20" s="76">
        <f>SUM('Weekly Avg'!AI21:AM21)/5</f>
        <v>14.389800000000003</v>
      </c>
      <c r="BG20" s="76">
        <f t="shared" si="19"/>
        <v>0.3933999999999962</v>
      </c>
      <c r="BH20" s="38">
        <v>69</v>
      </c>
      <c r="BI20" s="38">
        <v>250</v>
      </c>
      <c r="BJ20" s="42">
        <f t="shared" si="20"/>
        <v>50.709939148073026</v>
      </c>
      <c r="BK20" s="16">
        <f t="shared" si="21"/>
        <v>0.19949290060851738</v>
      </c>
      <c r="BL20" s="43"/>
      <c r="BM20" s="43"/>
      <c r="BO20" s="32">
        <v>15</v>
      </c>
      <c r="BP20" s="37">
        <f>'Weekly Avg'!$BB21</f>
        <v>3.5521200000000003E-2</v>
      </c>
      <c r="BQ20" s="33">
        <f t="shared" si="22"/>
        <v>15.389175639999999</v>
      </c>
      <c r="BR20" s="33">
        <f t="shared" si="23"/>
        <v>14998.442439999999</v>
      </c>
      <c r="BS20" s="33">
        <f t="shared" si="6"/>
        <v>14643.230439999999</v>
      </c>
      <c r="BT20" s="33">
        <f t="shared" si="6"/>
        <v>14288.01844</v>
      </c>
      <c r="BU20" s="33">
        <f t="shared" si="6"/>
        <v>13932.80644</v>
      </c>
      <c r="BV20" s="33">
        <f t="shared" si="6"/>
        <v>13577.594439999999</v>
      </c>
      <c r="BW20" s="33">
        <f t="shared" si="6"/>
        <v>13222.382439999999</v>
      </c>
      <c r="BX20" s="33">
        <f t="shared" si="6"/>
        <v>12867.17044</v>
      </c>
      <c r="BY20" s="33">
        <f t="shared" si="6"/>
        <v>12511.958439999999</v>
      </c>
      <c r="BZ20" s="33">
        <f t="shared" si="6"/>
        <v>12156.746439999999</v>
      </c>
      <c r="CA20" s="33">
        <f t="shared" si="6"/>
        <v>11801.534439999999</v>
      </c>
      <c r="CB20" s="33">
        <f t="shared" si="6"/>
        <v>11446.32244</v>
      </c>
      <c r="CC20" s="33">
        <f t="shared" si="6"/>
        <v>11091.11044</v>
      </c>
      <c r="CD20" s="33">
        <f t="shared" si="6"/>
        <v>10735.898439999999</v>
      </c>
      <c r="CE20" s="33">
        <f t="shared" si="6"/>
        <v>10380.686439999999</v>
      </c>
      <c r="CF20" s="33">
        <f t="shared" si="24"/>
        <v>-11075.72126436</v>
      </c>
      <c r="CG20" s="32"/>
      <c r="CH20" s="32"/>
      <c r="CI20" s="32">
        <f t="shared" si="25"/>
        <v>24298.103704360001</v>
      </c>
      <c r="CK20" s="98">
        <f>'Weekly Avg'!$BB21*1000</f>
        <v>35.5212</v>
      </c>
      <c r="CL20" s="105">
        <f t="shared" si="26"/>
        <v>15389.175639999999</v>
      </c>
      <c r="CM20" s="73">
        <f t="shared" si="27"/>
        <v>15353.65444</v>
      </c>
      <c r="CN20" s="73">
        <f t="shared" si="28"/>
        <v>14998.442439999999</v>
      </c>
      <c r="CO20" s="73">
        <f t="shared" si="7"/>
        <v>14643.230439999999</v>
      </c>
      <c r="CP20" s="73">
        <f t="shared" si="7"/>
        <v>14288.01844</v>
      </c>
      <c r="CQ20" s="73">
        <f t="shared" si="7"/>
        <v>13932.80644</v>
      </c>
      <c r="CR20" s="73">
        <f t="shared" si="7"/>
        <v>13577.594439999999</v>
      </c>
      <c r="CS20" s="73">
        <f t="shared" si="7"/>
        <v>13222.382439999999</v>
      </c>
      <c r="CT20" s="73">
        <f t="shared" si="7"/>
        <v>12867.17044</v>
      </c>
      <c r="CU20" s="73">
        <f t="shared" si="7"/>
        <v>12511.958439999999</v>
      </c>
      <c r="CV20" s="73">
        <f t="shared" si="7"/>
        <v>12156.746439999999</v>
      </c>
      <c r="CW20" s="73">
        <f t="shared" si="7"/>
        <v>11801.534439999999</v>
      </c>
      <c r="CX20" s="73">
        <f t="shared" si="7"/>
        <v>11446.32244</v>
      </c>
      <c r="CY20" s="73">
        <f t="shared" si="7"/>
        <v>11091.11044</v>
      </c>
      <c r="CZ20" s="73">
        <f t="shared" si="7"/>
        <v>10735.898439999999</v>
      </c>
      <c r="DA20" s="73">
        <f t="shared" si="7"/>
        <v>10380.686439999999</v>
      </c>
      <c r="DB20" s="33">
        <f t="shared" si="29"/>
        <v>4298.0651999999991</v>
      </c>
    </row>
    <row r="21" spans="1:106">
      <c r="A21" s="3">
        <v>17</v>
      </c>
      <c r="C21" s="17">
        <v>23</v>
      </c>
      <c r="D21" s="25"/>
      <c r="E21" s="37">
        <f>'Weekly Avg'!AQ22</f>
        <v>3.1966203999999998E-2</v>
      </c>
      <c r="F21" s="33">
        <f>'Weekly Avg'!AP22</f>
        <v>15.132535359999999</v>
      </c>
      <c r="G21" s="33">
        <f t="shared" si="8"/>
        <v>14.780907115999998</v>
      </c>
      <c r="H21" s="33">
        <f t="shared" si="3"/>
        <v>14.461245075999999</v>
      </c>
      <c r="I21" s="33">
        <f t="shared" si="3"/>
        <v>14.141583035999998</v>
      </c>
      <c r="J21" s="33">
        <f t="shared" si="3"/>
        <v>13.821920995999999</v>
      </c>
      <c r="K21" s="33">
        <f t="shared" si="3"/>
        <v>13.502258955999999</v>
      </c>
      <c r="L21" s="33">
        <f t="shared" si="3"/>
        <v>13.182596915999998</v>
      </c>
      <c r="M21" s="33">
        <f t="shared" si="3"/>
        <v>12.862934875999999</v>
      </c>
      <c r="N21" s="33">
        <f t="shared" si="3"/>
        <v>12.543272835999998</v>
      </c>
      <c r="O21" s="33">
        <f t="shared" si="3"/>
        <v>12.223610795999999</v>
      </c>
      <c r="P21" s="33">
        <f t="shared" si="3"/>
        <v>11.903948755999998</v>
      </c>
      <c r="Q21" s="33">
        <f t="shared" si="3"/>
        <v>11.584286715999999</v>
      </c>
      <c r="R21" s="33">
        <f t="shared" si="3"/>
        <v>11.264624675999999</v>
      </c>
      <c r="S21" s="33">
        <f t="shared" si="3"/>
        <v>10.944962636</v>
      </c>
      <c r="T21" s="33">
        <f t="shared" si="3"/>
        <v>10.625300595999999</v>
      </c>
      <c r="U21" s="33"/>
      <c r="V21" s="3">
        <v>17</v>
      </c>
      <c r="W21" s="19"/>
      <c r="X21" s="19">
        <v>23</v>
      </c>
      <c r="Y21" s="76">
        <f t="shared" si="4"/>
        <v>15.132535359999999</v>
      </c>
      <c r="Z21" s="76">
        <f t="shared" si="5"/>
        <v>13.981752015999998</v>
      </c>
      <c r="AA21" s="76">
        <f t="shared" si="9"/>
        <v>1.1507833440000006</v>
      </c>
      <c r="AB21" s="38">
        <v>67</v>
      </c>
      <c r="AC21" s="38">
        <v>279</v>
      </c>
      <c r="AD21" s="42">
        <f t="shared" si="10"/>
        <v>56.592292089249497</v>
      </c>
      <c r="AE21" s="16">
        <f t="shared" si="11"/>
        <v>0.65125467135091308</v>
      </c>
      <c r="AF21" s="19"/>
      <c r="AG21" s="76">
        <v>15.132535359999999</v>
      </c>
      <c r="AH21" s="76">
        <f t="shared" si="12"/>
        <v>10.625300595999999</v>
      </c>
      <c r="AI21" s="76">
        <f t="shared" si="13"/>
        <v>4.5072347639999997</v>
      </c>
      <c r="AJ21" s="38">
        <v>69</v>
      </c>
      <c r="AK21" s="38">
        <v>275</v>
      </c>
      <c r="AL21" s="42">
        <f t="shared" si="14"/>
        <v>55.780933062880322</v>
      </c>
      <c r="AM21" s="16">
        <f t="shared" si="15"/>
        <v>2.5141776066937118</v>
      </c>
      <c r="AN21" s="43"/>
      <c r="AO21" s="76">
        <v>15.132535359999999</v>
      </c>
      <c r="AP21" s="76">
        <v>0</v>
      </c>
      <c r="AQ21" s="76">
        <f t="shared" si="16"/>
        <v>15.132535359999999</v>
      </c>
      <c r="AR21" s="38">
        <v>74</v>
      </c>
      <c r="AS21" s="38">
        <v>266</v>
      </c>
      <c r="AT21" s="42">
        <f t="shared" si="17"/>
        <v>53.955375253549697</v>
      </c>
      <c r="AU21" s="16">
        <f t="shared" si="18"/>
        <v>8.1648162388640966</v>
      </c>
      <c r="AV21" s="43"/>
      <c r="BD21" s="43"/>
      <c r="BE21" s="76">
        <f>SUM('Weekly Avg'!W22:AA22)/5</f>
        <v>14.500400000000003</v>
      </c>
      <c r="BF21" s="76">
        <f>SUM('Weekly Avg'!AI22:AM22)/5</f>
        <v>14.147</v>
      </c>
      <c r="BG21" s="76">
        <f t="shared" si="19"/>
        <v>0.35340000000000238</v>
      </c>
      <c r="BH21" s="38">
        <v>69</v>
      </c>
      <c r="BI21" s="38">
        <v>275</v>
      </c>
      <c r="BJ21" s="42">
        <f t="shared" si="20"/>
        <v>55.780933062880322</v>
      </c>
      <c r="BK21" s="16">
        <f t="shared" si="21"/>
        <v>0.19712981744422037</v>
      </c>
      <c r="BL21" s="43"/>
      <c r="BM21" s="43"/>
      <c r="BO21" s="32">
        <v>23</v>
      </c>
      <c r="BP21" s="37">
        <f>'Weekly Avg'!$BB22</f>
        <v>3.4066899999999997E-2</v>
      </c>
      <c r="BQ21" s="33">
        <f t="shared" si="22"/>
        <v>15.132535359999999</v>
      </c>
      <c r="BR21" s="33">
        <f t="shared" si="23"/>
        <v>14757.799459999998</v>
      </c>
      <c r="BS21" s="33">
        <f t="shared" si="6"/>
        <v>14417.130459999998</v>
      </c>
      <c r="BT21" s="33">
        <f t="shared" si="6"/>
        <v>14076.461459999999</v>
      </c>
      <c r="BU21" s="33">
        <f t="shared" si="6"/>
        <v>13735.792459999999</v>
      </c>
      <c r="BV21" s="33">
        <f t="shared" si="6"/>
        <v>13395.123459999999</v>
      </c>
      <c r="BW21" s="33">
        <f t="shared" si="6"/>
        <v>13054.454459999997</v>
      </c>
      <c r="BX21" s="33">
        <f t="shared" si="6"/>
        <v>12713.785459999999</v>
      </c>
      <c r="BY21" s="33">
        <f t="shared" si="6"/>
        <v>12373.116459999997</v>
      </c>
      <c r="BZ21" s="33">
        <f t="shared" si="6"/>
        <v>12032.447459999999</v>
      </c>
      <c r="CA21" s="33">
        <f t="shared" si="6"/>
        <v>11691.778459999998</v>
      </c>
      <c r="CB21" s="33">
        <f t="shared" si="6"/>
        <v>11351.109459999998</v>
      </c>
      <c r="CC21" s="33">
        <f t="shared" si="6"/>
        <v>11010.440459999998</v>
      </c>
      <c r="CD21" s="33">
        <f t="shared" si="6"/>
        <v>10669.771459999998</v>
      </c>
      <c r="CE21" s="33">
        <f t="shared" si="6"/>
        <v>10329.102459999998</v>
      </c>
      <c r="CF21" s="33">
        <f t="shared" si="24"/>
        <v>-10995.307924639998</v>
      </c>
      <c r="CG21" s="32"/>
      <c r="CH21" s="32"/>
      <c r="CI21" s="32">
        <f t="shared" si="25"/>
        <v>24049.762384639995</v>
      </c>
      <c r="CK21" s="98">
        <f>'Weekly Avg'!$BB22*1000</f>
        <v>34.066899999999997</v>
      </c>
      <c r="CL21" s="105">
        <f t="shared" si="26"/>
        <v>15132.535359999998</v>
      </c>
      <c r="CM21" s="73">
        <f t="shared" si="27"/>
        <v>15098.468459999998</v>
      </c>
      <c r="CN21" s="73">
        <f t="shared" si="28"/>
        <v>14757.799459999998</v>
      </c>
      <c r="CO21" s="73">
        <f t="shared" si="7"/>
        <v>14417.130459999998</v>
      </c>
      <c r="CP21" s="73">
        <f t="shared" si="7"/>
        <v>14076.461459999999</v>
      </c>
      <c r="CQ21" s="73">
        <f t="shared" si="7"/>
        <v>13735.792459999999</v>
      </c>
      <c r="CR21" s="73">
        <f t="shared" si="7"/>
        <v>13395.123459999999</v>
      </c>
      <c r="CS21" s="73">
        <f t="shared" si="7"/>
        <v>13054.454459999997</v>
      </c>
      <c r="CT21" s="73">
        <f t="shared" si="7"/>
        <v>12713.785459999999</v>
      </c>
      <c r="CU21" s="73">
        <f t="shared" si="7"/>
        <v>12373.116459999997</v>
      </c>
      <c r="CV21" s="73">
        <f t="shared" si="7"/>
        <v>12032.447459999999</v>
      </c>
      <c r="CW21" s="73">
        <f t="shared" si="7"/>
        <v>11691.778459999998</v>
      </c>
      <c r="CX21" s="73">
        <f t="shared" si="7"/>
        <v>11351.109459999998</v>
      </c>
      <c r="CY21" s="73">
        <f t="shared" si="7"/>
        <v>11010.440459999998</v>
      </c>
      <c r="CZ21" s="73">
        <f t="shared" si="7"/>
        <v>10669.771459999998</v>
      </c>
      <c r="DA21" s="73">
        <f t="shared" si="7"/>
        <v>10329.102459999998</v>
      </c>
      <c r="DB21" s="33">
        <f t="shared" si="29"/>
        <v>4122.0949000000001</v>
      </c>
    </row>
    <row r="22" spans="1:106">
      <c r="A22" s="3">
        <v>18</v>
      </c>
      <c r="B22" s="19"/>
      <c r="C22" s="19">
        <v>29</v>
      </c>
      <c r="D22" s="25"/>
      <c r="E22" s="37">
        <f>'Weekly Avg'!AQ23</f>
        <v>3.1240318500000003E-2</v>
      </c>
      <c r="F22" s="33">
        <f>'Weekly Avg'!AP23</f>
        <v>14.84754272</v>
      </c>
      <c r="G22" s="33">
        <f t="shared" si="8"/>
        <v>14.503899216499999</v>
      </c>
      <c r="H22" s="33">
        <f t="shared" si="3"/>
        <v>14.1914960315</v>
      </c>
      <c r="I22" s="33">
        <f t="shared" si="3"/>
        <v>13.879092846499999</v>
      </c>
      <c r="J22" s="33">
        <f t="shared" si="3"/>
        <v>13.5666896615</v>
      </c>
      <c r="K22" s="33">
        <f t="shared" si="3"/>
        <v>13.254286476499999</v>
      </c>
      <c r="L22" s="33">
        <f t="shared" si="3"/>
        <v>12.9418832915</v>
      </c>
      <c r="M22" s="33">
        <f t="shared" si="3"/>
        <v>12.629480106499999</v>
      </c>
      <c r="N22" s="33">
        <f t="shared" si="3"/>
        <v>12.3170769215</v>
      </c>
      <c r="O22" s="33">
        <f t="shared" si="3"/>
        <v>12.004673736499999</v>
      </c>
      <c r="P22" s="33">
        <f t="shared" si="3"/>
        <v>11.6922705515</v>
      </c>
      <c r="Q22" s="33">
        <f t="shared" si="3"/>
        <v>11.379867366499999</v>
      </c>
      <c r="R22" s="33">
        <f t="shared" si="3"/>
        <v>11.0674641815</v>
      </c>
      <c r="S22" s="33">
        <f t="shared" si="3"/>
        <v>10.755060996499999</v>
      </c>
      <c r="T22" s="33">
        <f t="shared" si="3"/>
        <v>10.442657811499998</v>
      </c>
      <c r="U22" s="33"/>
      <c r="V22" s="3">
        <v>18</v>
      </c>
      <c r="W22" s="19"/>
      <c r="X22" s="19">
        <v>29</v>
      </c>
      <c r="Y22" s="76">
        <f t="shared" si="4"/>
        <v>14.84754272</v>
      </c>
      <c r="Z22" s="76">
        <f t="shared" si="5"/>
        <v>13.722891254</v>
      </c>
      <c r="AA22" s="76">
        <f t="shared" si="9"/>
        <v>1.1246514659999995</v>
      </c>
      <c r="AB22" s="38">
        <v>67</v>
      </c>
      <c r="AC22" s="38">
        <v>301</v>
      </c>
      <c r="AD22" s="42">
        <f t="shared" si="10"/>
        <v>61.054766734279923</v>
      </c>
      <c r="AE22" s="16">
        <f t="shared" si="11"/>
        <v>0.68665332913995925</v>
      </c>
      <c r="AF22" s="19"/>
      <c r="AG22" s="76">
        <v>14.84754272</v>
      </c>
      <c r="AH22" s="76">
        <f t="shared" si="12"/>
        <v>10.442657811499998</v>
      </c>
      <c r="AI22" s="76">
        <f t="shared" si="13"/>
        <v>4.4048849085000015</v>
      </c>
      <c r="AJ22" s="38">
        <v>69</v>
      </c>
      <c r="AK22" s="38">
        <v>299</v>
      </c>
      <c r="AL22" s="42">
        <f t="shared" si="14"/>
        <v>60.649087221095336</v>
      </c>
      <c r="AM22" s="16">
        <f t="shared" si="15"/>
        <v>2.6715224901450312</v>
      </c>
      <c r="AN22" s="43"/>
      <c r="AO22" s="76">
        <v>14.84754272</v>
      </c>
      <c r="AP22" s="76">
        <v>0</v>
      </c>
      <c r="AQ22" s="76">
        <f t="shared" si="16"/>
        <v>14.84754272</v>
      </c>
      <c r="AR22" s="38">
        <v>74</v>
      </c>
      <c r="AS22" s="38">
        <v>296</v>
      </c>
      <c r="AT22" s="42">
        <f t="shared" si="17"/>
        <v>60.040567951318458</v>
      </c>
      <c r="AU22" s="16">
        <f t="shared" si="18"/>
        <v>8.9145489759026368</v>
      </c>
      <c r="AV22" s="43"/>
      <c r="BD22" s="43"/>
      <c r="BE22" s="76">
        <f>SUM('Weekly Avg'!W23:AA23)/5</f>
        <v>14.225400000000002</v>
      </c>
      <c r="BF22" s="76">
        <f>SUM('Weekly Avg'!AI23:AM23)/5</f>
        <v>13.785400000000001</v>
      </c>
      <c r="BG22" s="76">
        <f t="shared" si="19"/>
        <v>0.44000000000000128</v>
      </c>
      <c r="BH22" s="38">
        <v>69</v>
      </c>
      <c r="BI22" s="38">
        <v>299</v>
      </c>
      <c r="BJ22" s="42">
        <f t="shared" si="20"/>
        <v>60.649087221095336</v>
      </c>
      <c r="BK22" s="16">
        <f t="shared" si="21"/>
        <v>0.26685598377282027</v>
      </c>
      <c r="BL22" s="43"/>
      <c r="BM22" s="43"/>
      <c r="BN22" s="19"/>
      <c r="BO22" s="19">
        <v>29</v>
      </c>
      <c r="BP22" s="37">
        <f>'Weekly Avg'!$BB23</f>
        <v>3.3899600000000002E-2</v>
      </c>
      <c r="BQ22" s="33">
        <f t="shared" si="22"/>
        <v>14.84754272</v>
      </c>
      <c r="BR22" s="33">
        <f t="shared" si="23"/>
        <v>14474.64712</v>
      </c>
      <c r="BS22" s="33">
        <f t="shared" si="6"/>
        <v>14135.651119999999</v>
      </c>
      <c r="BT22" s="33">
        <f t="shared" si="6"/>
        <v>13796.655119999999</v>
      </c>
      <c r="BU22" s="33">
        <f t="shared" si="6"/>
        <v>13457.65912</v>
      </c>
      <c r="BV22" s="33">
        <f t="shared" si="6"/>
        <v>13118.663119999999</v>
      </c>
      <c r="BW22" s="33">
        <f t="shared" si="6"/>
        <v>12779.66712</v>
      </c>
      <c r="BX22" s="33">
        <f t="shared" si="6"/>
        <v>12440.671119999999</v>
      </c>
      <c r="BY22" s="33">
        <f t="shared" si="6"/>
        <v>12101.67512</v>
      </c>
      <c r="BZ22" s="33">
        <f t="shared" si="6"/>
        <v>11762.679119999999</v>
      </c>
      <c r="CA22" s="33">
        <f t="shared" si="6"/>
        <v>11423.68312</v>
      </c>
      <c r="CB22" s="33">
        <f t="shared" si="6"/>
        <v>11084.687119999999</v>
      </c>
      <c r="CC22" s="33">
        <f t="shared" si="6"/>
        <v>10745.69112</v>
      </c>
      <c r="CD22" s="33">
        <f t="shared" si="6"/>
        <v>10406.69512</v>
      </c>
      <c r="CE22" s="33">
        <f t="shared" si="6"/>
        <v>10067.699119999999</v>
      </c>
      <c r="CF22" s="33">
        <f t="shared" si="24"/>
        <v>-10730.84357728</v>
      </c>
      <c r="CG22" s="32"/>
      <c r="CH22" s="32"/>
      <c r="CI22" s="32">
        <f t="shared" si="25"/>
        <v>23510.510697279999</v>
      </c>
      <c r="CK22" s="98">
        <f>'Weekly Avg'!$BB23*1000</f>
        <v>33.8996</v>
      </c>
      <c r="CL22" s="105">
        <f t="shared" si="26"/>
        <v>14847.542719999999</v>
      </c>
      <c r="CM22" s="73">
        <f t="shared" si="27"/>
        <v>14813.643119999999</v>
      </c>
      <c r="CN22" s="73">
        <f t="shared" si="28"/>
        <v>14474.64712</v>
      </c>
      <c r="CO22" s="73">
        <f t="shared" si="7"/>
        <v>14135.651119999999</v>
      </c>
      <c r="CP22" s="73">
        <f t="shared" si="7"/>
        <v>13796.655119999999</v>
      </c>
      <c r="CQ22" s="73">
        <f t="shared" si="7"/>
        <v>13457.65912</v>
      </c>
      <c r="CR22" s="73">
        <f t="shared" si="7"/>
        <v>13118.663119999999</v>
      </c>
      <c r="CS22" s="73">
        <f t="shared" si="7"/>
        <v>12779.66712</v>
      </c>
      <c r="CT22" s="73">
        <f t="shared" si="7"/>
        <v>12440.671119999999</v>
      </c>
      <c r="CU22" s="73">
        <f t="shared" si="7"/>
        <v>12101.67512</v>
      </c>
      <c r="CV22" s="73">
        <f t="shared" si="7"/>
        <v>11762.679119999999</v>
      </c>
      <c r="CW22" s="73">
        <f t="shared" si="7"/>
        <v>11423.68312</v>
      </c>
      <c r="CX22" s="73">
        <f t="shared" si="7"/>
        <v>11084.687119999999</v>
      </c>
      <c r="CY22" s="73">
        <f t="shared" si="7"/>
        <v>10745.69112</v>
      </c>
      <c r="CZ22" s="73">
        <f t="shared" si="7"/>
        <v>10406.69512</v>
      </c>
      <c r="DA22" s="73">
        <f t="shared" si="7"/>
        <v>10067.699119999999</v>
      </c>
      <c r="DB22" s="33">
        <f t="shared" si="29"/>
        <v>4101.8516</v>
      </c>
    </row>
    <row r="23" spans="1:106">
      <c r="A23" s="3">
        <v>19</v>
      </c>
      <c r="B23" s="18" t="s">
        <v>40</v>
      </c>
      <c r="C23" s="18">
        <v>6</v>
      </c>
      <c r="D23" s="25"/>
      <c r="E23" s="37">
        <f>'Weekly Avg'!AQ24</f>
        <v>3.0979099999999999E-2</v>
      </c>
      <c r="F23" s="33">
        <f>'Weekly Avg'!AP24</f>
        <v>14.536824999999999</v>
      </c>
      <c r="G23" s="33">
        <f t="shared" si="8"/>
        <v>14.196054899999998</v>
      </c>
      <c r="H23" s="33">
        <f t="shared" si="3"/>
        <v>13.886263899999999</v>
      </c>
      <c r="I23" s="33">
        <f t="shared" si="3"/>
        <v>13.576472899999999</v>
      </c>
      <c r="J23" s="33">
        <f t="shared" si="3"/>
        <v>13.266681899999998</v>
      </c>
      <c r="K23" s="33">
        <f t="shared" si="3"/>
        <v>12.956890899999998</v>
      </c>
      <c r="L23" s="33">
        <f t="shared" si="3"/>
        <v>12.647099899999999</v>
      </c>
      <c r="M23" s="33">
        <f t="shared" si="3"/>
        <v>12.337308899999998</v>
      </c>
      <c r="N23" s="33">
        <f t="shared" si="3"/>
        <v>12.027517899999999</v>
      </c>
      <c r="O23" s="33">
        <f t="shared" si="3"/>
        <v>11.717726899999999</v>
      </c>
      <c r="P23" s="33">
        <f t="shared" si="3"/>
        <v>11.407935899999998</v>
      </c>
      <c r="Q23" s="33">
        <f t="shared" si="3"/>
        <v>11.098144899999998</v>
      </c>
      <c r="R23" s="33">
        <f t="shared" si="3"/>
        <v>10.788353899999999</v>
      </c>
      <c r="S23" s="33">
        <f t="shared" si="3"/>
        <v>10.4785629</v>
      </c>
      <c r="T23" s="33">
        <f t="shared" si="3"/>
        <v>10.168771899999999</v>
      </c>
      <c r="U23" s="33"/>
      <c r="V23" s="3">
        <v>19</v>
      </c>
      <c r="W23" s="19" t="s">
        <v>40</v>
      </c>
      <c r="X23" s="19">
        <v>6</v>
      </c>
      <c r="Y23" s="76">
        <f t="shared" si="4"/>
        <v>14.536824999999999</v>
      </c>
      <c r="Z23" s="76">
        <f t="shared" si="5"/>
        <v>13.421577399999999</v>
      </c>
      <c r="AA23" s="76">
        <f t="shared" si="9"/>
        <v>1.1152476</v>
      </c>
      <c r="AB23" s="38">
        <v>67</v>
      </c>
      <c r="AC23" s="38">
        <v>321</v>
      </c>
      <c r="AD23" s="42">
        <f t="shared" si="10"/>
        <v>65.111561866125754</v>
      </c>
      <c r="AE23" s="16">
        <f t="shared" si="11"/>
        <v>0.7261551310344827</v>
      </c>
      <c r="AF23" s="19"/>
      <c r="AG23" s="76">
        <v>14.536824999999999</v>
      </c>
      <c r="AH23" s="76">
        <f t="shared" si="12"/>
        <v>10.168771899999999</v>
      </c>
      <c r="AI23" s="76">
        <f t="shared" si="13"/>
        <v>4.3680530999999991</v>
      </c>
      <c r="AJ23" s="38">
        <v>69</v>
      </c>
      <c r="AK23" s="38">
        <v>321</v>
      </c>
      <c r="AL23" s="42">
        <f t="shared" si="14"/>
        <v>65.111561866125754</v>
      </c>
      <c r="AM23" s="16">
        <f t="shared" si="15"/>
        <v>2.8441075965517233</v>
      </c>
      <c r="AN23" s="43"/>
      <c r="AO23" s="76">
        <v>14.536824999999999</v>
      </c>
      <c r="AP23" s="76">
        <v>0</v>
      </c>
      <c r="AQ23" s="76">
        <f t="shared" si="16"/>
        <v>14.536824999999999</v>
      </c>
      <c r="AR23" s="38">
        <v>75</v>
      </c>
      <c r="AS23" s="38">
        <v>327</v>
      </c>
      <c r="AT23" s="42">
        <f t="shared" si="17"/>
        <v>66.328600405679509</v>
      </c>
      <c r="AU23" s="16">
        <f t="shared" si="18"/>
        <v>9.6420725659229198</v>
      </c>
      <c r="AV23" s="43"/>
      <c r="BD23" s="43"/>
      <c r="BE23" s="76">
        <f>SUM('Weekly Avg'!W24:AA24)/5</f>
        <v>13.893599999999998</v>
      </c>
      <c r="BF23" s="76">
        <f>SUM('Weekly Avg'!AI24:AM24)/5</f>
        <v>13.324800000000002</v>
      </c>
      <c r="BG23" s="76">
        <f t="shared" si="19"/>
        <v>0.56879999999999598</v>
      </c>
      <c r="BH23" s="38">
        <v>69</v>
      </c>
      <c r="BI23" s="38">
        <v>321</v>
      </c>
      <c r="BJ23" s="42">
        <f t="shared" si="20"/>
        <v>65.111561866125754</v>
      </c>
      <c r="BK23" s="16">
        <f t="shared" si="21"/>
        <v>0.37035456389452065</v>
      </c>
      <c r="BL23" s="43"/>
      <c r="BM23" s="43"/>
      <c r="BN23" s="18" t="s">
        <v>40</v>
      </c>
      <c r="BO23" s="18">
        <v>6</v>
      </c>
      <c r="BP23" s="37">
        <f>'Weekly Avg'!$BB24</f>
        <v>3.0579200000000001E-2</v>
      </c>
      <c r="BQ23" s="33">
        <f t="shared" si="22"/>
        <v>14.536824999999999</v>
      </c>
      <c r="BR23" s="33">
        <f t="shared" si="23"/>
        <v>14200.453799999999</v>
      </c>
      <c r="BS23" s="33">
        <f t="shared" si="6"/>
        <v>13894.661799999998</v>
      </c>
      <c r="BT23" s="33">
        <f t="shared" si="6"/>
        <v>13588.869799999999</v>
      </c>
      <c r="BU23" s="33">
        <f t="shared" si="6"/>
        <v>13283.077799999999</v>
      </c>
      <c r="BV23" s="33">
        <f t="shared" si="6"/>
        <v>12977.2858</v>
      </c>
      <c r="BW23" s="33">
        <f t="shared" si="6"/>
        <v>12671.493799999998</v>
      </c>
      <c r="BX23" s="33">
        <f t="shared" si="6"/>
        <v>12365.701799999999</v>
      </c>
      <c r="BY23" s="33">
        <f t="shared" si="6"/>
        <v>12059.909799999999</v>
      </c>
      <c r="BZ23" s="33">
        <f t="shared" si="6"/>
        <v>11754.1178</v>
      </c>
      <c r="CA23" s="33">
        <f t="shared" si="6"/>
        <v>11448.325799999999</v>
      </c>
      <c r="CB23" s="33">
        <f t="shared" si="6"/>
        <v>11142.533799999999</v>
      </c>
      <c r="CC23" s="33">
        <f t="shared" si="6"/>
        <v>10836.7418</v>
      </c>
      <c r="CD23" s="33">
        <f t="shared" si="6"/>
        <v>10530.949799999999</v>
      </c>
      <c r="CE23" s="33">
        <f t="shared" si="6"/>
        <v>10225.157799999999</v>
      </c>
      <c r="CF23" s="33">
        <f t="shared" si="24"/>
        <v>-10822.204975000001</v>
      </c>
      <c r="CG23" s="32"/>
      <c r="CH23" s="32"/>
      <c r="CI23" s="32">
        <f t="shared" si="25"/>
        <v>23493.698774999997</v>
      </c>
      <c r="CK23" s="98">
        <f>'Weekly Avg'!$BB24*1000</f>
        <v>30.5792</v>
      </c>
      <c r="CL23" s="105">
        <f t="shared" si="26"/>
        <v>14536.824999999999</v>
      </c>
      <c r="CM23" s="73">
        <f t="shared" si="27"/>
        <v>14506.245799999999</v>
      </c>
      <c r="CN23" s="73">
        <f t="shared" si="28"/>
        <v>14200.453799999999</v>
      </c>
      <c r="CO23" s="73">
        <f t="shared" si="7"/>
        <v>13894.661799999998</v>
      </c>
      <c r="CP23" s="73">
        <f t="shared" si="7"/>
        <v>13588.869799999999</v>
      </c>
      <c r="CQ23" s="73">
        <f t="shared" si="7"/>
        <v>13283.077799999999</v>
      </c>
      <c r="CR23" s="73">
        <f t="shared" si="7"/>
        <v>12977.2858</v>
      </c>
      <c r="CS23" s="73">
        <f t="shared" si="7"/>
        <v>12671.493799999998</v>
      </c>
      <c r="CT23" s="73">
        <f t="shared" si="7"/>
        <v>12365.701799999999</v>
      </c>
      <c r="CU23" s="73">
        <f t="shared" si="7"/>
        <v>12059.909799999999</v>
      </c>
      <c r="CV23" s="73">
        <f t="shared" si="7"/>
        <v>11754.1178</v>
      </c>
      <c r="CW23" s="73">
        <f t="shared" si="7"/>
        <v>11448.325799999999</v>
      </c>
      <c r="CX23" s="73">
        <f t="shared" si="7"/>
        <v>11142.533799999999</v>
      </c>
      <c r="CY23" s="73">
        <f t="shared" si="7"/>
        <v>10836.7418</v>
      </c>
      <c r="CZ23" s="73">
        <f t="shared" si="7"/>
        <v>10530.949799999999</v>
      </c>
      <c r="DA23" s="73">
        <f t="shared" si="7"/>
        <v>10225.157799999999</v>
      </c>
      <c r="DB23" s="33">
        <f t="shared" si="29"/>
        <v>3700.0831999999991</v>
      </c>
    </row>
    <row r="24" spans="1:106">
      <c r="A24" s="3">
        <v>20</v>
      </c>
      <c r="C24" s="17">
        <v>13</v>
      </c>
      <c r="D24" s="25"/>
      <c r="E24" s="37">
        <f>'Weekly Avg'!AQ25</f>
        <v>3.1301843500000003E-2</v>
      </c>
      <c r="F24" s="33">
        <f>'Weekly Avg'!AP25</f>
        <v>14.203009479999999</v>
      </c>
      <c r="G24" s="33">
        <f t="shared" si="8"/>
        <v>13.858689201499999</v>
      </c>
      <c r="H24" s="33">
        <f t="shared" si="3"/>
        <v>13.545670766499999</v>
      </c>
      <c r="I24" s="33">
        <f t="shared" si="3"/>
        <v>13.232652331499999</v>
      </c>
      <c r="J24" s="33">
        <f t="shared" si="3"/>
        <v>12.919633896499999</v>
      </c>
      <c r="K24" s="33">
        <f t="shared" si="3"/>
        <v>12.606615461499999</v>
      </c>
      <c r="L24" s="33">
        <f t="shared" si="3"/>
        <v>12.293597026499999</v>
      </c>
      <c r="M24" s="33">
        <f t="shared" si="3"/>
        <v>11.980578591499999</v>
      </c>
      <c r="N24" s="33">
        <f t="shared" si="3"/>
        <v>11.667560156499999</v>
      </c>
      <c r="O24" s="33">
        <f t="shared" si="3"/>
        <v>11.354541721499999</v>
      </c>
      <c r="P24" s="33">
        <f t="shared" si="3"/>
        <v>11.041523286499999</v>
      </c>
      <c r="Q24" s="33">
        <f t="shared" si="3"/>
        <v>10.728504851499999</v>
      </c>
      <c r="R24" s="33">
        <f t="shared" si="3"/>
        <v>10.415486416499999</v>
      </c>
      <c r="S24" s="33">
        <f t="shared" si="3"/>
        <v>10.102467981499998</v>
      </c>
      <c r="T24" s="33">
        <f t="shared" si="3"/>
        <v>9.7894495464999984</v>
      </c>
      <c r="U24" s="33"/>
      <c r="V24" s="3">
        <v>20</v>
      </c>
      <c r="W24" s="19"/>
      <c r="X24" s="19">
        <v>13</v>
      </c>
      <c r="Y24" s="76">
        <f t="shared" si="4"/>
        <v>14.203009479999999</v>
      </c>
      <c r="Z24" s="76">
        <f t="shared" si="5"/>
        <v>13.076143113999999</v>
      </c>
      <c r="AA24" s="76">
        <f t="shared" si="9"/>
        <v>1.1268663659999998</v>
      </c>
      <c r="AB24" s="38">
        <v>67</v>
      </c>
      <c r="AC24" s="38">
        <v>339</v>
      </c>
      <c r="AD24" s="42">
        <f t="shared" si="10"/>
        <v>68.762677484787019</v>
      </c>
      <c r="AE24" s="16">
        <f t="shared" si="11"/>
        <v>0.77486348493711954</v>
      </c>
      <c r="AF24" s="19"/>
      <c r="AG24" s="76">
        <v>14.203009479999999</v>
      </c>
      <c r="AH24" s="76">
        <f t="shared" si="12"/>
        <v>9.7894495464999984</v>
      </c>
      <c r="AI24" s="76">
        <f t="shared" si="13"/>
        <v>4.4135599335000002</v>
      </c>
      <c r="AJ24" s="38">
        <v>70</v>
      </c>
      <c r="AK24" s="38">
        <v>343</v>
      </c>
      <c r="AL24" s="42">
        <f t="shared" si="14"/>
        <v>69.574036511156194</v>
      </c>
      <c r="AM24" s="16">
        <f t="shared" si="15"/>
        <v>3.0706917995750511</v>
      </c>
      <c r="AN24" s="43"/>
      <c r="AO24" s="76">
        <v>14.203009479999999</v>
      </c>
      <c r="AP24" s="76">
        <v>0</v>
      </c>
      <c r="AQ24" s="76">
        <f t="shared" si="16"/>
        <v>14.203009479999999</v>
      </c>
      <c r="AR24" s="38">
        <v>75</v>
      </c>
      <c r="AS24" s="38">
        <v>362</v>
      </c>
      <c r="AT24" s="42">
        <f t="shared" si="17"/>
        <v>73.427991886409743</v>
      </c>
      <c r="AU24" s="16">
        <f t="shared" si="18"/>
        <v>10.428984648600405</v>
      </c>
      <c r="AV24" s="43"/>
      <c r="BD24" s="43"/>
      <c r="BE24" s="76">
        <f>SUM('Weekly Avg'!W25:AA25)/5</f>
        <v>13.5928</v>
      </c>
      <c r="BF24" s="76">
        <f>SUM('Weekly Avg'!AI25:AM25)/5</f>
        <v>13.010000000000002</v>
      </c>
      <c r="BG24" s="76">
        <f t="shared" si="19"/>
        <v>0.58279999999999887</v>
      </c>
      <c r="BH24" s="38">
        <v>70</v>
      </c>
      <c r="BI24" s="38">
        <v>343</v>
      </c>
      <c r="BJ24" s="42">
        <f t="shared" si="20"/>
        <v>69.574036511156194</v>
      </c>
      <c r="BK24" s="16">
        <f t="shared" si="21"/>
        <v>0.40547748478701751</v>
      </c>
      <c r="BL24" s="43"/>
      <c r="BM24" s="43"/>
      <c r="BO24" s="32">
        <v>13</v>
      </c>
      <c r="BP24" s="37">
        <f>'Weekly Avg'!$BB25</f>
        <v>2.9343600000000001E-2</v>
      </c>
      <c r="BQ24" s="33">
        <f t="shared" si="22"/>
        <v>14.203009479999999</v>
      </c>
      <c r="BR24" s="33">
        <f t="shared" si="23"/>
        <v>13880.229879999999</v>
      </c>
      <c r="BS24" s="33">
        <f t="shared" si="6"/>
        <v>13586.793879999999</v>
      </c>
      <c r="BT24" s="33">
        <f t="shared" si="6"/>
        <v>13293.35788</v>
      </c>
      <c r="BU24" s="33">
        <f t="shared" si="6"/>
        <v>12999.921879999998</v>
      </c>
      <c r="BV24" s="33">
        <f t="shared" si="6"/>
        <v>12706.485879999998</v>
      </c>
      <c r="BW24" s="33">
        <f t="shared" si="6"/>
        <v>12413.049879999999</v>
      </c>
      <c r="BX24" s="33">
        <f t="shared" si="6"/>
        <v>12119.613879999999</v>
      </c>
      <c r="BY24" s="33">
        <f t="shared" si="6"/>
        <v>11826.177879999999</v>
      </c>
      <c r="BZ24" s="33">
        <f t="shared" si="6"/>
        <v>11532.741879999998</v>
      </c>
      <c r="CA24" s="33">
        <f t="shared" si="6"/>
        <v>11239.305879999998</v>
      </c>
      <c r="CB24" s="33">
        <f t="shared" si="6"/>
        <v>10945.869879999998</v>
      </c>
      <c r="CC24" s="33">
        <f t="shared" si="6"/>
        <v>10652.433879999999</v>
      </c>
      <c r="CD24" s="33">
        <f t="shared" si="6"/>
        <v>10358.997879999999</v>
      </c>
      <c r="CE24" s="33">
        <f t="shared" si="6"/>
        <v>10065.561879999997</v>
      </c>
      <c r="CF24" s="33">
        <f t="shared" si="24"/>
        <v>-10638.230870519999</v>
      </c>
      <c r="CG24" s="32"/>
      <c r="CH24" s="32"/>
      <c r="CI24" s="32">
        <f t="shared" si="25"/>
        <v>23051.280750519996</v>
      </c>
      <c r="CK24" s="98">
        <f>'Weekly Avg'!$BB25*1000</f>
        <v>29.343600000000002</v>
      </c>
      <c r="CL24" s="105">
        <f t="shared" si="26"/>
        <v>14203.009479999999</v>
      </c>
      <c r="CM24" s="73">
        <f t="shared" si="27"/>
        <v>14173.665879999999</v>
      </c>
      <c r="CN24" s="73">
        <f t="shared" si="28"/>
        <v>13880.229879999999</v>
      </c>
      <c r="CO24" s="73">
        <f t="shared" si="7"/>
        <v>13586.793879999999</v>
      </c>
      <c r="CP24" s="73">
        <f t="shared" si="7"/>
        <v>13293.35788</v>
      </c>
      <c r="CQ24" s="73">
        <f t="shared" si="7"/>
        <v>12999.921879999998</v>
      </c>
      <c r="CR24" s="73">
        <f t="shared" si="7"/>
        <v>12706.485879999998</v>
      </c>
      <c r="CS24" s="73">
        <f t="shared" si="7"/>
        <v>12413.049879999999</v>
      </c>
      <c r="CT24" s="73">
        <f t="shared" si="7"/>
        <v>12119.613879999999</v>
      </c>
      <c r="CU24" s="73">
        <f t="shared" si="7"/>
        <v>11826.177879999999</v>
      </c>
      <c r="CV24" s="73">
        <f t="shared" si="7"/>
        <v>11532.741879999998</v>
      </c>
      <c r="CW24" s="73">
        <f t="shared" si="7"/>
        <v>11239.305879999998</v>
      </c>
      <c r="CX24" s="73">
        <f t="shared" si="7"/>
        <v>10945.869879999998</v>
      </c>
      <c r="CY24" s="73">
        <f t="shared" si="7"/>
        <v>10652.433879999999</v>
      </c>
      <c r="CZ24" s="73">
        <f t="shared" si="7"/>
        <v>10358.997879999999</v>
      </c>
      <c r="DA24" s="73">
        <f t="shared" si="7"/>
        <v>10065.561879999997</v>
      </c>
      <c r="DB24" s="33">
        <f t="shared" si="29"/>
        <v>3550.5756000000001</v>
      </c>
    </row>
    <row r="25" spans="1:106">
      <c r="A25" s="3">
        <v>21</v>
      </c>
      <c r="C25" s="17">
        <v>20</v>
      </c>
      <c r="D25" s="25"/>
      <c r="E25" s="37">
        <f>'Weekly Avg'!AQ26</f>
        <v>3.2327844000000008E-2</v>
      </c>
      <c r="F25" s="33">
        <f>'Weekly Avg'!AP26</f>
        <v>13.848723439999999</v>
      </c>
      <c r="G25" s="33">
        <f t="shared" si="8"/>
        <v>13.493117155999999</v>
      </c>
      <c r="H25" s="33">
        <f t="shared" si="3"/>
        <v>13.169838715999999</v>
      </c>
      <c r="I25" s="33">
        <f t="shared" si="3"/>
        <v>12.846560275999998</v>
      </c>
      <c r="J25" s="33">
        <f t="shared" si="3"/>
        <v>12.523281835999999</v>
      </c>
      <c r="K25" s="33">
        <f t="shared" si="3"/>
        <v>12.200003395999998</v>
      </c>
      <c r="L25" s="33">
        <f t="shared" si="3"/>
        <v>11.876724955999999</v>
      </c>
      <c r="M25" s="33">
        <f t="shared" si="3"/>
        <v>11.553446515999998</v>
      </c>
      <c r="N25" s="33">
        <f t="shared" si="3"/>
        <v>11.230168075999998</v>
      </c>
      <c r="O25" s="33">
        <f t="shared" si="3"/>
        <v>10.906889635999999</v>
      </c>
      <c r="P25" s="33">
        <f t="shared" si="3"/>
        <v>10.583611195999998</v>
      </c>
      <c r="Q25" s="33">
        <f t="shared" si="3"/>
        <v>10.260332755999997</v>
      </c>
      <c r="R25" s="33">
        <f t="shared" si="3"/>
        <v>9.9370543159999976</v>
      </c>
      <c r="S25" s="33">
        <f t="shared" si="3"/>
        <v>9.6137758759999983</v>
      </c>
      <c r="T25" s="33">
        <f t="shared" si="3"/>
        <v>9.2904974359999972</v>
      </c>
      <c r="U25" s="33"/>
      <c r="V25" s="3">
        <v>21</v>
      </c>
      <c r="W25" s="19"/>
      <c r="X25" s="19">
        <v>20</v>
      </c>
      <c r="Y25" s="76">
        <f t="shared" si="4"/>
        <v>13.848723439999999</v>
      </c>
      <c r="Z25" s="76">
        <f t="shared" si="5"/>
        <v>12.684921055999999</v>
      </c>
      <c r="AA25" s="76">
        <f t="shared" si="9"/>
        <v>1.1638023840000002</v>
      </c>
      <c r="AB25" s="38">
        <v>68</v>
      </c>
      <c r="AC25" s="38">
        <v>358</v>
      </c>
      <c r="AD25" s="42">
        <f t="shared" si="10"/>
        <v>72.616632860040568</v>
      </c>
      <c r="AE25" s="16">
        <f t="shared" si="11"/>
        <v>0.84511410440567969</v>
      </c>
      <c r="AF25" s="19"/>
      <c r="AG25" s="76">
        <v>13.848723439999999</v>
      </c>
      <c r="AH25" s="76">
        <f t="shared" si="12"/>
        <v>9.2904974359999972</v>
      </c>
      <c r="AI25" s="76">
        <f t="shared" si="13"/>
        <v>4.5582260040000016</v>
      </c>
      <c r="AJ25" s="38">
        <v>70</v>
      </c>
      <c r="AK25" s="38">
        <v>363</v>
      </c>
      <c r="AL25" s="42">
        <f t="shared" si="14"/>
        <v>73.630831643002026</v>
      </c>
      <c r="AM25" s="16">
        <f t="shared" si="15"/>
        <v>3.3562597149127797</v>
      </c>
      <c r="AN25" s="43"/>
      <c r="AO25" s="76">
        <v>13.848723439999999</v>
      </c>
      <c r="AP25" s="76">
        <v>0</v>
      </c>
      <c r="AQ25" s="76">
        <f t="shared" si="16"/>
        <v>13.848723439999999</v>
      </c>
      <c r="AR25" s="38">
        <v>75</v>
      </c>
      <c r="AS25" s="38">
        <v>390</v>
      </c>
      <c r="AT25" s="42">
        <f t="shared" si="17"/>
        <v>79.107505070993909</v>
      </c>
      <c r="AU25" s="16">
        <f t="shared" si="18"/>
        <v>10.955379597565921</v>
      </c>
      <c r="AV25" s="43"/>
      <c r="BD25" s="43"/>
      <c r="BE25" s="76">
        <f>SUM('Weekly Avg'!W26:AA26)/5</f>
        <v>13.174799999999999</v>
      </c>
      <c r="BF25" s="76">
        <f>SUM('Weekly Avg'!AI26:AM26)/5</f>
        <v>12.6684</v>
      </c>
      <c r="BG25" s="76">
        <f t="shared" si="19"/>
        <v>0.5063999999999993</v>
      </c>
      <c r="BH25" s="38">
        <v>70</v>
      </c>
      <c r="BI25" s="38">
        <v>363</v>
      </c>
      <c r="BJ25" s="42">
        <f t="shared" si="20"/>
        <v>73.630831643002026</v>
      </c>
      <c r="BK25" s="16">
        <f t="shared" si="21"/>
        <v>0.37286653144016169</v>
      </c>
      <c r="BL25" s="43"/>
      <c r="BM25" s="43"/>
      <c r="BO25" s="32">
        <v>20</v>
      </c>
      <c r="BP25" s="37">
        <f>'Weekly Avg'!$BB26</f>
        <v>2.98713E-2</v>
      </c>
      <c r="BQ25" s="33">
        <f t="shared" si="22"/>
        <v>13.848723439999999</v>
      </c>
      <c r="BR25" s="33">
        <f t="shared" si="23"/>
        <v>13520.139139999997</v>
      </c>
      <c r="BS25" s="33">
        <f t="shared" si="6"/>
        <v>13221.426139999998</v>
      </c>
      <c r="BT25" s="33">
        <f t="shared" si="6"/>
        <v>12922.713139999998</v>
      </c>
      <c r="BU25" s="33">
        <f t="shared" si="6"/>
        <v>12624.000139999998</v>
      </c>
      <c r="BV25" s="33">
        <f t="shared" si="6"/>
        <v>12325.287139999999</v>
      </c>
      <c r="BW25" s="33">
        <f t="shared" si="6"/>
        <v>12026.574139999997</v>
      </c>
      <c r="BX25" s="33">
        <f t="shared" si="6"/>
        <v>11727.861139999997</v>
      </c>
      <c r="BY25" s="33">
        <f t="shared" si="6"/>
        <v>11429.148139999998</v>
      </c>
      <c r="BZ25" s="33">
        <f t="shared" si="6"/>
        <v>11130.435139999998</v>
      </c>
      <c r="CA25" s="33">
        <f t="shared" si="6"/>
        <v>10831.722139999998</v>
      </c>
      <c r="CB25" s="33">
        <f t="shared" si="6"/>
        <v>10533.009139999998</v>
      </c>
      <c r="CC25" s="33">
        <f t="shared" si="6"/>
        <v>10234.296139999999</v>
      </c>
      <c r="CD25" s="33">
        <f t="shared" si="6"/>
        <v>9935.5831399999988</v>
      </c>
      <c r="CE25" s="33">
        <f t="shared" si="6"/>
        <v>9636.8701399999991</v>
      </c>
      <c r="CF25" s="33">
        <f t="shared" si="24"/>
        <v>-10220.447416559999</v>
      </c>
      <c r="CG25" s="32"/>
      <c r="CH25" s="32"/>
      <c r="CI25" s="32">
        <f t="shared" si="25"/>
        <v>22247.021556559994</v>
      </c>
      <c r="CK25" s="98">
        <f>'Weekly Avg'!$BB26*1000</f>
        <v>29.871300000000002</v>
      </c>
      <c r="CL25" s="105">
        <f t="shared" si="26"/>
        <v>13848.723439999998</v>
      </c>
      <c r="CM25" s="73">
        <f t="shared" si="27"/>
        <v>13818.852139999997</v>
      </c>
      <c r="CN25" s="73">
        <f t="shared" si="28"/>
        <v>13520.139139999997</v>
      </c>
      <c r="CO25" s="73">
        <f t="shared" si="7"/>
        <v>13221.426139999998</v>
      </c>
      <c r="CP25" s="73">
        <f t="shared" si="7"/>
        <v>12922.713139999998</v>
      </c>
      <c r="CQ25" s="73">
        <f t="shared" si="7"/>
        <v>12624.000139999998</v>
      </c>
      <c r="CR25" s="73">
        <f t="shared" si="7"/>
        <v>12325.287139999999</v>
      </c>
      <c r="CS25" s="73">
        <f t="shared" si="7"/>
        <v>12026.574139999997</v>
      </c>
      <c r="CT25" s="73">
        <f t="shared" si="7"/>
        <v>11727.861139999997</v>
      </c>
      <c r="CU25" s="73">
        <f t="shared" si="7"/>
        <v>11429.148139999998</v>
      </c>
      <c r="CV25" s="73">
        <f t="shared" si="7"/>
        <v>11130.435139999998</v>
      </c>
      <c r="CW25" s="73">
        <f t="shared" si="7"/>
        <v>10831.722139999998</v>
      </c>
      <c r="CX25" s="73">
        <f t="shared" si="7"/>
        <v>10533.009139999998</v>
      </c>
      <c r="CY25" s="73">
        <f t="shared" si="7"/>
        <v>10234.296139999999</v>
      </c>
      <c r="CZ25" s="73">
        <f t="shared" si="7"/>
        <v>9935.5831399999988</v>
      </c>
      <c r="DA25" s="73">
        <f t="shared" si="7"/>
        <v>9636.8701399999991</v>
      </c>
      <c r="DB25" s="33">
        <f t="shared" si="29"/>
        <v>3614.4272999999994</v>
      </c>
    </row>
    <row r="26" spans="1:106">
      <c r="A26" s="3">
        <v>22</v>
      </c>
      <c r="C26" s="17">
        <v>27</v>
      </c>
      <c r="D26" s="25"/>
      <c r="E26" s="37">
        <f>'Weekly Avg'!AQ27</f>
        <v>3.4176396499999998E-2</v>
      </c>
      <c r="F26" s="33">
        <f>'Weekly Avg'!AP27</f>
        <v>13.476594159999999</v>
      </c>
      <c r="G26" s="33">
        <f t="shared" si="8"/>
        <v>13.1006537985</v>
      </c>
      <c r="H26" s="33">
        <f t="shared" si="3"/>
        <v>12.7588898335</v>
      </c>
      <c r="I26" s="33">
        <f t="shared" si="3"/>
        <v>12.417125868499999</v>
      </c>
      <c r="J26" s="33">
        <f t="shared" si="3"/>
        <v>12.075361903499999</v>
      </c>
      <c r="K26" s="33">
        <f t="shared" si="3"/>
        <v>11.733597938499999</v>
      </c>
      <c r="L26" s="33">
        <f t="shared" si="3"/>
        <v>11.391833973499999</v>
      </c>
      <c r="M26" s="33">
        <f t="shared" si="3"/>
        <v>11.050070008500001</v>
      </c>
      <c r="N26" s="33">
        <f t="shared" si="3"/>
        <v>10.708306043499999</v>
      </c>
      <c r="O26" s="33">
        <f t="shared" si="3"/>
        <v>10.3665420785</v>
      </c>
      <c r="P26" s="33">
        <f t="shared" si="3"/>
        <v>10.0247781135</v>
      </c>
      <c r="Q26" s="33">
        <f t="shared" si="3"/>
        <v>9.6830141484999999</v>
      </c>
      <c r="R26" s="33">
        <f t="shared" si="3"/>
        <v>9.3412501834999997</v>
      </c>
      <c r="S26" s="33">
        <f t="shared" si="3"/>
        <v>8.9994862184999995</v>
      </c>
      <c r="T26" s="33">
        <f t="shared" si="3"/>
        <v>8.6577222534999994</v>
      </c>
      <c r="U26" s="33"/>
      <c r="V26" s="3">
        <v>22</v>
      </c>
      <c r="W26" s="19"/>
      <c r="X26" s="19">
        <v>27</v>
      </c>
      <c r="Y26" s="76">
        <f t="shared" si="4"/>
        <v>13.476594159999999</v>
      </c>
      <c r="Z26" s="76">
        <f t="shared" si="5"/>
        <v>12.246243885999998</v>
      </c>
      <c r="AA26" s="76">
        <f t="shared" si="9"/>
        <v>1.230350274000001</v>
      </c>
      <c r="AB26" s="38">
        <v>69</v>
      </c>
      <c r="AC26" s="38">
        <v>376</v>
      </c>
      <c r="AD26" s="42">
        <f t="shared" si="10"/>
        <v>76.267748478701819</v>
      </c>
      <c r="AE26" s="16">
        <f t="shared" si="11"/>
        <v>0.93836045238133936</v>
      </c>
      <c r="AF26" s="19"/>
      <c r="AG26" s="76">
        <v>13.476594159999999</v>
      </c>
      <c r="AH26" s="76">
        <f t="shared" si="12"/>
        <v>8.6577222534999994</v>
      </c>
      <c r="AI26" s="76">
        <f t="shared" si="13"/>
        <v>4.8188719065000001</v>
      </c>
      <c r="AJ26" s="38">
        <v>71</v>
      </c>
      <c r="AK26" s="38">
        <v>386</v>
      </c>
      <c r="AL26" s="42">
        <f t="shared" si="14"/>
        <v>78.296146044624749</v>
      </c>
      <c r="AM26" s="16">
        <f t="shared" si="15"/>
        <v>3.7729909856166328</v>
      </c>
      <c r="AN26" s="43"/>
      <c r="AO26" s="76">
        <v>13.476594159999999</v>
      </c>
      <c r="AP26" s="76">
        <v>0</v>
      </c>
      <c r="AQ26" s="76">
        <f t="shared" si="16"/>
        <v>13.476594159999999</v>
      </c>
      <c r="AR26" s="38">
        <v>75</v>
      </c>
      <c r="AS26" s="38">
        <v>412</v>
      </c>
      <c r="AT26" s="42">
        <f t="shared" si="17"/>
        <v>83.569979716024349</v>
      </c>
      <c r="AU26" s="16">
        <f t="shared" si="18"/>
        <v>11.262387005922921</v>
      </c>
      <c r="AV26" s="43"/>
      <c r="BD26" s="43"/>
      <c r="BE26" s="76">
        <f>SUM('Weekly Avg'!W27:AA27)/5</f>
        <v>12.874000000000001</v>
      </c>
      <c r="BF26" s="76">
        <f>SUM('Weekly Avg'!AI27:AM27)/5</f>
        <v>12.340599999999998</v>
      </c>
      <c r="BG26" s="76">
        <f t="shared" si="19"/>
        <v>0.53340000000000209</v>
      </c>
      <c r="BH26" s="38">
        <v>71</v>
      </c>
      <c r="BI26" s="38">
        <v>386</v>
      </c>
      <c r="BJ26" s="42">
        <f t="shared" si="20"/>
        <v>78.296146044624749</v>
      </c>
      <c r="BK26" s="16">
        <f t="shared" si="21"/>
        <v>0.41763164300203004</v>
      </c>
      <c r="BL26" s="43"/>
      <c r="BM26" s="43"/>
      <c r="BO26" s="32">
        <v>27</v>
      </c>
      <c r="BP26" s="37">
        <f>'Weekly Avg'!$BB27</f>
        <v>3.1776100000000002E-2</v>
      </c>
      <c r="BQ26" s="33">
        <f t="shared" si="22"/>
        <v>13.476594159999999</v>
      </c>
      <c r="BR26" s="33">
        <f t="shared" si="23"/>
        <v>13127.057059999999</v>
      </c>
      <c r="BS26" s="33">
        <f t="shared" si="6"/>
        <v>12809.296059999999</v>
      </c>
      <c r="BT26" s="33">
        <f t="shared" si="6"/>
        <v>12491.535059999998</v>
      </c>
      <c r="BU26" s="33">
        <f t="shared" si="6"/>
        <v>12173.774059999998</v>
      </c>
      <c r="BV26" s="33">
        <f t="shared" si="6"/>
        <v>11856.013059999999</v>
      </c>
      <c r="BW26" s="33">
        <f t="shared" si="6"/>
        <v>11538.252059999999</v>
      </c>
      <c r="BX26" s="33">
        <f t="shared" si="6"/>
        <v>11220.491059999998</v>
      </c>
      <c r="BY26" s="33">
        <f t="shared" si="6"/>
        <v>10902.730059999998</v>
      </c>
      <c r="BZ26" s="33">
        <f t="shared" si="6"/>
        <v>10584.969059999999</v>
      </c>
      <c r="CA26" s="33">
        <f t="shared" si="6"/>
        <v>10267.208059999999</v>
      </c>
      <c r="CB26" s="33">
        <f t="shared" si="6"/>
        <v>9949.4470599999986</v>
      </c>
      <c r="CC26" s="33">
        <f t="shared" si="6"/>
        <v>9631.6860599999982</v>
      </c>
      <c r="CD26" s="33">
        <f t="shared" si="6"/>
        <v>9313.9250599999978</v>
      </c>
      <c r="CE26" s="33">
        <f t="shared" si="6"/>
        <v>8996.1640599999992</v>
      </c>
      <c r="CF26" s="33">
        <f t="shared" si="24"/>
        <v>-9618.2094658399983</v>
      </c>
      <c r="CG26" s="32"/>
      <c r="CH26" s="32"/>
      <c r="CI26" s="32">
        <f t="shared" si="25"/>
        <v>21156.461525839997</v>
      </c>
      <c r="CK26" s="98">
        <f>'Weekly Avg'!$BB27*1000</f>
        <v>31.776100000000003</v>
      </c>
      <c r="CL26" s="105">
        <f t="shared" si="26"/>
        <v>13476.594159999999</v>
      </c>
      <c r="CM26" s="73">
        <f t="shared" si="27"/>
        <v>13444.81806</v>
      </c>
      <c r="CN26" s="73">
        <f t="shared" si="28"/>
        <v>13127.057059999999</v>
      </c>
      <c r="CO26" s="73">
        <f t="shared" si="7"/>
        <v>12809.296059999999</v>
      </c>
      <c r="CP26" s="73">
        <f t="shared" si="7"/>
        <v>12491.535059999998</v>
      </c>
      <c r="CQ26" s="73">
        <f t="shared" si="7"/>
        <v>12173.774059999998</v>
      </c>
      <c r="CR26" s="73">
        <f t="shared" si="7"/>
        <v>11856.013059999999</v>
      </c>
      <c r="CS26" s="73">
        <f t="shared" si="7"/>
        <v>11538.252059999999</v>
      </c>
      <c r="CT26" s="73">
        <f t="shared" si="7"/>
        <v>11220.491059999998</v>
      </c>
      <c r="CU26" s="73">
        <f t="shared" si="7"/>
        <v>10902.730059999998</v>
      </c>
      <c r="CV26" s="73">
        <f t="shared" si="7"/>
        <v>10584.969059999999</v>
      </c>
      <c r="CW26" s="73">
        <f t="shared" si="7"/>
        <v>10267.208059999999</v>
      </c>
      <c r="CX26" s="73">
        <f t="shared" si="7"/>
        <v>9949.4470599999986</v>
      </c>
      <c r="CY26" s="73">
        <f t="shared" si="7"/>
        <v>9631.6860599999982</v>
      </c>
      <c r="CZ26" s="73">
        <f t="shared" si="7"/>
        <v>9313.9250599999978</v>
      </c>
      <c r="DA26" s="73">
        <f t="shared" si="7"/>
        <v>8996.1640599999992</v>
      </c>
      <c r="DB26" s="33">
        <f t="shared" si="29"/>
        <v>3844.9081000000006</v>
      </c>
    </row>
    <row r="27" spans="1:106">
      <c r="A27" s="3">
        <v>23</v>
      </c>
      <c r="B27" s="17" t="s">
        <v>41</v>
      </c>
      <c r="C27" s="17">
        <v>3</v>
      </c>
      <c r="D27" s="25"/>
      <c r="E27" s="37">
        <f>'Weekly Avg'!AQ28</f>
        <v>3.6966795999999996E-2</v>
      </c>
      <c r="F27" s="33">
        <f>'Weekly Avg'!AP28</f>
        <v>13.089248919999999</v>
      </c>
      <c r="G27" s="33">
        <f t="shared" si="8"/>
        <v>12.682614163999999</v>
      </c>
      <c r="H27" s="33">
        <f t="shared" si="3"/>
        <v>12.312946203999999</v>
      </c>
      <c r="I27" s="33">
        <f t="shared" si="3"/>
        <v>11.943278244</v>
      </c>
      <c r="J27" s="33">
        <f t="shared" si="3"/>
        <v>11.573610283999999</v>
      </c>
      <c r="K27" s="33">
        <f t="shared" si="3"/>
        <v>11.203942324</v>
      </c>
      <c r="L27" s="33">
        <f t="shared" si="3"/>
        <v>10.834274363999999</v>
      </c>
      <c r="M27" s="33">
        <f t="shared" si="3"/>
        <v>10.464606404</v>
      </c>
      <c r="N27" s="33">
        <f t="shared" si="3"/>
        <v>10.094938444</v>
      </c>
      <c r="O27" s="33">
        <f t="shared" si="3"/>
        <v>9.7252704839999993</v>
      </c>
      <c r="P27" s="33">
        <f t="shared" si="3"/>
        <v>9.355602524</v>
      </c>
      <c r="Q27" s="33">
        <f t="shared" si="3"/>
        <v>8.9859345640000008</v>
      </c>
      <c r="R27" s="33">
        <f t="shared" si="3"/>
        <v>8.6162666039999998</v>
      </c>
      <c r="S27" s="33">
        <f t="shared" si="3"/>
        <v>8.2465986439999988</v>
      </c>
      <c r="T27" s="33">
        <f t="shared" si="3"/>
        <v>7.8769306839999995</v>
      </c>
      <c r="U27" s="33"/>
      <c r="V27" s="3">
        <v>23</v>
      </c>
      <c r="W27" s="19" t="s">
        <v>41</v>
      </c>
      <c r="X27" s="19">
        <v>3</v>
      </c>
      <c r="Y27" s="76">
        <f t="shared" si="4"/>
        <v>13.089248919999999</v>
      </c>
      <c r="Z27" s="76">
        <f t="shared" si="5"/>
        <v>11.758444264</v>
      </c>
      <c r="AA27" s="76">
        <f t="shared" si="9"/>
        <v>1.3308046559999998</v>
      </c>
      <c r="AB27" s="38">
        <v>69</v>
      </c>
      <c r="AC27" s="38">
        <v>390</v>
      </c>
      <c r="AD27" s="42">
        <f t="shared" si="10"/>
        <v>79.107505070993909</v>
      </c>
      <c r="AE27" s="16">
        <f t="shared" si="11"/>
        <v>1.0527663607302229</v>
      </c>
      <c r="AF27" s="19"/>
      <c r="AG27" s="76">
        <v>13.089248919999999</v>
      </c>
      <c r="AH27" s="76">
        <f t="shared" si="12"/>
        <v>7.8769306839999995</v>
      </c>
      <c r="AI27" s="76">
        <f t="shared" si="13"/>
        <v>5.2123182359999998</v>
      </c>
      <c r="AJ27" s="38">
        <v>71</v>
      </c>
      <c r="AK27" s="38">
        <v>402</v>
      </c>
      <c r="AL27" s="42">
        <f t="shared" si="14"/>
        <v>81.541582150101419</v>
      </c>
      <c r="AM27" s="16">
        <f t="shared" si="15"/>
        <v>4.2502067563326564</v>
      </c>
      <c r="AN27" s="43"/>
      <c r="AO27" s="76">
        <v>13.089248919999999</v>
      </c>
      <c r="AP27" s="76">
        <v>0</v>
      </c>
      <c r="AQ27" s="76">
        <f t="shared" si="16"/>
        <v>13.089248919999999</v>
      </c>
      <c r="AR27" s="38">
        <v>76</v>
      </c>
      <c r="AS27" s="38">
        <v>425</v>
      </c>
      <c r="AT27" s="42">
        <f t="shared" si="17"/>
        <v>86.206896551724128</v>
      </c>
      <c r="AU27" s="16">
        <f t="shared" si="18"/>
        <v>11.283835275862067</v>
      </c>
      <c r="AV27" s="43"/>
      <c r="BD27" s="43"/>
      <c r="BE27" s="76">
        <f>SUM('Weekly Avg'!W28:AA28)/5</f>
        <v>12.436400000000001</v>
      </c>
      <c r="BF27" s="76">
        <f>SUM('Weekly Avg'!AI28:AM28)/5</f>
        <v>11.915000000000001</v>
      </c>
      <c r="BG27" s="76">
        <f t="shared" si="19"/>
        <v>0.52139999999999986</v>
      </c>
      <c r="BH27" s="38">
        <v>71</v>
      </c>
      <c r="BI27" s="38">
        <v>402</v>
      </c>
      <c r="BJ27" s="42">
        <f t="shared" si="20"/>
        <v>81.541582150101419</v>
      </c>
      <c r="BK27" s="16">
        <f t="shared" si="21"/>
        <v>0.42515780933062869</v>
      </c>
      <c r="BL27" s="43"/>
      <c r="BM27" s="43"/>
      <c r="BN27" s="32" t="s">
        <v>41</v>
      </c>
      <c r="BO27" s="32">
        <v>3</v>
      </c>
      <c r="BP27" s="37">
        <f>'Weekly Avg'!$BB28</f>
        <v>3.3873899999999998E-2</v>
      </c>
      <c r="BQ27" s="33">
        <f t="shared" si="22"/>
        <v>13.089248919999999</v>
      </c>
      <c r="BR27" s="33">
        <f t="shared" si="23"/>
        <v>12716.63602</v>
      </c>
      <c r="BS27" s="33">
        <f t="shared" si="6"/>
        <v>12377.89702</v>
      </c>
      <c r="BT27" s="33">
        <f t="shared" si="6"/>
        <v>12039.158020000001</v>
      </c>
      <c r="BU27" s="33">
        <f t="shared" si="6"/>
        <v>11700.419019999999</v>
      </c>
      <c r="BV27" s="33">
        <f t="shared" si="6"/>
        <v>11361.68002</v>
      </c>
      <c r="BW27" s="33">
        <f t="shared" si="6"/>
        <v>11022.94102</v>
      </c>
      <c r="BX27" s="33">
        <f t="shared" si="6"/>
        <v>10684.202020000001</v>
      </c>
      <c r="BY27" s="33">
        <f t="shared" si="6"/>
        <v>10345.463019999999</v>
      </c>
      <c r="BZ27" s="33">
        <f t="shared" si="6"/>
        <v>10006.72402</v>
      </c>
      <c r="CA27" s="33">
        <f t="shared" si="6"/>
        <v>9667.9850200000001</v>
      </c>
      <c r="CB27" s="33">
        <f t="shared" si="6"/>
        <v>9329.2460200000005</v>
      </c>
      <c r="CC27" s="33">
        <f t="shared" si="6"/>
        <v>8990.5070200000009</v>
      </c>
      <c r="CD27" s="33">
        <f t="shared" si="6"/>
        <v>8651.7680199999995</v>
      </c>
      <c r="CE27" s="33">
        <f t="shared" si="6"/>
        <v>8313.0290199999999</v>
      </c>
      <c r="CF27" s="33">
        <f t="shared" si="24"/>
        <v>-8977.4177710800013</v>
      </c>
      <c r="CG27" s="32"/>
      <c r="CH27" s="32"/>
      <c r="CI27" s="32">
        <f t="shared" si="25"/>
        <v>20000.358791080002</v>
      </c>
      <c r="CK27" s="98">
        <f>'Weekly Avg'!$BB28*1000</f>
        <v>33.873899999999999</v>
      </c>
      <c r="CL27" s="105">
        <f t="shared" si="26"/>
        <v>13089.24892</v>
      </c>
      <c r="CM27" s="73">
        <f t="shared" si="27"/>
        <v>13055.375019999999</v>
      </c>
      <c r="CN27" s="73">
        <f t="shared" si="28"/>
        <v>12716.63602</v>
      </c>
      <c r="CO27" s="73">
        <f t="shared" si="7"/>
        <v>12377.89702</v>
      </c>
      <c r="CP27" s="73">
        <f t="shared" si="7"/>
        <v>12039.158020000001</v>
      </c>
      <c r="CQ27" s="73">
        <f t="shared" si="7"/>
        <v>11700.419019999999</v>
      </c>
      <c r="CR27" s="73">
        <f t="shared" si="7"/>
        <v>11361.68002</v>
      </c>
      <c r="CS27" s="73">
        <f t="shared" si="7"/>
        <v>11022.94102</v>
      </c>
      <c r="CT27" s="73">
        <f t="shared" si="7"/>
        <v>10684.202020000001</v>
      </c>
      <c r="CU27" s="73">
        <f t="shared" si="7"/>
        <v>10345.463019999999</v>
      </c>
      <c r="CV27" s="73">
        <f t="shared" si="7"/>
        <v>10006.72402</v>
      </c>
      <c r="CW27" s="73">
        <f t="shared" si="7"/>
        <v>9667.9850200000001</v>
      </c>
      <c r="CX27" s="73">
        <f t="shared" si="7"/>
        <v>9329.2460200000005</v>
      </c>
      <c r="CY27" s="73">
        <f t="shared" si="7"/>
        <v>8990.5070200000009</v>
      </c>
      <c r="CZ27" s="73">
        <f t="shared" si="7"/>
        <v>8651.7680199999995</v>
      </c>
      <c r="DA27" s="73">
        <f t="shared" si="7"/>
        <v>8313.0290199999999</v>
      </c>
      <c r="DB27" s="33">
        <f t="shared" si="29"/>
        <v>4098.7418999999991</v>
      </c>
    </row>
    <row r="28" spans="1:106">
      <c r="A28" s="3">
        <v>24</v>
      </c>
      <c r="C28" s="17">
        <v>10</v>
      </c>
      <c r="D28" s="25"/>
      <c r="E28" s="37">
        <f>'Weekly Avg'!AQ29</f>
        <v>4.0818337500000003E-2</v>
      </c>
      <c r="F28" s="33">
        <f>'Weekly Avg'!AP29</f>
        <v>12.689314999999999</v>
      </c>
      <c r="G28" s="33">
        <f t="shared" si="8"/>
        <v>12.240313287499999</v>
      </c>
      <c r="H28" s="33">
        <f t="shared" si="3"/>
        <v>11.832129912499999</v>
      </c>
      <c r="I28" s="33">
        <f t="shared" si="3"/>
        <v>11.423946537499999</v>
      </c>
      <c r="J28" s="33">
        <f t="shared" si="3"/>
        <v>11.015763162499999</v>
      </c>
      <c r="K28" s="33">
        <f t="shared" si="3"/>
        <v>10.607579787499999</v>
      </c>
      <c r="L28" s="33">
        <f t="shared" si="3"/>
        <v>10.199396412499999</v>
      </c>
      <c r="M28" s="33">
        <f t="shared" si="3"/>
        <v>9.7912130374999986</v>
      </c>
      <c r="N28" s="33">
        <f t="shared" si="3"/>
        <v>9.3830296624999985</v>
      </c>
      <c r="O28" s="33">
        <f t="shared" si="3"/>
        <v>8.9748462874999984</v>
      </c>
      <c r="P28" s="33">
        <f t="shared" si="3"/>
        <v>8.5666629124999982</v>
      </c>
      <c r="Q28" s="33">
        <f t="shared" si="3"/>
        <v>8.1584795374999981</v>
      </c>
      <c r="R28" s="33">
        <f t="shared" si="3"/>
        <v>7.7502961624999989</v>
      </c>
      <c r="S28" s="33">
        <f t="shared" si="3"/>
        <v>7.3421127874999987</v>
      </c>
      <c r="T28" s="33">
        <f t="shared" si="3"/>
        <v>6.9339294124999986</v>
      </c>
      <c r="U28" s="33"/>
      <c r="V28" s="3">
        <v>24</v>
      </c>
      <c r="W28" s="19"/>
      <c r="X28" s="19">
        <v>10</v>
      </c>
      <c r="Y28" s="76">
        <f t="shared" si="4"/>
        <v>12.689314999999999</v>
      </c>
      <c r="Z28" s="76">
        <f t="shared" si="5"/>
        <v>11.219854849999999</v>
      </c>
      <c r="AA28" s="76">
        <f t="shared" si="9"/>
        <v>1.4694601499999997</v>
      </c>
      <c r="AB28" s="38">
        <v>69</v>
      </c>
      <c r="AC28" s="38">
        <v>399</v>
      </c>
      <c r="AD28" s="42">
        <f t="shared" si="10"/>
        <v>80.933062880324542</v>
      </c>
      <c r="AE28" s="16">
        <f t="shared" si="11"/>
        <v>1.1892791072008111</v>
      </c>
      <c r="AF28" s="19"/>
      <c r="AG28" s="76">
        <v>12.689314999999999</v>
      </c>
      <c r="AH28" s="76">
        <f t="shared" si="12"/>
        <v>6.9339294124999986</v>
      </c>
      <c r="AI28" s="76">
        <f t="shared" si="13"/>
        <v>5.7553855875000002</v>
      </c>
      <c r="AJ28" s="38">
        <v>72</v>
      </c>
      <c r="AK28" s="38">
        <v>417</v>
      </c>
      <c r="AL28" s="42">
        <f t="shared" si="14"/>
        <v>84.584178498985793</v>
      </c>
      <c r="AM28" s="16">
        <f t="shared" si="15"/>
        <v>4.8681456186359027</v>
      </c>
      <c r="AN28" s="43"/>
      <c r="AO28" s="76">
        <v>12.689314999999999</v>
      </c>
      <c r="AP28" s="76">
        <v>0</v>
      </c>
      <c r="AQ28" s="76">
        <f t="shared" si="16"/>
        <v>12.689314999999999</v>
      </c>
      <c r="AR28" s="38">
        <v>76</v>
      </c>
      <c r="AS28" s="38">
        <v>446</v>
      </c>
      <c r="AT28" s="42">
        <f t="shared" si="17"/>
        <v>90.466531440162271</v>
      </c>
      <c r="AU28" s="16">
        <f t="shared" si="18"/>
        <v>11.479583144016226</v>
      </c>
      <c r="AV28" s="43"/>
      <c r="BD28" s="43"/>
      <c r="BE28" s="76">
        <f>SUM('Weekly Avg'!W29:AA29)/5</f>
        <v>12.055600000000002</v>
      </c>
      <c r="BF28" s="76">
        <f>SUM('Weekly Avg'!AI29:AM29)/5</f>
        <v>11.3706</v>
      </c>
      <c r="BG28" s="76">
        <f t="shared" si="19"/>
        <v>0.68500000000000227</v>
      </c>
      <c r="BH28" s="38">
        <v>72</v>
      </c>
      <c r="BI28" s="38">
        <v>417</v>
      </c>
      <c r="BJ28" s="42">
        <f t="shared" si="20"/>
        <v>84.584178498985793</v>
      </c>
      <c r="BK28" s="16">
        <f t="shared" si="21"/>
        <v>0.57940162271805462</v>
      </c>
      <c r="BL28" s="43"/>
      <c r="BM28" s="43"/>
      <c r="BO28" s="32">
        <v>10</v>
      </c>
      <c r="BP28" s="37">
        <f>'Weekly Avg'!$BB29</f>
        <v>3.9034699999999999E-2</v>
      </c>
      <c r="BQ28" s="33">
        <f t="shared" si="22"/>
        <v>12.689314999999999</v>
      </c>
      <c r="BR28" s="33">
        <f t="shared" si="23"/>
        <v>12259.933299999999</v>
      </c>
      <c r="BS28" s="33">
        <f t="shared" si="6"/>
        <v>11869.586299999999</v>
      </c>
      <c r="BT28" s="33">
        <f t="shared" si="6"/>
        <v>11479.239299999999</v>
      </c>
      <c r="BU28" s="33">
        <f t="shared" si="6"/>
        <v>11088.8923</v>
      </c>
      <c r="BV28" s="33">
        <f t="shared" si="6"/>
        <v>10698.545299999998</v>
      </c>
      <c r="BW28" s="33">
        <f t="shared" si="6"/>
        <v>10308.198299999998</v>
      </c>
      <c r="BX28" s="33">
        <f t="shared" si="6"/>
        <v>9917.8512999999984</v>
      </c>
      <c r="BY28" s="33">
        <f t="shared" si="6"/>
        <v>9527.5042999999987</v>
      </c>
      <c r="BZ28" s="33">
        <f t="shared" si="6"/>
        <v>9137.1572999999989</v>
      </c>
      <c r="CA28" s="33">
        <f t="shared" si="6"/>
        <v>8746.8102999999992</v>
      </c>
      <c r="CB28" s="33">
        <f t="shared" si="6"/>
        <v>8356.4632999999994</v>
      </c>
      <c r="CC28" s="33">
        <f t="shared" si="6"/>
        <v>7966.1162999999988</v>
      </c>
      <c r="CD28" s="33">
        <f t="shared" si="6"/>
        <v>7575.769299999999</v>
      </c>
      <c r="CE28" s="33">
        <f t="shared" si="6"/>
        <v>7185.4222999999984</v>
      </c>
      <c r="CF28" s="33">
        <f t="shared" si="24"/>
        <v>-7953.4269849999991</v>
      </c>
      <c r="CG28" s="32"/>
      <c r="CH28" s="32"/>
      <c r="CI28" s="32">
        <f t="shared" si="25"/>
        <v>18261.625284999998</v>
      </c>
      <c r="CK28" s="98">
        <f>'Weekly Avg'!$BB29*1000</f>
        <v>39.034700000000001</v>
      </c>
      <c r="CL28" s="105">
        <f t="shared" si="26"/>
        <v>12689.314999999999</v>
      </c>
      <c r="CM28" s="73">
        <f t="shared" si="27"/>
        <v>12650.280299999999</v>
      </c>
      <c r="CN28" s="73">
        <f t="shared" si="28"/>
        <v>12259.933299999999</v>
      </c>
      <c r="CO28" s="73">
        <f t="shared" si="7"/>
        <v>11869.586299999999</v>
      </c>
      <c r="CP28" s="73">
        <f t="shared" si="7"/>
        <v>11479.239299999999</v>
      </c>
      <c r="CQ28" s="73">
        <f t="shared" si="7"/>
        <v>11088.8923</v>
      </c>
      <c r="CR28" s="73">
        <f t="shared" si="7"/>
        <v>10698.545299999998</v>
      </c>
      <c r="CS28" s="73">
        <f t="shared" si="7"/>
        <v>10308.198299999998</v>
      </c>
      <c r="CT28" s="73">
        <f t="shared" si="7"/>
        <v>9917.8512999999984</v>
      </c>
      <c r="CU28" s="73">
        <f t="shared" si="7"/>
        <v>9527.5042999999987</v>
      </c>
      <c r="CV28" s="73">
        <f t="shared" si="7"/>
        <v>9137.1572999999989</v>
      </c>
      <c r="CW28" s="73">
        <f t="shared" si="7"/>
        <v>8746.8102999999992</v>
      </c>
      <c r="CX28" s="73">
        <f t="shared" si="7"/>
        <v>8356.4632999999994</v>
      </c>
      <c r="CY28" s="73">
        <f t="shared" si="7"/>
        <v>7966.1162999999988</v>
      </c>
      <c r="CZ28" s="73">
        <f t="shared" si="7"/>
        <v>7575.769299999999</v>
      </c>
      <c r="DA28" s="73">
        <f t="shared" si="7"/>
        <v>7185.4222999999984</v>
      </c>
      <c r="DB28" s="33">
        <f t="shared" si="29"/>
        <v>4723.1986999999999</v>
      </c>
    </row>
    <row r="29" spans="1:106">
      <c r="A29" s="3">
        <v>25</v>
      </c>
      <c r="B29" s="18"/>
      <c r="C29" s="18">
        <v>17</v>
      </c>
      <c r="D29" s="25"/>
      <c r="E29" s="37">
        <f>'Weekly Avg'!AQ30</f>
        <v>4.5850316000000002E-2</v>
      </c>
      <c r="F29" s="33">
        <f>'Weekly Avg'!AP30</f>
        <v>12.279419679999998</v>
      </c>
      <c r="G29" s="33">
        <f t="shared" si="8"/>
        <v>11.775066203999998</v>
      </c>
      <c r="H29" s="33">
        <f t="shared" si="3"/>
        <v>11.316563043999999</v>
      </c>
      <c r="I29" s="33">
        <f t="shared" si="3"/>
        <v>10.858059883999999</v>
      </c>
      <c r="J29" s="33">
        <f t="shared" si="3"/>
        <v>10.399556723999998</v>
      </c>
      <c r="K29" s="33">
        <f t="shared" si="3"/>
        <v>9.9410535639999988</v>
      </c>
      <c r="L29" s="33">
        <f t="shared" si="3"/>
        <v>9.4825504039999977</v>
      </c>
      <c r="M29" s="33">
        <f t="shared" si="3"/>
        <v>9.0240472439999984</v>
      </c>
      <c r="N29" s="33">
        <f t="shared" si="3"/>
        <v>8.565544083999999</v>
      </c>
      <c r="O29" s="33">
        <f t="shared" si="3"/>
        <v>8.1070409239999979</v>
      </c>
      <c r="P29" s="33">
        <f t="shared" si="3"/>
        <v>7.6485377639999985</v>
      </c>
      <c r="Q29" s="33">
        <f t="shared" si="3"/>
        <v>7.1900346039999983</v>
      </c>
      <c r="R29" s="33">
        <f t="shared" si="3"/>
        <v>6.731531443999998</v>
      </c>
      <c r="S29" s="33">
        <f t="shared" si="3"/>
        <v>6.2730282839999978</v>
      </c>
      <c r="T29" s="33">
        <f t="shared" si="3"/>
        <v>5.8145251239999984</v>
      </c>
      <c r="U29" s="33"/>
      <c r="V29" s="3">
        <v>25</v>
      </c>
      <c r="W29" s="19"/>
      <c r="X29" s="19">
        <v>17</v>
      </c>
      <c r="Y29" s="76">
        <f t="shared" si="4"/>
        <v>12.279419679999998</v>
      </c>
      <c r="Z29" s="76">
        <f t="shared" si="5"/>
        <v>10.628808304</v>
      </c>
      <c r="AA29" s="76">
        <f t="shared" si="9"/>
        <v>1.6506113759999987</v>
      </c>
      <c r="AB29" s="38">
        <v>70</v>
      </c>
      <c r="AC29" s="38">
        <v>411</v>
      </c>
      <c r="AD29" s="42">
        <f t="shared" si="10"/>
        <v>83.367139959432052</v>
      </c>
      <c r="AE29" s="16">
        <f t="shared" si="11"/>
        <v>1.3760674960162262</v>
      </c>
      <c r="AF29" s="19"/>
      <c r="AG29" s="76">
        <v>12.279419679999998</v>
      </c>
      <c r="AH29" s="76">
        <f t="shared" si="12"/>
        <v>5.8145251239999984</v>
      </c>
      <c r="AI29" s="76">
        <f t="shared" si="13"/>
        <v>6.464894556</v>
      </c>
      <c r="AJ29" s="38">
        <v>73</v>
      </c>
      <c r="AK29" s="38">
        <v>432</v>
      </c>
      <c r="AL29" s="42">
        <f t="shared" si="14"/>
        <v>87.62677484787018</v>
      </c>
      <c r="AM29" s="16">
        <f t="shared" si="15"/>
        <v>5.6649785967383366</v>
      </c>
      <c r="AN29" s="43"/>
      <c r="AO29" s="76">
        <v>12.279419679999998</v>
      </c>
      <c r="AP29" s="76">
        <v>0</v>
      </c>
      <c r="AQ29" s="76">
        <f t="shared" si="16"/>
        <v>12.279419679999998</v>
      </c>
      <c r="AR29" s="38">
        <v>77</v>
      </c>
      <c r="AS29" s="38">
        <v>451</v>
      </c>
      <c r="AT29" s="42">
        <f t="shared" si="17"/>
        <v>91.480730223123729</v>
      </c>
      <c r="AU29" s="16">
        <f t="shared" si="18"/>
        <v>11.233302790425961</v>
      </c>
      <c r="AV29" s="43"/>
      <c r="BD29" s="43"/>
      <c r="BE29" s="76">
        <f>SUM('Weekly Avg'!W30:AA30)/5</f>
        <v>11.595800000000001</v>
      </c>
      <c r="BF29" s="76">
        <f>SUM('Weekly Avg'!AI30:AM30)/5</f>
        <v>10.8154</v>
      </c>
      <c r="BG29" s="76">
        <f t="shared" si="19"/>
        <v>0.7804000000000002</v>
      </c>
      <c r="BH29" s="38">
        <v>73</v>
      </c>
      <c r="BI29" s="38">
        <v>432</v>
      </c>
      <c r="BJ29" s="42">
        <f t="shared" si="20"/>
        <v>87.62677484787018</v>
      </c>
      <c r="BK29" s="16">
        <f t="shared" si="21"/>
        <v>0.68383935091277903</v>
      </c>
      <c r="BL29" s="43"/>
      <c r="BM29" s="43"/>
      <c r="BN29" s="18"/>
      <c r="BO29" s="18">
        <v>17</v>
      </c>
      <c r="BP29" s="37">
        <f>'Weekly Avg'!$BB30</f>
        <v>4.7065599999999999E-2</v>
      </c>
      <c r="BQ29" s="33">
        <f t="shared" si="22"/>
        <v>12.279419679999998</v>
      </c>
      <c r="BR29" s="33">
        <f t="shared" si="23"/>
        <v>11761.698079999998</v>
      </c>
      <c r="BS29" s="33">
        <f t="shared" si="6"/>
        <v>11291.042079999999</v>
      </c>
      <c r="BT29" s="33">
        <f t="shared" si="6"/>
        <v>10820.386079999998</v>
      </c>
      <c r="BU29" s="33">
        <f t="shared" si="6"/>
        <v>10349.730079999999</v>
      </c>
      <c r="BV29" s="33">
        <f t="shared" si="6"/>
        <v>9879.0740799999985</v>
      </c>
      <c r="BW29" s="33">
        <f t="shared" si="6"/>
        <v>9408.4180799999995</v>
      </c>
      <c r="BX29" s="33">
        <f t="shared" si="6"/>
        <v>8937.7620800000004</v>
      </c>
      <c r="BY29" s="33">
        <f t="shared" si="6"/>
        <v>8467.1060799999996</v>
      </c>
      <c r="BZ29" s="33">
        <f t="shared" si="6"/>
        <v>7996.4500799999996</v>
      </c>
      <c r="CA29" s="33">
        <f t="shared" si="6"/>
        <v>7525.7940799999997</v>
      </c>
      <c r="CB29" s="33">
        <f t="shared" si="6"/>
        <v>7055.1380799999997</v>
      </c>
      <c r="CC29" s="33">
        <f t="shared" si="6"/>
        <v>6584.4820799999998</v>
      </c>
      <c r="CD29" s="33">
        <f t="shared" si="6"/>
        <v>6113.8260799999998</v>
      </c>
      <c r="CE29" s="33">
        <f t="shared" si="6"/>
        <v>5643.1700799999999</v>
      </c>
      <c r="CF29" s="33">
        <f t="shared" si="24"/>
        <v>-6572.2026603200002</v>
      </c>
      <c r="CG29" s="32"/>
      <c r="CH29" s="32"/>
      <c r="CI29" s="32">
        <f t="shared" si="25"/>
        <v>15980.620740319999</v>
      </c>
      <c r="CK29" s="98">
        <f>'Weekly Avg'!$BB30*1000</f>
        <v>47.065599999999996</v>
      </c>
      <c r="CL29" s="105">
        <f t="shared" si="26"/>
        <v>12279.419679999999</v>
      </c>
      <c r="CM29" s="73">
        <f t="shared" si="27"/>
        <v>12232.354079999999</v>
      </c>
      <c r="CN29" s="73">
        <f t="shared" si="28"/>
        <v>11761.698079999998</v>
      </c>
      <c r="CO29" s="73">
        <f t="shared" si="7"/>
        <v>11291.042079999999</v>
      </c>
      <c r="CP29" s="73">
        <f t="shared" si="7"/>
        <v>10820.386079999998</v>
      </c>
      <c r="CQ29" s="73">
        <f t="shared" si="7"/>
        <v>10349.730079999999</v>
      </c>
      <c r="CR29" s="73">
        <f t="shared" si="7"/>
        <v>9879.0740799999985</v>
      </c>
      <c r="CS29" s="73">
        <f t="shared" si="7"/>
        <v>9408.4180799999995</v>
      </c>
      <c r="CT29" s="73">
        <f t="shared" si="7"/>
        <v>8937.7620800000004</v>
      </c>
      <c r="CU29" s="73">
        <f t="shared" si="7"/>
        <v>8467.1060799999996</v>
      </c>
      <c r="CV29" s="73">
        <f t="shared" si="7"/>
        <v>7996.4500799999996</v>
      </c>
      <c r="CW29" s="73">
        <f t="shared" si="7"/>
        <v>7525.7940799999997</v>
      </c>
      <c r="CX29" s="73">
        <f t="shared" si="7"/>
        <v>7055.1380799999997</v>
      </c>
      <c r="CY29" s="73">
        <f t="shared" si="7"/>
        <v>6584.4820799999998</v>
      </c>
      <c r="CZ29" s="73">
        <f t="shared" si="7"/>
        <v>6113.8260799999998</v>
      </c>
      <c r="DA29" s="73">
        <f t="shared" si="7"/>
        <v>5643.1700799999999</v>
      </c>
      <c r="DB29" s="33">
        <f t="shared" si="29"/>
        <v>5694.9375999999993</v>
      </c>
    </row>
    <row r="30" spans="1:106">
      <c r="A30" s="3">
        <v>26</v>
      </c>
      <c r="C30" s="17">
        <v>24</v>
      </c>
      <c r="D30" s="25"/>
      <c r="E30" s="37">
        <f>'Weekly Avg'!AQ31</f>
        <v>5.218202650000002E-2</v>
      </c>
      <c r="F30" s="33">
        <f>'Weekly Avg'!AP31</f>
        <v>11.86219024</v>
      </c>
      <c r="G30" s="33">
        <f t="shared" si="8"/>
        <v>11.288187948499999</v>
      </c>
      <c r="H30" s="33">
        <f t="shared" si="8"/>
        <v>10.7663676835</v>
      </c>
      <c r="I30" s="33">
        <f t="shared" si="8"/>
        <v>10.2445474185</v>
      </c>
      <c r="J30" s="33">
        <f t="shared" si="8"/>
        <v>9.7227271534999993</v>
      </c>
      <c r="K30" s="33">
        <f t="shared" si="8"/>
        <v>9.2009068884999987</v>
      </c>
      <c r="L30" s="33">
        <f t="shared" si="8"/>
        <v>8.6790866234999982</v>
      </c>
      <c r="M30" s="33">
        <f t="shared" si="8"/>
        <v>8.1572663584999994</v>
      </c>
      <c r="N30" s="33">
        <f t="shared" si="8"/>
        <v>7.6354460934999988</v>
      </c>
      <c r="O30" s="33">
        <f t="shared" si="8"/>
        <v>7.1136258284999982</v>
      </c>
      <c r="P30" s="33">
        <f t="shared" si="8"/>
        <v>6.5918055634999986</v>
      </c>
      <c r="Q30" s="33">
        <f t="shared" si="8"/>
        <v>6.069985298499998</v>
      </c>
      <c r="R30" s="33">
        <f t="shared" si="8"/>
        <v>5.5481650334999983</v>
      </c>
      <c r="S30" s="33">
        <f t="shared" si="8"/>
        <v>5.0263447684999978</v>
      </c>
      <c r="T30" s="33">
        <f t="shared" si="8"/>
        <v>4.5045245034999972</v>
      </c>
      <c r="U30" s="33"/>
      <c r="V30" s="3">
        <v>26</v>
      </c>
      <c r="W30" s="19"/>
      <c r="X30" s="19">
        <v>24</v>
      </c>
      <c r="Y30" s="76">
        <f t="shared" si="4"/>
        <v>11.86219024</v>
      </c>
      <c r="Z30" s="76">
        <f t="shared" si="5"/>
        <v>9.9836372860000004</v>
      </c>
      <c r="AA30" s="76">
        <f t="shared" si="9"/>
        <v>1.8785529539999999</v>
      </c>
      <c r="AB30" s="38">
        <v>70</v>
      </c>
      <c r="AC30" s="38">
        <v>411</v>
      </c>
      <c r="AD30" s="42">
        <f t="shared" si="10"/>
        <v>83.367139959432052</v>
      </c>
      <c r="AE30" s="16">
        <f t="shared" si="11"/>
        <v>1.5660958703732251</v>
      </c>
      <c r="AF30" s="19"/>
      <c r="AG30" s="76">
        <v>11.86219024</v>
      </c>
      <c r="AH30" s="76">
        <f t="shared" si="12"/>
        <v>4.5045245034999972</v>
      </c>
      <c r="AI30" s="76">
        <f t="shared" si="13"/>
        <v>7.3576657365000031</v>
      </c>
      <c r="AJ30" s="38">
        <v>74</v>
      </c>
      <c r="AK30" s="38">
        <v>432</v>
      </c>
      <c r="AL30" s="42">
        <f t="shared" si="14"/>
        <v>87.62677484787018</v>
      </c>
      <c r="AM30" s="16">
        <f t="shared" si="15"/>
        <v>6.4472851889817466</v>
      </c>
      <c r="AN30" s="43"/>
      <c r="AO30" s="76">
        <v>11.86219024</v>
      </c>
      <c r="AP30" s="76">
        <v>0</v>
      </c>
      <c r="AQ30" s="76">
        <f t="shared" si="16"/>
        <v>11.86219024</v>
      </c>
      <c r="AR30" s="38">
        <v>77</v>
      </c>
      <c r="AS30" s="38">
        <v>457</v>
      </c>
      <c r="AT30" s="42">
        <f t="shared" si="17"/>
        <v>92.697768762677484</v>
      </c>
      <c r="AU30" s="16">
        <f t="shared" si="18"/>
        <v>10.995985678864097</v>
      </c>
      <c r="AV30" s="43"/>
      <c r="BD30" s="43"/>
      <c r="BE30" s="76">
        <f>SUM('Weekly Avg'!W31:AA31)/5</f>
        <v>11.0566</v>
      </c>
      <c r="BF30" s="76">
        <f>SUM('Weekly Avg'!AI31:AM31)/5</f>
        <v>10.215799999999998</v>
      </c>
      <c r="BG30" s="76">
        <f t="shared" si="19"/>
        <v>0.84080000000000155</v>
      </c>
      <c r="BH30" s="38">
        <v>74</v>
      </c>
      <c r="BI30" s="38">
        <v>432</v>
      </c>
      <c r="BJ30" s="42">
        <f t="shared" si="20"/>
        <v>87.62677484787018</v>
      </c>
      <c r="BK30" s="16">
        <f t="shared" si="21"/>
        <v>0.73676592292089382</v>
      </c>
      <c r="BL30" s="43"/>
      <c r="BM30" s="43"/>
      <c r="BO30" s="32">
        <v>24</v>
      </c>
      <c r="BP30" s="37">
        <f>'Weekly Avg'!$BB31</f>
        <v>5.5559799999999999E-2</v>
      </c>
      <c r="BQ30" s="33">
        <f t="shared" si="22"/>
        <v>11.86219024</v>
      </c>
      <c r="BR30" s="33">
        <f t="shared" si="23"/>
        <v>11251.032439999999</v>
      </c>
      <c r="BS30" s="33">
        <f t="shared" si="23"/>
        <v>10695.434439999999</v>
      </c>
      <c r="BT30" s="33">
        <f t="shared" si="23"/>
        <v>10139.836439999999</v>
      </c>
      <c r="BU30" s="33">
        <f t="shared" si="23"/>
        <v>9584.2384399999992</v>
      </c>
      <c r="BV30" s="33">
        <f t="shared" si="23"/>
        <v>9028.6404399999992</v>
      </c>
      <c r="BW30" s="33">
        <f t="shared" si="23"/>
        <v>8473.0424399999993</v>
      </c>
      <c r="BX30" s="33">
        <f t="shared" si="23"/>
        <v>7917.4444399999993</v>
      </c>
      <c r="BY30" s="33">
        <f t="shared" si="23"/>
        <v>7361.8464399999993</v>
      </c>
      <c r="BZ30" s="33">
        <f t="shared" si="23"/>
        <v>6806.2484399999994</v>
      </c>
      <c r="CA30" s="33">
        <f t="shared" si="23"/>
        <v>6250.6504399999994</v>
      </c>
      <c r="CB30" s="33">
        <f t="shared" si="23"/>
        <v>5695.0524399999995</v>
      </c>
      <c r="CC30" s="33">
        <f t="shared" si="23"/>
        <v>5139.4544399999995</v>
      </c>
      <c r="CD30" s="33">
        <f t="shared" si="23"/>
        <v>4583.8564399999996</v>
      </c>
      <c r="CE30" s="33">
        <f t="shared" si="23"/>
        <v>4028.2584399999996</v>
      </c>
      <c r="CF30" s="33">
        <f t="shared" si="24"/>
        <v>-5127.5922497599995</v>
      </c>
      <c r="CG30" s="32"/>
      <c r="CH30" s="32"/>
      <c r="CI30" s="32">
        <f t="shared" si="25"/>
        <v>13600.634689759998</v>
      </c>
      <c r="CK30" s="98">
        <f>'Weekly Avg'!$BB31*1000</f>
        <v>55.559800000000003</v>
      </c>
      <c r="CL30" s="105">
        <f t="shared" si="26"/>
        <v>11862.19024</v>
      </c>
      <c r="CM30" s="73">
        <f t="shared" si="27"/>
        <v>11806.630439999999</v>
      </c>
      <c r="CN30" s="73">
        <f t="shared" si="28"/>
        <v>11251.032439999999</v>
      </c>
      <c r="CO30" s="73">
        <f t="shared" si="28"/>
        <v>10695.434439999999</v>
      </c>
      <c r="CP30" s="73">
        <f t="shared" si="28"/>
        <v>10139.836439999999</v>
      </c>
      <c r="CQ30" s="73">
        <f t="shared" si="28"/>
        <v>9584.2384399999992</v>
      </c>
      <c r="CR30" s="73">
        <f t="shared" si="28"/>
        <v>9028.6404399999992</v>
      </c>
      <c r="CS30" s="73">
        <f t="shared" si="28"/>
        <v>8473.0424399999993</v>
      </c>
      <c r="CT30" s="73">
        <f t="shared" si="28"/>
        <v>7917.4444399999993</v>
      </c>
      <c r="CU30" s="73">
        <f t="shared" si="28"/>
        <v>7361.8464399999993</v>
      </c>
      <c r="CV30" s="73">
        <f t="shared" si="28"/>
        <v>6806.2484399999994</v>
      </c>
      <c r="CW30" s="73">
        <f t="shared" si="28"/>
        <v>6250.6504399999994</v>
      </c>
      <c r="CX30" s="73">
        <f t="shared" si="28"/>
        <v>5695.0524399999995</v>
      </c>
      <c r="CY30" s="73">
        <f t="shared" si="28"/>
        <v>5139.4544399999995</v>
      </c>
      <c r="CZ30" s="73">
        <f t="shared" si="28"/>
        <v>4583.8564399999996</v>
      </c>
      <c r="DA30" s="73">
        <f t="shared" si="28"/>
        <v>4028.2584399999996</v>
      </c>
      <c r="DB30" s="33">
        <f t="shared" si="29"/>
        <v>6722.7358000000004</v>
      </c>
    </row>
    <row r="31" spans="1:106">
      <c r="A31" s="3">
        <v>27</v>
      </c>
      <c r="B31" s="17" t="s">
        <v>42</v>
      </c>
      <c r="C31" s="17">
        <v>1</v>
      </c>
      <c r="D31" s="25"/>
      <c r="E31" s="37">
        <f>'Weekly Avg'!AQ32</f>
        <v>5.993276400000002E-2</v>
      </c>
      <c r="F31" s="33">
        <f>'Weekly Avg'!AP32</f>
        <v>11.44025396</v>
      </c>
      <c r="G31" s="33">
        <f t="shared" ref="G31:T44" si="30">IF($F31-(G$5-1979)*$E31&lt; 0,0,$F31-(G$5-1979)*$E31)</f>
        <v>10.780993556</v>
      </c>
      <c r="H31" s="33">
        <f t="shared" si="30"/>
        <v>10.181665916</v>
      </c>
      <c r="I31" s="33">
        <f t="shared" si="30"/>
        <v>9.5823382759999998</v>
      </c>
      <c r="J31" s="33">
        <f t="shared" si="30"/>
        <v>8.9830106359999995</v>
      </c>
      <c r="K31" s="33">
        <f t="shared" si="30"/>
        <v>8.3836829959999992</v>
      </c>
      <c r="L31" s="33">
        <f t="shared" si="30"/>
        <v>7.7843553559999989</v>
      </c>
      <c r="M31" s="33">
        <f t="shared" si="30"/>
        <v>7.1850277159999987</v>
      </c>
      <c r="N31" s="33">
        <f t="shared" si="30"/>
        <v>6.5857000759999984</v>
      </c>
      <c r="O31" s="33">
        <f t="shared" si="30"/>
        <v>5.9863724359999981</v>
      </c>
      <c r="P31" s="33">
        <f t="shared" si="30"/>
        <v>5.3870447959999979</v>
      </c>
      <c r="Q31" s="33">
        <f t="shared" si="30"/>
        <v>4.7877171559999976</v>
      </c>
      <c r="R31" s="33">
        <f t="shared" si="30"/>
        <v>4.1883895159999973</v>
      </c>
      <c r="S31" s="33">
        <f t="shared" si="30"/>
        <v>3.589061875999997</v>
      </c>
      <c r="T31" s="33">
        <f t="shared" si="30"/>
        <v>2.9897342359999968</v>
      </c>
      <c r="U31" s="33"/>
      <c r="V31" s="3">
        <v>27</v>
      </c>
      <c r="W31" s="19" t="s">
        <v>42</v>
      </c>
      <c r="X31" s="19">
        <v>1</v>
      </c>
      <c r="Y31" s="76">
        <f t="shared" si="4"/>
        <v>11.44025396</v>
      </c>
      <c r="Z31" s="76">
        <f t="shared" si="5"/>
        <v>9.2826744559999987</v>
      </c>
      <c r="AA31" s="76">
        <f t="shared" si="9"/>
        <v>2.157579504000001</v>
      </c>
      <c r="AB31" s="38">
        <v>71</v>
      </c>
      <c r="AC31" s="38">
        <v>413</v>
      </c>
      <c r="AD31" s="42">
        <f t="shared" si="10"/>
        <v>83.772819472616632</v>
      </c>
      <c r="AE31" s="16">
        <f t="shared" si="11"/>
        <v>1.8074651828640982</v>
      </c>
      <c r="AF31" s="19"/>
      <c r="AG31" s="76">
        <v>11.44025396</v>
      </c>
      <c r="AH31" s="76">
        <f t="shared" si="12"/>
        <v>2.9897342359999968</v>
      </c>
      <c r="AI31" s="76">
        <f t="shared" si="13"/>
        <v>8.450519724000003</v>
      </c>
      <c r="AJ31" s="38">
        <v>76</v>
      </c>
      <c r="AK31" s="38">
        <v>446</v>
      </c>
      <c r="AL31" s="42">
        <f t="shared" si="14"/>
        <v>90.466531440162271</v>
      </c>
      <c r="AM31" s="16">
        <f t="shared" si="15"/>
        <v>7.6448920829695775</v>
      </c>
      <c r="AN31" s="43"/>
      <c r="AO31" s="76">
        <v>11.44025396</v>
      </c>
      <c r="AP31" s="76">
        <v>0</v>
      </c>
      <c r="AQ31" s="76">
        <f t="shared" si="16"/>
        <v>11.44025396</v>
      </c>
      <c r="AR31" s="38">
        <v>78</v>
      </c>
      <c r="AS31" s="38">
        <v>452</v>
      </c>
      <c r="AT31" s="42">
        <f t="shared" si="17"/>
        <v>91.683569979716026</v>
      </c>
      <c r="AU31" s="16">
        <f t="shared" si="18"/>
        <v>10.488833245273833</v>
      </c>
      <c r="AV31" s="43"/>
      <c r="BD31" s="43"/>
      <c r="BE31" s="76">
        <f>SUM('Weekly Avg'!W32:AA32)/5</f>
        <v>10.5106</v>
      </c>
      <c r="BF31" s="76">
        <f>SUM('Weekly Avg'!AI32:AM32)/5</f>
        <v>9.3802000000000003</v>
      </c>
      <c r="BG31" s="76">
        <f t="shared" si="19"/>
        <v>1.1303999999999998</v>
      </c>
      <c r="BH31" s="38">
        <v>76</v>
      </c>
      <c r="BI31" s="38">
        <v>446</v>
      </c>
      <c r="BJ31" s="42">
        <f t="shared" si="20"/>
        <v>90.466531440162271</v>
      </c>
      <c r="BK31" s="16">
        <f t="shared" si="21"/>
        <v>1.022633671399594</v>
      </c>
      <c r="BL31" s="43"/>
      <c r="BM31" s="43"/>
      <c r="BN31" s="32" t="s">
        <v>42</v>
      </c>
      <c r="BO31" s="32">
        <v>1</v>
      </c>
      <c r="BP31" s="37">
        <f>'Weekly Avg'!$BB32</f>
        <v>6.6023200000000004E-2</v>
      </c>
      <c r="BQ31" s="33">
        <f t="shared" si="22"/>
        <v>11.44025396</v>
      </c>
      <c r="BR31" s="33">
        <f t="shared" ref="BR31:CE43" si="31">IF($CL31-(BR$5-1979)*$CK31&lt; 0,0,$CL31-(BR$5-1979)*$CK31)</f>
        <v>10713.99876</v>
      </c>
      <c r="BS31" s="33">
        <f t="shared" si="31"/>
        <v>10053.76676</v>
      </c>
      <c r="BT31" s="33">
        <f t="shared" si="31"/>
        <v>9393.5347600000005</v>
      </c>
      <c r="BU31" s="33">
        <f t="shared" si="31"/>
        <v>8733.3027600000005</v>
      </c>
      <c r="BV31" s="33">
        <f t="shared" si="31"/>
        <v>8073.0707600000005</v>
      </c>
      <c r="BW31" s="33">
        <f t="shared" si="31"/>
        <v>7412.8387599999996</v>
      </c>
      <c r="BX31" s="33">
        <f t="shared" si="31"/>
        <v>6752.6067599999997</v>
      </c>
      <c r="BY31" s="33">
        <f t="shared" si="31"/>
        <v>6092.3747599999997</v>
      </c>
      <c r="BZ31" s="33">
        <f t="shared" si="31"/>
        <v>5432.1427599999997</v>
      </c>
      <c r="CA31" s="33">
        <f t="shared" si="31"/>
        <v>4771.9107599999998</v>
      </c>
      <c r="CB31" s="33">
        <f t="shared" si="31"/>
        <v>4111.6787599999998</v>
      </c>
      <c r="CC31" s="33">
        <f t="shared" si="31"/>
        <v>3451.4467599999998</v>
      </c>
      <c r="CD31" s="33">
        <f t="shared" si="31"/>
        <v>2791.2147599999989</v>
      </c>
      <c r="CE31" s="33">
        <f t="shared" si="31"/>
        <v>2130.982759999999</v>
      </c>
      <c r="CF31" s="33">
        <f t="shared" si="24"/>
        <v>-3440.0065060399997</v>
      </c>
      <c r="CG31" s="32"/>
      <c r="CH31" s="32"/>
      <c r="CI31" s="32">
        <f t="shared" si="25"/>
        <v>10852.84526604</v>
      </c>
      <c r="CK31" s="98">
        <f>'Weekly Avg'!$BB32*1000</f>
        <v>66.023200000000003</v>
      </c>
      <c r="CL31" s="105">
        <f t="shared" si="26"/>
        <v>11440.25396</v>
      </c>
      <c r="CM31" s="73">
        <f t="shared" si="27"/>
        <v>11374.23076</v>
      </c>
      <c r="CN31" s="73">
        <f t="shared" ref="CN31:DA43" si="32">IF($CL31-(CN$5-1979)*$CK31&lt; 0,0,$CL31-(CN$5-1979)*$CK31)</f>
        <v>10713.99876</v>
      </c>
      <c r="CO31" s="73">
        <f t="shared" si="32"/>
        <v>10053.76676</v>
      </c>
      <c r="CP31" s="73">
        <f t="shared" si="32"/>
        <v>9393.5347600000005</v>
      </c>
      <c r="CQ31" s="73">
        <f t="shared" si="32"/>
        <v>8733.3027600000005</v>
      </c>
      <c r="CR31" s="73">
        <f t="shared" si="32"/>
        <v>8073.0707600000005</v>
      </c>
      <c r="CS31" s="73">
        <f t="shared" si="32"/>
        <v>7412.8387599999996</v>
      </c>
      <c r="CT31" s="73">
        <f t="shared" si="32"/>
        <v>6752.6067599999997</v>
      </c>
      <c r="CU31" s="73">
        <f t="shared" si="32"/>
        <v>6092.3747599999997</v>
      </c>
      <c r="CV31" s="73">
        <f t="shared" si="32"/>
        <v>5432.1427599999997</v>
      </c>
      <c r="CW31" s="73">
        <f t="shared" si="32"/>
        <v>4771.9107599999998</v>
      </c>
      <c r="CX31" s="73">
        <f t="shared" si="32"/>
        <v>4111.6787599999998</v>
      </c>
      <c r="CY31" s="73">
        <f t="shared" si="32"/>
        <v>3451.4467599999998</v>
      </c>
      <c r="CZ31" s="73">
        <f t="shared" si="32"/>
        <v>2791.2147599999989</v>
      </c>
      <c r="DA31" s="73">
        <f t="shared" si="32"/>
        <v>2130.982759999999</v>
      </c>
      <c r="DB31" s="33">
        <f t="shared" si="29"/>
        <v>7988.8072000000002</v>
      </c>
    </row>
    <row r="32" spans="1:106">
      <c r="A32" s="3">
        <v>28</v>
      </c>
      <c r="C32" s="17">
        <v>8</v>
      </c>
      <c r="D32" s="25"/>
      <c r="E32" s="37">
        <f>'Weekly Avg'!AQ33</f>
        <v>6.9221823500000002E-2</v>
      </c>
      <c r="F32" s="33">
        <f>'Weekly Avg'!AP33</f>
        <v>11.016238119999999</v>
      </c>
      <c r="G32" s="33">
        <f t="shared" si="30"/>
        <v>10.254798061499999</v>
      </c>
      <c r="H32" s="33">
        <f t="shared" si="30"/>
        <v>9.5625798264999986</v>
      </c>
      <c r="I32" s="33">
        <f t="shared" si="30"/>
        <v>8.8703615914999983</v>
      </c>
      <c r="J32" s="33">
        <f t="shared" si="30"/>
        <v>8.1781433564999979</v>
      </c>
      <c r="K32" s="33">
        <f t="shared" si="30"/>
        <v>7.4859251214999993</v>
      </c>
      <c r="L32" s="33">
        <f t="shared" si="30"/>
        <v>6.793706886499999</v>
      </c>
      <c r="M32" s="33">
        <f t="shared" si="30"/>
        <v>6.1014886514999986</v>
      </c>
      <c r="N32" s="33">
        <f t="shared" si="30"/>
        <v>5.4092704164999983</v>
      </c>
      <c r="O32" s="33">
        <f t="shared" si="30"/>
        <v>4.7170521814999988</v>
      </c>
      <c r="P32" s="33">
        <f t="shared" si="30"/>
        <v>4.0248339464999985</v>
      </c>
      <c r="Q32" s="33">
        <f t="shared" si="30"/>
        <v>3.332615711499999</v>
      </c>
      <c r="R32" s="33">
        <f t="shared" si="30"/>
        <v>2.6403974764999987</v>
      </c>
      <c r="S32" s="33">
        <f t="shared" si="30"/>
        <v>1.9481792414999983</v>
      </c>
      <c r="T32" s="33">
        <f t="shared" si="30"/>
        <v>1.255961006499998</v>
      </c>
      <c r="U32" s="33"/>
      <c r="V32" s="3">
        <v>28</v>
      </c>
      <c r="W32" s="19"/>
      <c r="X32" s="19">
        <v>8</v>
      </c>
      <c r="Y32" s="76">
        <f t="shared" si="4"/>
        <v>11.016238119999999</v>
      </c>
      <c r="Z32" s="76">
        <f t="shared" si="5"/>
        <v>8.5242524739999972</v>
      </c>
      <c r="AA32" s="76">
        <f t="shared" si="9"/>
        <v>2.4919856460000016</v>
      </c>
      <c r="AB32" s="38">
        <v>71</v>
      </c>
      <c r="AC32" s="38">
        <v>409</v>
      </c>
      <c r="AD32" s="42">
        <f t="shared" si="10"/>
        <v>82.961460446247457</v>
      </c>
      <c r="AE32" s="16">
        <f t="shared" si="11"/>
        <v>2.0673876860324554</v>
      </c>
      <c r="AF32" s="19"/>
      <c r="AG32" s="76">
        <v>11.016238119999999</v>
      </c>
      <c r="AH32" s="76">
        <f t="shared" si="12"/>
        <v>1.255961006499998</v>
      </c>
      <c r="AI32" s="76">
        <f t="shared" si="13"/>
        <v>9.7602771135000008</v>
      </c>
      <c r="AJ32" s="38">
        <v>78</v>
      </c>
      <c r="AK32" s="38">
        <v>448</v>
      </c>
      <c r="AL32" s="42">
        <f t="shared" si="14"/>
        <v>90.872210953346851</v>
      </c>
      <c r="AM32" s="16">
        <f t="shared" si="15"/>
        <v>8.8693796082109539</v>
      </c>
      <c r="AN32" s="43"/>
      <c r="AO32" s="76">
        <v>11.016238119999999</v>
      </c>
      <c r="AP32" s="76">
        <v>0</v>
      </c>
      <c r="AQ32" s="76">
        <f t="shared" si="16"/>
        <v>11.016238119999999</v>
      </c>
      <c r="AR32" s="38">
        <v>78</v>
      </c>
      <c r="AS32" s="38">
        <v>448</v>
      </c>
      <c r="AT32" s="42">
        <f t="shared" si="17"/>
        <v>90.872210953346851</v>
      </c>
      <c r="AU32" s="16">
        <f t="shared" si="18"/>
        <v>10.010699143529411</v>
      </c>
      <c r="AV32" s="43"/>
      <c r="BD32" s="43"/>
      <c r="BE32" s="76">
        <f>SUM('Weekly Avg'!W33:AA33)/5</f>
        <v>9.9874000000000009</v>
      </c>
      <c r="BF32" s="76">
        <f>SUM('Weekly Avg'!AI33:AM33)/5</f>
        <v>8.6667999999999985</v>
      </c>
      <c r="BG32" s="76">
        <f t="shared" si="19"/>
        <v>1.3206000000000024</v>
      </c>
      <c r="BH32" s="38">
        <v>78</v>
      </c>
      <c r="BI32" s="38">
        <v>448</v>
      </c>
      <c r="BJ32" s="42">
        <f t="shared" si="20"/>
        <v>90.872210953346851</v>
      </c>
      <c r="BK32" s="16">
        <f t="shared" si="21"/>
        <v>1.2000584178499007</v>
      </c>
      <c r="BL32" s="43"/>
      <c r="BM32" s="43"/>
      <c r="BO32" s="32">
        <v>8</v>
      </c>
      <c r="BP32" s="37">
        <f>'Weekly Avg'!$BB33</f>
        <v>7.0952399999999999E-2</v>
      </c>
      <c r="BQ32" s="33">
        <f t="shared" si="22"/>
        <v>11.016238119999999</v>
      </c>
      <c r="BR32" s="33">
        <f t="shared" si="31"/>
        <v>10235.761719999999</v>
      </c>
      <c r="BS32" s="33">
        <f t="shared" si="31"/>
        <v>9526.2377199999974</v>
      </c>
      <c r="BT32" s="33">
        <f t="shared" si="31"/>
        <v>8816.7137199999979</v>
      </c>
      <c r="BU32" s="33">
        <f t="shared" si="31"/>
        <v>8107.1897199999985</v>
      </c>
      <c r="BV32" s="33">
        <f t="shared" si="31"/>
        <v>7397.6657199999981</v>
      </c>
      <c r="BW32" s="33">
        <f t="shared" si="31"/>
        <v>6688.1417199999987</v>
      </c>
      <c r="BX32" s="33">
        <f t="shared" si="31"/>
        <v>5978.6177199999984</v>
      </c>
      <c r="BY32" s="33">
        <f t="shared" si="31"/>
        <v>5269.093719999998</v>
      </c>
      <c r="BZ32" s="33">
        <f t="shared" si="31"/>
        <v>4559.5697199999986</v>
      </c>
      <c r="CA32" s="33">
        <f t="shared" si="31"/>
        <v>3850.0457199999983</v>
      </c>
      <c r="CB32" s="33">
        <f t="shared" si="31"/>
        <v>3140.5217199999988</v>
      </c>
      <c r="CC32" s="33">
        <f t="shared" si="31"/>
        <v>2430.9977199999994</v>
      </c>
      <c r="CD32" s="33">
        <f t="shared" si="31"/>
        <v>1721.4737199999981</v>
      </c>
      <c r="CE32" s="33">
        <f t="shared" si="31"/>
        <v>1011.9497199999987</v>
      </c>
      <c r="CF32" s="33">
        <f t="shared" si="24"/>
        <v>-2419.9814818799996</v>
      </c>
      <c r="CG32" s="32"/>
      <c r="CH32" s="32"/>
      <c r="CI32" s="32">
        <f t="shared" si="25"/>
        <v>9108.1232018799983</v>
      </c>
      <c r="CK32" s="98">
        <f>'Weekly Avg'!$BB33*1000</f>
        <v>70.952399999999997</v>
      </c>
      <c r="CL32" s="105">
        <f t="shared" si="26"/>
        <v>11016.238119999998</v>
      </c>
      <c r="CM32" s="73">
        <f t="shared" si="27"/>
        <v>10945.285719999998</v>
      </c>
      <c r="CN32" s="73">
        <f t="shared" si="32"/>
        <v>10235.761719999999</v>
      </c>
      <c r="CO32" s="73">
        <f t="shared" si="32"/>
        <v>9526.2377199999974</v>
      </c>
      <c r="CP32" s="73">
        <f t="shared" si="32"/>
        <v>8816.7137199999979</v>
      </c>
      <c r="CQ32" s="73">
        <f t="shared" si="32"/>
        <v>8107.1897199999985</v>
      </c>
      <c r="CR32" s="73">
        <f t="shared" si="32"/>
        <v>7397.6657199999981</v>
      </c>
      <c r="CS32" s="73">
        <f t="shared" si="32"/>
        <v>6688.1417199999987</v>
      </c>
      <c r="CT32" s="73">
        <f t="shared" si="32"/>
        <v>5978.6177199999984</v>
      </c>
      <c r="CU32" s="73">
        <f t="shared" si="32"/>
        <v>5269.093719999998</v>
      </c>
      <c r="CV32" s="73">
        <f t="shared" si="32"/>
        <v>4559.5697199999986</v>
      </c>
      <c r="CW32" s="73">
        <f t="shared" si="32"/>
        <v>3850.0457199999983</v>
      </c>
      <c r="CX32" s="73">
        <f t="shared" si="32"/>
        <v>3140.5217199999988</v>
      </c>
      <c r="CY32" s="73">
        <f t="shared" si="32"/>
        <v>2430.9977199999994</v>
      </c>
      <c r="CZ32" s="73">
        <f t="shared" si="32"/>
        <v>1721.4737199999981</v>
      </c>
      <c r="DA32" s="73">
        <f t="shared" si="32"/>
        <v>1011.9497199999987</v>
      </c>
      <c r="DB32" s="33">
        <f t="shared" si="29"/>
        <v>8585.2403999999988</v>
      </c>
    </row>
    <row r="33" spans="1:106">
      <c r="A33" s="3">
        <v>29</v>
      </c>
      <c r="C33" s="17">
        <v>15</v>
      </c>
      <c r="D33" s="25"/>
      <c r="E33" s="37">
        <f>'Weekly Avg'!AQ34</f>
        <v>7.4773708500000008E-2</v>
      </c>
      <c r="F33" s="33">
        <f>'Weekly Avg'!AP34</f>
        <v>10.59277</v>
      </c>
      <c r="G33" s="33">
        <f t="shared" si="30"/>
        <v>9.7702592065000005</v>
      </c>
      <c r="H33" s="33">
        <f t="shared" si="30"/>
        <v>9.0225221214999998</v>
      </c>
      <c r="I33" s="33">
        <f t="shared" si="30"/>
        <v>8.2747850364999991</v>
      </c>
      <c r="J33" s="33">
        <f t="shared" si="30"/>
        <v>7.5270479514999993</v>
      </c>
      <c r="K33" s="33">
        <f t="shared" si="30"/>
        <v>6.7793108664999995</v>
      </c>
      <c r="L33" s="33">
        <f t="shared" si="30"/>
        <v>6.0315737814999997</v>
      </c>
      <c r="M33" s="33">
        <f t="shared" si="30"/>
        <v>5.283836696499999</v>
      </c>
      <c r="N33" s="33">
        <f t="shared" si="30"/>
        <v>4.5360996114999992</v>
      </c>
      <c r="O33" s="33">
        <f t="shared" si="30"/>
        <v>3.7883625264999994</v>
      </c>
      <c r="P33" s="33">
        <f t="shared" si="30"/>
        <v>3.0406254414999987</v>
      </c>
      <c r="Q33" s="33">
        <f t="shared" si="30"/>
        <v>2.2928883564999989</v>
      </c>
      <c r="R33" s="33">
        <f t="shared" si="30"/>
        <v>1.5451512714999982</v>
      </c>
      <c r="S33" s="72">
        <f t="shared" si="30"/>
        <v>0.79741418649999929</v>
      </c>
      <c r="T33" s="72">
        <f t="shared" si="30"/>
        <v>4.9677101499998599E-2</v>
      </c>
      <c r="U33" s="72"/>
      <c r="V33" s="3">
        <v>29</v>
      </c>
      <c r="W33" s="19"/>
      <c r="X33" s="19">
        <v>15</v>
      </c>
      <c r="Y33" s="76">
        <f t="shared" si="4"/>
        <v>10.59277</v>
      </c>
      <c r="Z33" s="76">
        <f t="shared" si="5"/>
        <v>7.9009164939999987</v>
      </c>
      <c r="AA33" s="76">
        <f t="shared" si="9"/>
        <v>2.6918535060000011</v>
      </c>
      <c r="AB33" s="38">
        <v>72</v>
      </c>
      <c r="AC33" s="38">
        <v>394</v>
      </c>
      <c r="AD33" s="42">
        <f t="shared" ref="AD33:AD40" si="33">100*(AC32/493)</f>
        <v>82.961460446247457</v>
      </c>
      <c r="AE33" s="16">
        <f t="shared" si="11"/>
        <v>2.2332009816511165</v>
      </c>
      <c r="AF33" s="19"/>
      <c r="AG33" s="76">
        <v>10.59277</v>
      </c>
      <c r="AH33" s="76">
        <f t="shared" si="12"/>
        <v>4.9677101499998599E-2</v>
      </c>
      <c r="AI33" s="76">
        <f t="shared" si="13"/>
        <v>10.543092898500001</v>
      </c>
      <c r="AJ33" s="38">
        <v>79</v>
      </c>
      <c r="AK33" s="38">
        <v>437</v>
      </c>
      <c r="AL33" s="42">
        <f t="shared" si="14"/>
        <v>88.640973630831638</v>
      </c>
      <c r="AM33" s="16">
        <f t="shared" si="15"/>
        <v>9.345500196033468</v>
      </c>
      <c r="AN33" s="43"/>
      <c r="AO33" s="76">
        <v>10.59277</v>
      </c>
      <c r="AP33" s="76">
        <v>0</v>
      </c>
      <c r="AQ33" s="76">
        <f t="shared" si="16"/>
        <v>10.59277</v>
      </c>
      <c r="AR33" s="38">
        <v>79</v>
      </c>
      <c r="AS33" s="38">
        <v>437</v>
      </c>
      <c r="AT33" s="42">
        <f t="shared" si="17"/>
        <v>88.640973630831638</v>
      </c>
      <c r="AU33" s="16">
        <f t="shared" si="18"/>
        <v>9.3895344624746446</v>
      </c>
      <c r="AV33" s="43"/>
      <c r="BD33" s="43"/>
      <c r="BE33" s="76">
        <f>SUM('Weekly Avg'!W34:AA34)/5</f>
        <v>9.4672000000000001</v>
      </c>
      <c r="BF33" s="76">
        <f>SUM('Weekly Avg'!AI34:AM34)/5</f>
        <v>7.9751999999999992</v>
      </c>
      <c r="BG33" s="76">
        <f t="shared" si="19"/>
        <v>1.4920000000000009</v>
      </c>
      <c r="BH33" s="38">
        <v>79</v>
      </c>
      <c r="BI33" s="38">
        <v>437</v>
      </c>
      <c r="BJ33" s="42">
        <f t="shared" ref="BJ33:BJ40" si="34">100*(BI32/493)</f>
        <v>90.872210953346851</v>
      </c>
      <c r="BK33" s="16">
        <f t="shared" si="21"/>
        <v>1.3558133874239358</v>
      </c>
      <c r="BL33" s="43"/>
      <c r="BM33" s="43"/>
      <c r="BO33" s="32">
        <v>15</v>
      </c>
      <c r="BP33" s="37">
        <f>'Weekly Avg'!$BB34</f>
        <v>7.4414400000000006E-2</v>
      </c>
      <c r="BQ33" s="33">
        <f t="shared" si="22"/>
        <v>10.59277</v>
      </c>
      <c r="BR33" s="33">
        <f t="shared" si="31"/>
        <v>9774.2116000000005</v>
      </c>
      <c r="BS33" s="33">
        <f t="shared" si="31"/>
        <v>9030.0676000000003</v>
      </c>
      <c r="BT33" s="33">
        <f t="shared" si="31"/>
        <v>8285.9236000000001</v>
      </c>
      <c r="BU33" s="33">
        <f t="shared" si="31"/>
        <v>7541.7795999999998</v>
      </c>
      <c r="BV33" s="33">
        <f t="shared" si="31"/>
        <v>6797.6356000000005</v>
      </c>
      <c r="BW33" s="33">
        <f t="shared" si="31"/>
        <v>6053.4916000000003</v>
      </c>
      <c r="BX33" s="33">
        <f t="shared" si="31"/>
        <v>5309.3476000000001</v>
      </c>
      <c r="BY33" s="33">
        <f t="shared" si="31"/>
        <v>4565.2036000000007</v>
      </c>
      <c r="BZ33" s="33">
        <f t="shared" si="31"/>
        <v>3821.0596000000005</v>
      </c>
      <c r="CA33" s="33">
        <f t="shared" si="31"/>
        <v>3076.9156000000003</v>
      </c>
      <c r="CB33" s="33">
        <f t="shared" si="31"/>
        <v>2332.7716</v>
      </c>
      <c r="CC33" s="33">
        <f t="shared" si="31"/>
        <v>1588.6275999999998</v>
      </c>
      <c r="CD33" s="33">
        <f t="shared" si="31"/>
        <v>844.48359999999957</v>
      </c>
      <c r="CE33" s="33">
        <f t="shared" si="31"/>
        <v>100.33960000000116</v>
      </c>
      <c r="CF33" s="33">
        <f t="shared" si="24"/>
        <v>-1578.0348299999998</v>
      </c>
      <c r="CG33" s="32"/>
      <c r="CH33" s="32"/>
      <c r="CI33" s="32">
        <f t="shared" si="25"/>
        <v>7631.5264299999999</v>
      </c>
      <c r="CK33" s="98">
        <f>'Weekly Avg'!$BB34*1000</f>
        <v>74.414400000000001</v>
      </c>
      <c r="CL33" s="105">
        <f t="shared" si="26"/>
        <v>10592.77</v>
      </c>
      <c r="CM33" s="73">
        <f t="shared" si="27"/>
        <v>10518.355600000001</v>
      </c>
      <c r="CN33" s="73">
        <f t="shared" si="32"/>
        <v>9774.2116000000005</v>
      </c>
      <c r="CO33" s="73">
        <f t="shared" si="32"/>
        <v>9030.0676000000003</v>
      </c>
      <c r="CP33" s="73">
        <f t="shared" si="32"/>
        <v>8285.9236000000001</v>
      </c>
      <c r="CQ33" s="73">
        <f t="shared" si="32"/>
        <v>7541.7795999999998</v>
      </c>
      <c r="CR33" s="73">
        <f t="shared" si="32"/>
        <v>6797.6356000000005</v>
      </c>
      <c r="CS33" s="73">
        <f t="shared" si="32"/>
        <v>6053.4916000000003</v>
      </c>
      <c r="CT33" s="73">
        <f t="shared" si="32"/>
        <v>5309.3476000000001</v>
      </c>
      <c r="CU33" s="73">
        <f t="shared" si="32"/>
        <v>4565.2036000000007</v>
      </c>
      <c r="CV33" s="73">
        <f t="shared" si="32"/>
        <v>3821.0596000000005</v>
      </c>
      <c r="CW33" s="73">
        <f t="shared" si="32"/>
        <v>3076.9156000000003</v>
      </c>
      <c r="CX33" s="73">
        <f t="shared" si="32"/>
        <v>2332.7716</v>
      </c>
      <c r="CY33" s="73">
        <f t="shared" si="32"/>
        <v>1588.6275999999998</v>
      </c>
      <c r="CZ33" s="73">
        <f t="shared" si="32"/>
        <v>844.48359999999957</v>
      </c>
      <c r="DA33" s="73">
        <f t="shared" si="32"/>
        <v>100.33960000000116</v>
      </c>
      <c r="DB33" s="33">
        <f t="shared" si="29"/>
        <v>9004.1424000000006</v>
      </c>
    </row>
    <row r="34" spans="1:106">
      <c r="A34" s="3">
        <v>30</v>
      </c>
      <c r="C34" s="17">
        <v>23</v>
      </c>
      <c r="D34" s="25"/>
      <c r="E34" s="37">
        <f>'Weekly Avg'!AQ35</f>
        <v>7.2100288000000012E-2</v>
      </c>
      <c r="F34" s="33">
        <f>'Weekly Avg'!AP35</f>
        <v>10.172476879999998</v>
      </c>
      <c r="G34" s="33">
        <f t="shared" si="30"/>
        <v>9.3793737119999978</v>
      </c>
      <c r="H34" s="33">
        <f t="shared" si="30"/>
        <v>8.6583708319999975</v>
      </c>
      <c r="I34" s="33">
        <f t="shared" si="30"/>
        <v>7.9373679519999971</v>
      </c>
      <c r="J34" s="33">
        <f t="shared" si="30"/>
        <v>7.2163650719999968</v>
      </c>
      <c r="K34" s="33">
        <f t="shared" si="30"/>
        <v>6.4953621919999973</v>
      </c>
      <c r="L34" s="33">
        <f t="shared" si="30"/>
        <v>5.774359311999997</v>
      </c>
      <c r="M34" s="33">
        <f t="shared" si="30"/>
        <v>5.0533564319999966</v>
      </c>
      <c r="N34" s="33">
        <f t="shared" si="30"/>
        <v>4.3323535519999972</v>
      </c>
      <c r="O34" s="33">
        <f t="shared" si="30"/>
        <v>3.6113506719999968</v>
      </c>
      <c r="P34" s="33">
        <f t="shared" si="30"/>
        <v>2.8903477919999965</v>
      </c>
      <c r="Q34" s="33">
        <f t="shared" si="30"/>
        <v>2.1693449119999961</v>
      </c>
      <c r="R34" s="33">
        <f t="shared" si="30"/>
        <v>1.4483420319999958</v>
      </c>
      <c r="S34" s="72">
        <f t="shared" si="30"/>
        <v>0.72733915199999544</v>
      </c>
      <c r="T34" s="72">
        <f t="shared" si="30"/>
        <v>6.3362719999968675E-3</v>
      </c>
      <c r="U34" s="72"/>
      <c r="V34" s="3">
        <v>30</v>
      </c>
      <c r="W34" s="19"/>
      <c r="X34" s="19">
        <v>23</v>
      </c>
      <c r="Y34" s="76">
        <f t="shared" si="4"/>
        <v>10.172476879999998</v>
      </c>
      <c r="Z34" s="76">
        <f t="shared" si="5"/>
        <v>7.5768665119999969</v>
      </c>
      <c r="AA34" s="76">
        <f t="shared" si="9"/>
        <v>2.5956103680000009</v>
      </c>
      <c r="AB34" s="38">
        <v>72</v>
      </c>
      <c r="AC34" s="38">
        <v>380</v>
      </c>
      <c r="AD34" s="42">
        <f t="shared" si="33"/>
        <v>79.918864097363084</v>
      </c>
      <c r="AE34" s="16">
        <f t="shared" si="11"/>
        <v>2.0743823224989866</v>
      </c>
      <c r="AF34" s="19"/>
      <c r="AG34" s="76">
        <v>10.172476879999998</v>
      </c>
      <c r="AH34" s="76">
        <f t="shared" si="12"/>
        <v>6.3362719999968675E-3</v>
      </c>
      <c r="AI34" s="76">
        <f t="shared" si="13"/>
        <v>10.166140608000001</v>
      </c>
      <c r="AJ34" s="38">
        <v>79</v>
      </c>
      <c r="AK34" s="38">
        <v>416</v>
      </c>
      <c r="AL34" s="42">
        <f t="shared" si="14"/>
        <v>84.38133874239351</v>
      </c>
      <c r="AM34" s="16">
        <f t="shared" si="15"/>
        <v>8.5783255434645032</v>
      </c>
      <c r="AN34" s="43"/>
      <c r="AO34" s="76">
        <v>10.172476879999998</v>
      </c>
      <c r="AP34" s="76">
        <v>0</v>
      </c>
      <c r="AQ34" s="76">
        <f t="shared" si="16"/>
        <v>10.172476879999998</v>
      </c>
      <c r="AR34" s="38">
        <v>79</v>
      </c>
      <c r="AS34" s="38">
        <v>416</v>
      </c>
      <c r="AT34" s="42">
        <f t="shared" si="17"/>
        <v>84.38133874239351</v>
      </c>
      <c r="AU34" s="16">
        <f t="shared" si="18"/>
        <v>8.5836721746044606</v>
      </c>
      <c r="AV34" s="43"/>
      <c r="BD34" s="43"/>
      <c r="BE34" s="76">
        <f>SUM('Weekly Avg'!W35:AA35)/5</f>
        <v>8.9105999999999987</v>
      </c>
      <c r="BF34" s="76">
        <f>SUM('Weekly Avg'!AI35:AM35)/5</f>
        <v>7.4132000000000007</v>
      </c>
      <c r="BG34" s="76">
        <f t="shared" si="19"/>
        <v>1.4973999999999981</v>
      </c>
      <c r="BH34" s="38">
        <v>79</v>
      </c>
      <c r="BI34" s="38">
        <v>416</v>
      </c>
      <c r="BJ34" s="42">
        <f t="shared" si="34"/>
        <v>88.640973630831638</v>
      </c>
      <c r="BK34" s="16">
        <f t="shared" si="21"/>
        <v>1.3273099391480714</v>
      </c>
      <c r="BL34" s="43"/>
      <c r="BM34" s="43"/>
      <c r="BO34" s="32">
        <v>23</v>
      </c>
      <c r="BP34" s="37">
        <f>'Weekly Avg'!$BB35</f>
        <v>7.2857099999999994E-2</v>
      </c>
      <c r="BQ34" s="33">
        <f t="shared" si="22"/>
        <v>10.172476879999998</v>
      </c>
      <c r="BR34" s="33">
        <f t="shared" si="31"/>
        <v>9371.0487799999992</v>
      </c>
      <c r="BS34" s="33">
        <f t="shared" si="31"/>
        <v>8642.4777799999993</v>
      </c>
      <c r="BT34" s="33">
        <f t="shared" si="31"/>
        <v>7913.9067799999993</v>
      </c>
      <c r="BU34" s="33">
        <f t="shared" si="31"/>
        <v>7185.3357799999994</v>
      </c>
      <c r="BV34" s="33">
        <f t="shared" si="31"/>
        <v>6456.7647799999995</v>
      </c>
      <c r="BW34" s="33">
        <f t="shared" si="31"/>
        <v>5728.1937799999987</v>
      </c>
      <c r="BX34" s="33">
        <f t="shared" si="31"/>
        <v>4999.6227799999988</v>
      </c>
      <c r="BY34" s="33">
        <f t="shared" si="31"/>
        <v>4271.0517799999989</v>
      </c>
      <c r="BZ34" s="33">
        <f t="shared" si="31"/>
        <v>3542.480779999999</v>
      </c>
      <c r="CA34" s="33">
        <f t="shared" si="31"/>
        <v>2813.90978</v>
      </c>
      <c r="CB34" s="33">
        <f t="shared" si="31"/>
        <v>2085.33878</v>
      </c>
      <c r="CC34" s="33">
        <f t="shared" si="31"/>
        <v>1356.7677800000001</v>
      </c>
      <c r="CD34" s="33">
        <f t="shared" si="31"/>
        <v>628.19678000000022</v>
      </c>
      <c r="CE34" s="33">
        <f t="shared" si="31"/>
        <v>0</v>
      </c>
      <c r="CF34" s="33">
        <f t="shared" si="24"/>
        <v>-1346.5953031200002</v>
      </c>
      <c r="CG34" s="32"/>
      <c r="CH34" s="32"/>
      <c r="CI34" s="32">
        <f t="shared" si="25"/>
        <v>7074.7890831199984</v>
      </c>
      <c r="CK34" s="98">
        <f>'Weekly Avg'!$BB35*1000</f>
        <v>72.857099999999988</v>
      </c>
      <c r="CL34" s="105">
        <f t="shared" si="26"/>
        <v>10172.476879999998</v>
      </c>
      <c r="CM34" s="73">
        <f t="shared" si="27"/>
        <v>10099.619779999999</v>
      </c>
      <c r="CN34" s="73">
        <f t="shared" si="32"/>
        <v>9371.0487799999992</v>
      </c>
      <c r="CO34" s="73">
        <f t="shared" si="32"/>
        <v>8642.4777799999993</v>
      </c>
      <c r="CP34" s="73">
        <f t="shared" si="32"/>
        <v>7913.9067799999993</v>
      </c>
      <c r="CQ34" s="73">
        <f t="shared" si="32"/>
        <v>7185.3357799999994</v>
      </c>
      <c r="CR34" s="73">
        <f t="shared" si="32"/>
        <v>6456.7647799999995</v>
      </c>
      <c r="CS34" s="73">
        <f t="shared" si="32"/>
        <v>5728.1937799999987</v>
      </c>
      <c r="CT34" s="73">
        <f t="shared" si="32"/>
        <v>4999.6227799999988</v>
      </c>
      <c r="CU34" s="73">
        <f t="shared" si="32"/>
        <v>4271.0517799999989</v>
      </c>
      <c r="CV34" s="73">
        <f t="shared" si="32"/>
        <v>3542.480779999999</v>
      </c>
      <c r="CW34" s="73">
        <f t="shared" si="32"/>
        <v>2813.90978</v>
      </c>
      <c r="CX34" s="73">
        <f t="shared" si="32"/>
        <v>2085.33878</v>
      </c>
      <c r="CY34" s="73">
        <f t="shared" si="32"/>
        <v>1356.7677800000001</v>
      </c>
      <c r="CZ34" s="73">
        <f t="shared" si="32"/>
        <v>628.19678000000022</v>
      </c>
      <c r="DA34" s="73">
        <f t="shared" si="32"/>
        <v>0</v>
      </c>
      <c r="DB34" s="33">
        <f t="shared" si="29"/>
        <v>8815.7090999999982</v>
      </c>
    </row>
    <row r="35" spans="1:106">
      <c r="A35" s="3">
        <v>31</v>
      </c>
      <c r="C35" s="17">
        <v>29</v>
      </c>
      <c r="D35" s="25"/>
      <c r="E35" s="37">
        <f>'Weekly Avg'!AQ36</f>
        <v>7.10519295E-2</v>
      </c>
      <c r="F35" s="33">
        <f>'Weekly Avg'!AP36</f>
        <v>9.7579860399999987</v>
      </c>
      <c r="G35" s="33">
        <f t="shared" si="30"/>
        <v>8.9764148154999983</v>
      </c>
      <c r="H35" s="33">
        <f t="shared" si="30"/>
        <v>8.2658955204999991</v>
      </c>
      <c r="I35" s="33">
        <f t="shared" si="30"/>
        <v>7.5553762254999981</v>
      </c>
      <c r="J35" s="33">
        <f t="shared" si="30"/>
        <v>6.8448569304999989</v>
      </c>
      <c r="K35" s="33">
        <f t="shared" si="30"/>
        <v>6.1343376354999988</v>
      </c>
      <c r="L35" s="33">
        <f t="shared" si="30"/>
        <v>5.4238183404999987</v>
      </c>
      <c r="M35" s="33">
        <f t="shared" si="30"/>
        <v>4.7132990454999986</v>
      </c>
      <c r="N35" s="33">
        <f t="shared" si="30"/>
        <v>4.0027797504999985</v>
      </c>
      <c r="O35" s="33">
        <f t="shared" si="30"/>
        <v>3.2922604554999984</v>
      </c>
      <c r="P35" s="33">
        <f t="shared" si="30"/>
        <v>2.5817411604999991</v>
      </c>
      <c r="Q35" s="33">
        <f t="shared" si="30"/>
        <v>1.871221865499999</v>
      </c>
      <c r="R35" s="33">
        <f t="shared" si="30"/>
        <v>1.160702570499998</v>
      </c>
      <c r="S35" s="72">
        <f t="shared" si="30"/>
        <v>0.45018327549999881</v>
      </c>
      <c r="T35" s="72">
        <f t="shared" si="30"/>
        <v>0</v>
      </c>
      <c r="U35" s="72"/>
      <c r="V35" s="3">
        <v>31</v>
      </c>
      <c r="W35" s="19"/>
      <c r="X35" s="19">
        <v>29</v>
      </c>
      <c r="Y35" s="76">
        <f t="shared" si="4"/>
        <v>9.7579860399999987</v>
      </c>
      <c r="Z35" s="76">
        <f t="shared" si="5"/>
        <v>7.2001165779999985</v>
      </c>
      <c r="AA35" s="76">
        <f t="shared" si="9"/>
        <v>2.5578694620000002</v>
      </c>
      <c r="AB35" s="38">
        <v>73</v>
      </c>
      <c r="AC35" s="38">
        <v>355</v>
      </c>
      <c r="AD35" s="42">
        <f t="shared" si="33"/>
        <v>77.079107505070994</v>
      </c>
      <c r="AE35" s="16">
        <f t="shared" si="11"/>
        <v>1.9715829524543611</v>
      </c>
      <c r="AF35" s="19"/>
      <c r="AG35" s="76">
        <v>9.7579860399999987</v>
      </c>
      <c r="AH35" s="76">
        <f t="shared" si="12"/>
        <v>0</v>
      </c>
      <c r="AI35" s="76">
        <f t="shared" si="13"/>
        <v>9.7579860399999987</v>
      </c>
      <c r="AJ35" s="38">
        <v>80</v>
      </c>
      <c r="AK35" s="38">
        <v>394</v>
      </c>
      <c r="AL35" s="42">
        <f t="shared" si="14"/>
        <v>79.918864097363084</v>
      </c>
      <c r="AM35" s="16">
        <f t="shared" si="15"/>
        <v>7.7984716019472602</v>
      </c>
      <c r="AN35" s="43"/>
      <c r="AO35" s="76">
        <v>9.7579860399999987</v>
      </c>
      <c r="AP35" s="76">
        <v>0</v>
      </c>
      <c r="AQ35" s="76">
        <f t="shared" si="16"/>
        <v>9.7579860399999987</v>
      </c>
      <c r="AR35" s="38">
        <v>80</v>
      </c>
      <c r="AS35" s="38">
        <v>394</v>
      </c>
      <c r="AT35" s="42">
        <f t="shared" si="17"/>
        <v>79.918864097363084</v>
      </c>
      <c r="AU35" s="16">
        <f t="shared" si="18"/>
        <v>7.7984716019472602</v>
      </c>
      <c r="AV35" s="43"/>
      <c r="BD35" s="43"/>
      <c r="BE35" s="76">
        <f>SUM('Weekly Avg'!W36:AA36)/5</f>
        <v>8.3618000000000006</v>
      </c>
      <c r="BF35" s="76">
        <f>SUM('Weekly Avg'!AI36:AM36)/5</f>
        <v>6.9114000000000004</v>
      </c>
      <c r="BG35" s="76">
        <f t="shared" si="19"/>
        <v>1.4504000000000001</v>
      </c>
      <c r="BH35" s="38">
        <v>80</v>
      </c>
      <c r="BI35" s="38">
        <v>394</v>
      </c>
      <c r="BJ35" s="42">
        <f t="shared" si="34"/>
        <v>84.38133874239351</v>
      </c>
      <c r="BK35" s="16">
        <f t="shared" si="21"/>
        <v>1.2238669371196755</v>
      </c>
      <c r="BL35" s="43"/>
      <c r="BM35" s="43"/>
      <c r="BO35" s="32">
        <v>29</v>
      </c>
      <c r="BP35" s="37">
        <f>'Weekly Avg'!$BB36</f>
        <v>7.1299899999999999E-2</v>
      </c>
      <c r="BQ35" s="33">
        <f t="shared" si="22"/>
        <v>9.7579860399999987</v>
      </c>
      <c r="BR35" s="33">
        <f t="shared" si="31"/>
        <v>8973.6871399999982</v>
      </c>
      <c r="BS35" s="33">
        <f t="shared" si="31"/>
        <v>8260.6881399999984</v>
      </c>
      <c r="BT35" s="33">
        <f t="shared" si="31"/>
        <v>7547.6891399999986</v>
      </c>
      <c r="BU35" s="33">
        <f t="shared" si="31"/>
        <v>6834.6901399999988</v>
      </c>
      <c r="BV35" s="33">
        <f t="shared" si="31"/>
        <v>6121.6911399999981</v>
      </c>
      <c r="BW35" s="33">
        <f t="shared" si="31"/>
        <v>5408.6921399999983</v>
      </c>
      <c r="BX35" s="33">
        <f t="shared" si="31"/>
        <v>4695.6931399999985</v>
      </c>
      <c r="BY35" s="33">
        <f t="shared" si="31"/>
        <v>3982.6941399999987</v>
      </c>
      <c r="BZ35" s="33">
        <f t="shared" si="31"/>
        <v>3269.6951399999989</v>
      </c>
      <c r="CA35" s="33">
        <f t="shared" si="31"/>
        <v>2556.6961399999982</v>
      </c>
      <c r="CB35" s="33">
        <f t="shared" si="31"/>
        <v>1843.6971399999984</v>
      </c>
      <c r="CC35" s="33">
        <f t="shared" si="31"/>
        <v>1130.6981399999986</v>
      </c>
      <c r="CD35" s="33">
        <f t="shared" si="31"/>
        <v>417.69913999999881</v>
      </c>
      <c r="CE35" s="33">
        <f t="shared" si="31"/>
        <v>0</v>
      </c>
      <c r="CF35" s="33">
        <f t="shared" si="24"/>
        <v>-1120.9401539599985</v>
      </c>
      <c r="CG35" s="32"/>
      <c r="CH35" s="32"/>
      <c r="CI35" s="32">
        <f t="shared" si="25"/>
        <v>6529.6322939599968</v>
      </c>
      <c r="CK35" s="98">
        <f>'Weekly Avg'!$BB36*1000</f>
        <v>71.299899999999994</v>
      </c>
      <c r="CL35" s="105">
        <f t="shared" si="26"/>
        <v>9757.986039999998</v>
      </c>
      <c r="CM35" s="73">
        <f t="shared" si="27"/>
        <v>9686.686139999998</v>
      </c>
      <c r="CN35" s="73">
        <f t="shared" si="32"/>
        <v>8973.6871399999982</v>
      </c>
      <c r="CO35" s="73">
        <f t="shared" si="32"/>
        <v>8260.6881399999984</v>
      </c>
      <c r="CP35" s="73">
        <f t="shared" si="32"/>
        <v>7547.6891399999986</v>
      </c>
      <c r="CQ35" s="73">
        <f t="shared" si="32"/>
        <v>6834.6901399999988</v>
      </c>
      <c r="CR35" s="73">
        <f t="shared" si="32"/>
        <v>6121.6911399999981</v>
      </c>
      <c r="CS35" s="73">
        <f t="shared" si="32"/>
        <v>5408.6921399999983</v>
      </c>
      <c r="CT35" s="73">
        <f t="shared" si="32"/>
        <v>4695.6931399999985</v>
      </c>
      <c r="CU35" s="73">
        <f t="shared" si="32"/>
        <v>3982.6941399999987</v>
      </c>
      <c r="CV35" s="73">
        <f t="shared" si="32"/>
        <v>3269.6951399999989</v>
      </c>
      <c r="CW35" s="73">
        <f t="shared" si="32"/>
        <v>2556.6961399999982</v>
      </c>
      <c r="CX35" s="73">
        <f t="shared" si="32"/>
        <v>1843.6971399999984</v>
      </c>
      <c r="CY35" s="73">
        <f t="shared" si="32"/>
        <v>1130.6981399999986</v>
      </c>
      <c r="CZ35" s="73">
        <f t="shared" si="32"/>
        <v>417.69913999999881</v>
      </c>
      <c r="DA35" s="73">
        <f t="shared" si="32"/>
        <v>0</v>
      </c>
      <c r="DB35" s="33">
        <f t="shared" si="29"/>
        <v>8627.2878999999994</v>
      </c>
    </row>
    <row r="36" spans="1:106">
      <c r="A36" s="3">
        <v>32</v>
      </c>
      <c r="B36" s="18" t="s">
        <v>43</v>
      </c>
      <c r="C36" s="18">
        <v>5</v>
      </c>
      <c r="D36" s="25"/>
      <c r="E36" s="37">
        <f>'Weekly Avg'!AQ37</f>
        <v>7.1320824000000005E-2</v>
      </c>
      <c r="F36" s="33">
        <f>'Weekly Avg'!AP37</f>
        <v>9.3519247599999993</v>
      </c>
      <c r="G36" s="33">
        <f t="shared" si="30"/>
        <v>8.5673956959999984</v>
      </c>
      <c r="H36" s="33">
        <f t="shared" si="30"/>
        <v>7.8541874559999991</v>
      </c>
      <c r="I36" s="33">
        <f t="shared" si="30"/>
        <v>7.140979215999999</v>
      </c>
      <c r="J36" s="33">
        <f t="shared" si="30"/>
        <v>6.4277709759999997</v>
      </c>
      <c r="K36" s="33">
        <f t="shared" si="30"/>
        <v>5.7145627359999995</v>
      </c>
      <c r="L36" s="33">
        <f t="shared" si="30"/>
        <v>5.0013544959999994</v>
      </c>
      <c r="M36" s="33">
        <f t="shared" si="30"/>
        <v>4.2881462559999992</v>
      </c>
      <c r="N36" s="33">
        <f t="shared" si="30"/>
        <v>3.5749380159999991</v>
      </c>
      <c r="O36" s="33">
        <f t="shared" si="30"/>
        <v>2.8617297759999989</v>
      </c>
      <c r="P36" s="33">
        <f t="shared" si="30"/>
        <v>2.1485215359999987</v>
      </c>
      <c r="Q36" s="33">
        <f t="shared" si="30"/>
        <v>1.4353132959999986</v>
      </c>
      <c r="R36" s="72">
        <f t="shared" si="30"/>
        <v>0.72210505599999841</v>
      </c>
      <c r="S36" s="72">
        <f t="shared" si="30"/>
        <v>8.8968159999982532E-3</v>
      </c>
      <c r="T36" s="72">
        <f t="shared" si="30"/>
        <v>0</v>
      </c>
      <c r="U36" s="72"/>
      <c r="V36" s="3">
        <v>32</v>
      </c>
      <c r="W36" s="19" t="s">
        <v>43</v>
      </c>
      <c r="X36" s="19">
        <v>5</v>
      </c>
      <c r="Y36" s="76">
        <f t="shared" si="4"/>
        <v>9.3519247599999993</v>
      </c>
      <c r="Z36" s="76">
        <f t="shared" si="5"/>
        <v>6.7843750959999998</v>
      </c>
      <c r="AA36" s="76">
        <f t="shared" si="9"/>
        <v>2.5675496639999995</v>
      </c>
      <c r="AB36" s="38">
        <v>73</v>
      </c>
      <c r="AC36" s="38">
        <v>331</v>
      </c>
      <c r="AD36" s="42">
        <f t="shared" si="33"/>
        <v>72.00811359026369</v>
      </c>
      <c r="AE36" s="16">
        <f t="shared" si="11"/>
        <v>1.8488440785395535</v>
      </c>
      <c r="AF36" s="19"/>
      <c r="AG36" s="76">
        <v>9.3519247599999993</v>
      </c>
      <c r="AH36" s="76">
        <f t="shared" si="12"/>
        <v>0</v>
      </c>
      <c r="AI36" s="76">
        <f t="shared" si="13"/>
        <v>9.3519247599999993</v>
      </c>
      <c r="AJ36" s="38">
        <v>80</v>
      </c>
      <c r="AK36" s="38">
        <v>360</v>
      </c>
      <c r="AL36" s="42">
        <f t="shared" si="14"/>
        <v>73.022312373225148</v>
      </c>
      <c r="AM36" s="16">
        <f t="shared" si="15"/>
        <v>6.8289917111561849</v>
      </c>
      <c r="AN36" s="43"/>
      <c r="AO36" s="76">
        <v>9.3519247599999993</v>
      </c>
      <c r="AP36" s="76">
        <v>0</v>
      </c>
      <c r="AQ36" s="76">
        <f t="shared" si="16"/>
        <v>9.3519247599999993</v>
      </c>
      <c r="AR36" s="38">
        <v>80</v>
      </c>
      <c r="AS36" s="38">
        <v>360</v>
      </c>
      <c r="AT36" s="42">
        <f t="shared" si="17"/>
        <v>73.022312373225148</v>
      </c>
      <c r="AU36" s="16">
        <f t="shared" si="18"/>
        <v>6.8289917111561849</v>
      </c>
      <c r="AV36" s="43"/>
      <c r="BD36" s="43"/>
      <c r="BE36" s="76">
        <f>SUM('Weekly Avg'!W37:AA37)/5</f>
        <v>7.8555999999999999</v>
      </c>
      <c r="BF36" s="76">
        <f>SUM('Weekly Avg'!AI37:AM37)/5</f>
        <v>6.3913999999999991</v>
      </c>
      <c r="BG36" s="76">
        <f t="shared" si="19"/>
        <v>1.4642000000000008</v>
      </c>
      <c r="BH36" s="38">
        <v>80</v>
      </c>
      <c r="BI36" s="38">
        <v>360</v>
      </c>
      <c r="BJ36" s="42">
        <f t="shared" si="34"/>
        <v>79.918864097363084</v>
      </c>
      <c r="BK36" s="16">
        <f t="shared" si="21"/>
        <v>1.1701720081135909</v>
      </c>
      <c r="BL36" s="43"/>
      <c r="BM36" s="43"/>
      <c r="BN36" s="18" t="s">
        <v>43</v>
      </c>
      <c r="BO36" s="18">
        <v>5</v>
      </c>
      <c r="BP36" s="37">
        <f>'Weekly Avg'!$BB37</f>
        <v>7.0218799999999998E-2</v>
      </c>
      <c r="BQ36" s="33">
        <f t="shared" si="22"/>
        <v>9.3519247599999993</v>
      </c>
      <c r="BR36" s="33">
        <f t="shared" si="31"/>
        <v>8579.5179599999992</v>
      </c>
      <c r="BS36" s="33">
        <f t="shared" si="31"/>
        <v>7877.32996</v>
      </c>
      <c r="BT36" s="33">
        <f t="shared" si="31"/>
        <v>7175.1419599999999</v>
      </c>
      <c r="BU36" s="33">
        <f t="shared" si="31"/>
        <v>6472.9539599999998</v>
      </c>
      <c r="BV36" s="33">
        <f t="shared" si="31"/>
        <v>5770.7659599999997</v>
      </c>
      <c r="BW36" s="33">
        <f t="shared" si="31"/>
        <v>5068.5779599999996</v>
      </c>
      <c r="BX36" s="33">
        <f t="shared" si="31"/>
        <v>4366.3899599999995</v>
      </c>
      <c r="BY36" s="33">
        <f t="shared" si="31"/>
        <v>3664.2019599999994</v>
      </c>
      <c r="BZ36" s="33">
        <f t="shared" si="31"/>
        <v>2962.0139599999993</v>
      </c>
      <c r="CA36" s="33">
        <f t="shared" si="31"/>
        <v>2259.8259600000001</v>
      </c>
      <c r="CB36" s="33">
        <f t="shared" si="31"/>
        <v>1557.63796</v>
      </c>
      <c r="CC36" s="33">
        <f t="shared" si="31"/>
        <v>855.44995999999992</v>
      </c>
      <c r="CD36" s="33">
        <f t="shared" si="31"/>
        <v>153.26195999999982</v>
      </c>
      <c r="CE36" s="33">
        <f t="shared" si="31"/>
        <v>0</v>
      </c>
      <c r="CF36" s="33">
        <f t="shared" si="24"/>
        <v>-846.09803523999994</v>
      </c>
      <c r="CG36" s="32"/>
      <c r="CH36" s="32"/>
      <c r="CI36" s="32">
        <f t="shared" si="25"/>
        <v>5914.6759952399998</v>
      </c>
      <c r="CK36" s="98">
        <f>'Weekly Avg'!$BB37*1000</f>
        <v>70.218800000000002</v>
      </c>
      <c r="CL36" s="105">
        <f t="shared" si="26"/>
        <v>9351.9247599999999</v>
      </c>
      <c r="CM36" s="73">
        <f t="shared" si="27"/>
        <v>9281.7059599999993</v>
      </c>
      <c r="CN36" s="73">
        <f t="shared" si="32"/>
        <v>8579.5179599999992</v>
      </c>
      <c r="CO36" s="73">
        <f t="shared" si="32"/>
        <v>7877.32996</v>
      </c>
      <c r="CP36" s="73">
        <f t="shared" si="32"/>
        <v>7175.1419599999999</v>
      </c>
      <c r="CQ36" s="73">
        <f t="shared" si="32"/>
        <v>6472.9539599999998</v>
      </c>
      <c r="CR36" s="73">
        <f t="shared" si="32"/>
        <v>5770.7659599999997</v>
      </c>
      <c r="CS36" s="73">
        <f t="shared" si="32"/>
        <v>5068.5779599999996</v>
      </c>
      <c r="CT36" s="73">
        <f t="shared" si="32"/>
        <v>4366.3899599999995</v>
      </c>
      <c r="CU36" s="73">
        <f t="shared" si="32"/>
        <v>3664.2019599999994</v>
      </c>
      <c r="CV36" s="73">
        <f t="shared" si="32"/>
        <v>2962.0139599999993</v>
      </c>
      <c r="CW36" s="73">
        <f t="shared" si="32"/>
        <v>2259.8259600000001</v>
      </c>
      <c r="CX36" s="73">
        <f t="shared" si="32"/>
        <v>1557.63796</v>
      </c>
      <c r="CY36" s="73">
        <f t="shared" si="32"/>
        <v>855.44995999999992</v>
      </c>
      <c r="CZ36" s="73">
        <f t="shared" si="32"/>
        <v>153.26195999999982</v>
      </c>
      <c r="DA36" s="73">
        <f t="shared" si="32"/>
        <v>0</v>
      </c>
      <c r="DB36" s="33">
        <f t="shared" si="29"/>
        <v>8496.4748</v>
      </c>
    </row>
    <row r="37" spans="1:106">
      <c r="A37" s="3">
        <v>33</v>
      </c>
      <c r="C37" s="17">
        <v>12</v>
      </c>
      <c r="D37" s="25"/>
      <c r="E37" s="37">
        <f>'Weekly Avg'!AQ38</f>
        <v>7.2599162500000008E-2</v>
      </c>
      <c r="F37" s="33">
        <f>'Weekly Avg'!AP38</f>
        <v>8.9569203199999983</v>
      </c>
      <c r="G37" s="33">
        <f t="shared" si="30"/>
        <v>8.158329532499998</v>
      </c>
      <c r="H37" s="33">
        <f t="shared" si="30"/>
        <v>7.4323379074999982</v>
      </c>
      <c r="I37" s="33">
        <f t="shared" si="30"/>
        <v>6.7063462824999984</v>
      </c>
      <c r="J37" s="33">
        <f t="shared" si="30"/>
        <v>5.9803546574999977</v>
      </c>
      <c r="K37" s="33">
        <f t="shared" si="30"/>
        <v>5.2543630324999979</v>
      </c>
      <c r="L37" s="33">
        <f t="shared" si="30"/>
        <v>4.5283714074999981</v>
      </c>
      <c r="M37" s="33">
        <f t="shared" si="30"/>
        <v>3.8023797824999974</v>
      </c>
      <c r="N37" s="33">
        <f t="shared" si="30"/>
        <v>3.0763881574999976</v>
      </c>
      <c r="O37" s="33">
        <f t="shared" si="30"/>
        <v>2.3503965324999978</v>
      </c>
      <c r="P37" s="33">
        <f t="shared" si="30"/>
        <v>1.6244049074999971</v>
      </c>
      <c r="Q37" s="72">
        <f t="shared" si="30"/>
        <v>0.89841328249999819</v>
      </c>
      <c r="R37" s="72">
        <f t="shared" si="30"/>
        <v>0.17242165749999749</v>
      </c>
      <c r="S37" s="72">
        <f t="shared" si="30"/>
        <v>0</v>
      </c>
      <c r="T37" s="72">
        <f t="shared" si="30"/>
        <v>0</v>
      </c>
      <c r="U37" s="72"/>
      <c r="V37" s="3">
        <v>33</v>
      </c>
      <c r="W37" s="19"/>
      <c r="X37" s="19">
        <v>12</v>
      </c>
      <c r="Y37" s="76">
        <f t="shared" si="4"/>
        <v>8.9569203199999983</v>
      </c>
      <c r="Z37" s="76">
        <f t="shared" si="5"/>
        <v>6.3433504699999981</v>
      </c>
      <c r="AA37" s="76">
        <f t="shared" si="9"/>
        <v>2.6135698500000002</v>
      </c>
      <c r="AB37" s="38">
        <v>74</v>
      </c>
      <c r="AC37" s="38">
        <v>330</v>
      </c>
      <c r="AD37" s="42">
        <f t="shared" si="33"/>
        <v>67.139959432048684</v>
      </c>
      <c r="AE37" s="16">
        <f t="shared" si="11"/>
        <v>1.7547497370182557</v>
      </c>
      <c r="AF37" s="19"/>
      <c r="AG37" s="76">
        <v>8.9569203199999983</v>
      </c>
      <c r="AH37" s="76">
        <f t="shared" si="12"/>
        <v>0</v>
      </c>
      <c r="AI37" s="76">
        <f t="shared" si="13"/>
        <v>8.9569203199999983</v>
      </c>
      <c r="AJ37" s="38">
        <v>81</v>
      </c>
      <c r="AK37" s="38">
        <v>324</v>
      </c>
      <c r="AL37" s="42">
        <f t="shared" si="14"/>
        <v>65.720081135902646</v>
      </c>
      <c r="AM37" s="16">
        <f t="shared" si="15"/>
        <v>5.8864953015821495</v>
      </c>
      <c r="AN37" s="43"/>
      <c r="AO37" s="76">
        <v>8.9569203199999983</v>
      </c>
      <c r="AP37" s="76">
        <v>0</v>
      </c>
      <c r="AQ37" s="76">
        <f t="shared" si="16"/>
        <v>8.9569203199999983</v>
      </c>
      <c r="AR37" s="38">
        <v>80</v>
      </c>
      <c r="AS37" s="38">
        <v>324</v>
      </c>
      <c r="AT37" s="42">
        <f t="shared" si="17"/>
        <v>65.720081135902646</v>
      </c>
      <c r="AU37" s="16">
        <f t="shared" si="18"/>
        <v>5.8864953015821495</v>
      </c>
      <c r="AV37" s="43"/>
      <c r="BD37" s="43"/>
      <c r="BE37" s="76">
        <f>SUM('Weekly Avg'!W38:AA38)/5</f>
        <v>7.4134000000000002</v>
      </c>
      <c r="BF37" s="76">
        <f>SUM('Weekly Avg'!AI38:AM38)/5</f>
        <v>5.8540000000000001</v>
      </c>
      <c r="BG37" s="76">
        <f t="shared" si="19"/>
        <v>1.5594000000000001</v>
      </c>
      <c r="BH37" s="38">
        <v>81</v>
      </c>
      <c r="BI37" s="38">
        <v>324</v>
      </c>
      <c r="BJ37" s="42">
        <f t="shared" si="34"/>
        <v>73.022312373225148</v>
      </c>
      <c r="BK37" s="16">
        <f t="shared" si="21"/>
        <v>1.1387099391480731</v>
      </c>
      <c r="BL37" s="43"/>
      <c r="BM37" s="43"/>
      <c r="BO37" s="32">
        <v>12</v>
      </c>
      <c r="BP37" s="37">
        <f>'Weekly Avg'!$BB38</f>
        <v>7.2483900000000004E-2</v>
      </c>
      <c r="BQ37" s="33">
        <f t="shared" si="22"/>
        <v>8.9569203199999983</v>
      </c>
      <c r="BR37" s="33">
        <f t="shared" si="31"/>
        <v>8159.5974199999973</v>
      </c>
      <c r="BS37" s="33">
        <f t="shared" si="31"/>
        <v>7434.7584199999974</v>
      </c>
      <c r="BT37" s="33">
        <f t="shared" si="31"/>
        <v>6709.9194199999974</v>
      </c>
      <c r="BU37" s="33">
        <f t="shared" si="31"/>
        <v>5985.0804199999966</v>
      </c>
      <c r="BV37" s="33">
        <f t="shared" si="31"/>
        <v>5260.2414199999967</v>
      </c>
      <c r="BW37" s="33">
        <f t="shared" si="31"/>
        <v>4535.4024199999967</v>
      </c>
      <c r="BX37" s="33">
        <f t="shared" si="31"/>
        <v>3810.5634199999968</v>
      </c>
      <c r="BY37" s="33">
        <f t="shared" si="31"/>
        <v>3085.7244199999968</v>
      </c>
      <c r="BZ37" s="33">
        <f t="shared" si="31"/>
        <v>2360.8854199999969</v>
      </c>
      <c r="CA37" s="33">
        <f t="shared" si="31"/>
        <v>1636.0464199999969</v>
      </c>
      <c r="CB37" s="33">
        <f t="shared" si="31"/>
        <v>911.207419999997</v>
      </c>
      <c r="CC37" s="33">
        <f t="shared" si="31"/>
        <v>186.36841999999706</v>
      </c>
      <c r="CD37" s="33">
        <f t="shared" si="31"/>
        <v>0</v>
      </c>
      <c r="CE37" s="33">
        <f t="shared" si="31"/>
        <v>0</v>
      </c>
      <c r="CF37" s="33">
        <f t="shared" si="24"/>
        <v>-177.41149967999706</v>
      </c>
      <c r="CG37" s="32"/>
      <c r="CH37" s="32"/>
      <c r="CI37" s="32">
        <f t="shared" si="25"/>
        <v>4712.8139196799939</v>
      </c>
      <c r="CK37" s="98">
        <f>'Weekly Avg'!$BB38*1000</f>
        <v>72.483900000000006</v>
      </c>
      <c r="CL37" s="105">
        <f t="shared" si="26"/>
        <v>8956.9203199999974</v>
      </c>
      <c r="CM37" s="73">
        <f t="shared" si="27"/>
        <v>8884.4364199999982</v>
      </c>
      <c r="CN37" s="73">
        <f t="shared" si="32"/>
        <v>8159.5974199999973</v>
      </c>
      <c r="CO37" s="73">
        <f t="shared" si="32"/>
        <v>7434.7584199999974</v>
      </c>
      <c r="CP37" s="73">
        <f t="shared" si="32"/>
        <v>6709.9194199999974</v>
      </c>
      <c r="CQ37" s="73">
        <f t="shared" si="32"/>
        <v>5985.0804199999966</v>
      </c>
      <c r="CR37" s="73">
        <f t="shared" si="32"/>
        <v>5260.2414199999967</v>
      </c>
      <c r="CS37" s="73">
        <f t="shared" si="32"/>
        <v>4535.4024199999967</v>
      </c>
      <c r="CT37" s="73">
        <f t="shared" si="32"/>
        <v>3810.5634199999968</v>
      </c>
      <c r="CU37" s="73">
        <f t="shared" si="32"/>
        <v>3085.7244199999968</v>
      </c>
      <c r="CV37" s="73">
        <f t="shared" si="32"/>
        <v>2360.8854199999969</v>
      </c>
      <c r="CW37" s="73">
        <f t="shared" si="32"/>
        <v>1636.0464199999969</v>
      </c>
      <c r="CX37" s="73">
        <f t="shared" si="32"/>
        <v>911.207419999997</v>
      </c>
      <c r="CY37" s="73">
        <f t="shared" si="32"/>
        <v>186.36841999999706</v>
      </c>
      <c r="CZ37" s="73">
        <f t="shared" si="32"/>
        <v>0</v>
      </c>
      <c r="DA37" s="73">
        <f t="shared" si="32"/>
        <v>0</v>
      </c>
      <c r="DB37" s="33">
        <f t="shared" si="29"/>
        <v>8770.5519000000004</v>
      </c>
    </row>
    <row r="38" spans="1:106">
      <c r="A38" s="3">
        <v>34</v>
      </c>
      <c r="C38" s="17">
        <v>19</v>
      </c>
      <c r="D38" s="25"/>
      <c r="E38" s="37">
        <f>'Weekly Avg'!AQ39</f>
        <v>7.4579136000000018E-2</v>
      </c>
      <c r="F38" s="33">
        <f>'Weekly Avg'!AP39</f>
        <v>8.5755999999999979</v>
      </c>
      <c r="G38" s="33">
        <f t="shared" si="30"/>
        <v>7.7552295039999972</v>
      </c>
      <c r="H38" s="33">
        <f t="shared" si="30"/>
        <v>7.0094381439999971</v>
      </c>
      <c r="I38" s="33">
        <f t="shared" si="30"/>
        <v>6.263646783999997</v>
      </c>
      <c r="J38" s="33">
        <f t="shared" si="30"/>
        <v>5.5178554239999968</v>
      </c>
      <c r="K38" s="33">
        <f t="shared" si="30"/>
        <v>4.7720640639999967</v>
      </c>
      <c r="L38" s="33">
        <f t="shared" si="30"/>
        <v>4.0262727039999966</v>
      </c>
      <c r="M38" s="33">
        <f t="shared" si="30"/>
        <v>3.2804813439999965</v>
      </c>
      <c r="N38" s="33">
        <f t="shared" si="30"/>
        <v>2.5346899839999963</v>
      </c>
      <c r="O38" s="33">
        <f t="shared" si="30"/>
        <v>1.7888986239999962</v>
      </c>
      <c r="P38" s="33">
        <f t="shared" si="30"/>
        <v>1.0431072639999961</v>
      </c>
      <c r="Q38" s="72">
        <f t="shared" si="30"/>
        <v>0.29731590399999597</v>
      </c>
      <c r="R38" s="72">
        <f t="shared" si="30"/>
        <v>0</v>
      </c>
      <c r="S38" s="72">
        <f t="shared" si="30"/>
        <v>0</v>
      </c>
      <c r="T38" s="72">
        <f t="shared" si="30"/>
        <v>0</v>
      </c>
      <c r="U38" s="72"/>
      <c r="V38" s="3">
        <v>34</v>
      </c>
      <c r="W38" s="19"/>
      <c r="X38" s="19">
        <v>19</v>
      </c>
      <c r="Y38" s="76">
        <f t="shared" si="4"/>
        <v>8.5755999999999979</v>
      </c>
      <c r="Z38" s="76">
        <f t="shared" si="5"/>
        <v>5.8907511039999969</v>
      </c>
      <c r="AA38" s="76">
        <f t="shared" si="9"/>
        <v>2.684848896000001</v>
      </c>
      <c r="AB38" s="38">
        <v>74</v>
      </c>
      <c r="AC38" s="38">
        <v>269</v>
      </c>
      <c r="AD38" s="42">
        <f t="shared" si="33"/>
        <v>66.937119675456387</v>
      </c>
      <c r="AE38" s="16">
        <f t="shared" si="11"/>
        <v>1.7971605186206903</v>
      </c>
      <c r="AF38" s="19"/>
      <c r="AG38" s="76">
        <v>8.5755999999999979</v>
      </c>
      <c r="AH38" s="76">
        <f t="shared" si="12"/>
        <v>0</v>
      </c>
      <c r="AI38" s="76">
        <f t="shared" si="13"/>
        <v>8.5755999999999979</v>
      </c>
      <c r="AJ38" s="38">
        <v>81</v>
      </c>
      <c r="AK38" s="38">
        <v>276</v>
      </c>
      <c r="AL38" s="42">
        <f t="shared" si="14"/>
        <v>55.98377281947262</v>
      </c>
      <c r="AM38" s="16">
        <f t="shared" si="15"/>
        <v>4.800944421906693</v>
      </c>
      <c r="AN38" s="43"/>
      <c r="AO38" s="76">
        <v>8.5755999999999979</v>
      </c>
      <c r="AP38" s="76">
        <v>0</v>
      </c>
      <c r="AQ38" s="76">
        <f t="shared" si="16"/>
        <v>8.5755999999999979</v>
      </c>
      <c r="AR38" s="38">
        <v>81</v>
      </c>
      <c r="AS38" s="38">
        <v>276</v>
      </c>
      <c r="AT38" s="42">
        <f t="shared" si="17"/>
        <v>55.98377281947262</v>
      </c>
      <c r="AU38" s="16">
        <f t="shared" si="18"/>
        <v>4.800944421906693</v>
      </c>
      <c r="AV38" s="43"/>
      <c r="BD38" s="43"/>
      <c r="BE38" s="76">
        <f>SUM('Weekly Avg'!W39:AA39)/5</f>
        <v>6.9984000000000011</v>
      </c>
      <c r="BF38" s="76">
        <f>SUM('Weekly Avg'!AI39:AM39)/5</f>
        <v>5.4172000000000002</v>
      </c>
      <c r="BG38" s="76">
        <f t="shared" si="19"/>
        <v>1.5812000000000008</v>
      </c>
      <c r="BH38" s="38">
        <v>81</v>
      </c>
      <c r="BI38" s="38">
        <v>276</v>
      </c>
      <c r="BJ38" s="42">
        <f t="shared" si="34"/>
        <v>65.720081135902646</v>
      </c>
      <c r="BK38" s="16">
        <f t="shared" si="21"/>
        <v>1.0391659229208932</v>
      </c>
      <c r="BL38" s="43"/>
      <c r="BM38" s="43"/>
      <c r="BO38" s="32">
        <v>19</v>
      </c>
      <c r="BP38" s="37">
        <f>'Weekly Avg'!$BB39</f>
        <v>7.4736200000000003E-2</v>
      </c>
      <c r="BQ38" s="33">
        <f t="shared" si="22"/>
        <v>8.5755999999999979</v>
      </c>
      <c r="BR38" s="33">
        <f t="shared" si="31"/>
        <v>7753.5017999999982</v>
      </c>
      <c r="BS38" s="33">
        <f t="shared" si="31"/>
        <v>7006.139799999999</v>
      </c>
      <c r="BT38" s="33">
        <f t="shared" si="31"/>
        <v>6258.777799999998</v>
      </c>
      <c r="BU38" s="33">
        <f t="shared" si="31"/>
        <v>5511.4157999999989</v>
      </c>
      <c r="BV38" s="33">
        <f t="shared" si="31"/>
        <v>4764.0537999999988</v>
      </c>
      <c r="BW38" s="33">
        <f t="shared" si="31"/>
        <v>4016.6917999999987</v>
      </c>
      <c r="BX38" s="33">
        <f t="shared" si="31"/>
        <v>3269.3297999999986</v>
      </c>
      <c r="BY38" s="33">
        <f t="shared" si="31"/>
        <v>2521.9677999999985</v>
      </c>
      <c r="BZ38" s="33">
        <f t="shared" si="31"/>
        <v>1774.6057999999985</v>
      </c>
      <c r="CA38" s="33">
        <f t="shared" si="31"/>
        <v>1027.2437999999993</v>
      </c>
      <c r="CB38" s="33">
        <f t="shared" si="31"/>
        <v>279.8817999999992</v>
      </c>
      <c r="CC38" s="33">
        <f t="shared" si="31"/>
        <v>0</v>
      </c>
      <c r="CD38" s="33">
        <f t="shared" si="31"/>
        <v>0</v>
      </c>
      <c r="CE38" s="33">
        <f t="shared" si="31"/>
        <v>0</v>
      </c>
      <c r="CF38" s="33">
        <f t="shared" si="24"/>
        <v>8.5755999999999979</v>
      </c>
      <c r="CG38" s="32"/>
      <c r="CH38" s="32"/>
      <c r="CI38" s="32">
        <f t="shared" si="25"/>
        <v>4008.1161999999986</v>
      </c>
      <c r="CK38" s="98">
        <f>'Weekly Avg'!$BB39*1000</f>
        <v>74.736199999999997</v>
      </c>
      <c r="CL38" s="105">
        <f t="shared" si="26"/>
        <v>8575.5999999999985</v>
      </c>
      <c r="CM38" s="73">
        <f t="shared" si="27"/>
        <v>8500.8637999999992</v>
      </c>
      <c r="CN38" s="73">
        <f t="shared" si="32"/>
        <v>7753.5017999999982</v>
      </c>
      <c r="CO38" s="73">
        <f t="shared" si="32"/>
        <v>7006.139799999999</v>
      </c>
      <c r="CP38" s="73">
        <f t="shared" si="32"/>
        <v>6258.777799999998</v>
      </c>
      <c r="CQ38" s="73">
        <f t="shared" si="32"/>
        <v>5511.4157999999989</v>
      </c>
      <c r="CR38" s="73">
        <f t="shared" si="32"/>
        <v>4764.0537999999988</v>
      </c>
      <c r="CS38" s="73">
        <f t="shared" si="32"/>
        <v>4016.6917999999987</v>
      </c>
      <c r="CT38" s="73">
        <f t="shared" si="32"/>
        <v>3269.3297999999986</v>
      </c>
      <c r="CU38" s="73">
        <f t="shared" si="32"/>
        <v>2521.9677999999985</v>
      </c>
      <c r="CV38" s="73">
        <f t="shared" si="32"/>
        <v>1774.6057999999985</v>
      </c>
      <c r="CW38" s="73">
        <f t="shared" si="32"/>
        <v>1027.2437999999993</v>
      </c>
      <c r="CX38" s="73">
        <f t="shared" si="32"/>
        <v>279.8817999999992</v>
      </c>
      <c r="CY38" s="73">
        <f t="shared" si="32"/>
        <v>0</v>
      </c>
      <c r="CZ38" s="73">
        <f t="shared" si="32"/>
        <v>0</v>
      </c>
      <c r="DA38" s="73">
        <f t="shared" si="32"/>
        <v>0</v>
      </c>
      <c r="DB38" s="33">
        <f t="shared" si="29"/>
        <v>8575.5999999999985</v>
      </c>
    </row>
    <row r="39" spans="1:106">
      <c r="A39" s="3">
        <v>35</v>
      </c>
      <c r="C39" s="17">
        <v>26</v>
      </c>
      <c r="D39" s="25"/>
      <c r="E39" s="37">
        <f>'Weekly Avg'!AQ40</f>
        <v>7.6952935500000014E-2</v>
      </c>
      <c r="F39" s="33">
        <f>'Weekly Avg'!AP40</f>
        <v>8.2105910800000004</v>
      </c>
      <c r="G39" s="33">
        <f t="shared" si="30"/>
        <v>7.3641087895000004</v>
      </c>
      <c r="H39" s="33">
        <f t="shared" si="30"/>
        <v>6.5945794344999999</v>
      </c>
      <c r="I39" s="33">
        <f t="shared" si="30"/>
        <v>5.8250500795000004</v>
      </c>
      <c r="J39" s="33">
        <f t="shared" si="30"/>
        <v>5.0555207245</v>
      </c>
      <c r="K39" s="33">
        <f t="shared" si="30"/>
        <v>4.2859913694999996</v>
      </c>
      <c r="L39" s="33">
        <f t="shared" si="30"/>
        <v>3.5164620144999992</v>
      </c>
      <c r="M39" s="33">
        <f t="shared" si="30"/>
        <v>2.7469326594999997</v>
      </c>
      <c r="N39" s="33">
        <f t="shared" si="30"/>
        <v>1.9774033044999992</v>
      </c>
      <c r="O39" s="33">
        <f t="shared" si="30"/>
        <v>1.2078739494999988</v>
      </c>
      <c r="P39" s="72">
        <f t="shared" si="30"/>
        <v>0.4383445944999993</v>
      </c>
      <c r="Q39" s="72">
        <f t="shared" si="30"/>
        <v>0</v>
      </c>
      <c r="R39" s="72">
        <f t="shared" si="30"/>
        <v>0</v>
      </c>
      <c r="S39" s="72">
        <f t="shared" si="30"/>
        <v>0</v>
      </c>
      <c r="T39" s="72">
        <f t="shared" si="30"/>
        <v>0</v>
      </c>
      <c r="U39" s="72"/>
      <c r="V39" s="3">
        <v>35</v>
      </c>
      <c r="W39" s="19"/>
      <c r="X39" s="19">
        <v>26</v>
      </c>
      <c r="Y39" s="76">
        <f t="shared" si="4"/>
        <v>8.2105910800000004</v>
      </c>
      <c r="Z39" s="76">
        <f t="shared" si="5"/>
        <v>5.4402854020000007</v>
      </c>
      <c r="AA39" s="76">
        <f t="shared" si="9"/>
        <v>2.7703056779999997</v>
      </c>
      <c r="AB39" s="38">
        <v>75</v>
      </c>
      <c r="AC39" s="38">
        <v>236</v>
      </c>
      <c r="AD39" s="42">
        <f t="shared" si="33"/>
        <v>54.563894523326574</v>
      </c>
      <c r="AE39" s="16">
        <f t="shared" si="11"/>
        <v>1.5115866681176471</v>
      </c>
      <c r="AF39" s="19"/>
      <c r="AG39" s="76">
        <v>8.2105910800000004</v>
      </c>
      <c r="AH39" s="76">
        <f t="shared" si="12"/>
        <v>0</v>
      </c>
      <c r="AI39" s="76">
        <f t="shared" si="13"/>
        <v>8.2105910800000004</v>
      </c>
      <c r="AJ39" s="38">
        <v>81</v>
      </c>
      <c r="AK39" s="38">
        <v>225</v>
      </c>
      <c r="AL39" s="42">
        <f t="shared" si="14"/>
        <v>45.638945233265723</v>
      </c>
      <c r="AM39" s="16">
        <f t="shared" si="15"/>
        <v>3.7472271663286008</v>
      </c>
      <c r="AN39" s="43"/>
      <c r="AO39" s="76">
        <v>8.2105910800000004</v>
      </c>
      <c r="AP39" s="76">
        <v>0</v>
      </c>
      <c r="AQ39" s="76">
        <f t="shared" si="16"/>
        <v>8.2105910800000004</v>
      </c>
      <c r="AR39" s="38">
        <v>81</v>
      </c>
      <c r="AS39" s="38">
        <v>225</v>
      </c>
      <c r="AT39" s="42">
        <f t="shared" si="17"/>
        <v>45.638945233265723</v>
      </c>
      <c r="AU39" s="16">
        <f t="shared" si="18"/>
        <v>3.7472271663286008</v>
      </c>
      <c r="AV39" s="43"/>
      <c r="BD39" s="43"/>
      <c r="BE39" s="76">
        <f>SUM('Weekly Avg'!W40:AA40)/5</f>
        <v>6.6332000000000004</v>
      </c>
      <c r="BF39" s="76">
        <f>SUM('Weekly Avg'!AI40:AM40)/5</f>
        <v>5.0407999999999999</v>
      </c>
      <c r="BG39" s="76">
        <f t="shared" si="19"/>
        <v>1.5924000000000005</v>
      </c>
      <c r="BH39" s="38">
        <v>81</v>
      </c>
      <c r="BI39" s="38">
        <v>225</v>
      </c>
      <c r="BJ39" s="42">
        <f t="shared" si="34"/>
        <v>55.98377281947262</v>
      </c>
      <c r="BK39" s="16">
        <f t="shared" si="21"/>
        <v>0.89148559837728225</v>
      </c>
      <c r="BL39" s="43"/>
      <c r="BM39" s="43"/>
      <c r="BO39" s="32">
        <v>26</v>
      </c>
      <c r="BP39" s="37">
        <f>'Weekly Avg'!$BB40</f>
        <v>7.7812099999999995E-2</v>
      </c>
      <c r="BQ39" s="33">
        <f t="shared" si="22"/>
        <v>8.2105910800000004</v>
      </c>
      <c r="BR39" s="33">
        <f t="shared" si="31"/>
        <v>7354.65798</v>
      </c>
      <c r="BS39" s="33">
        <f t="shared" si="31"/>
        <v>6576.5369799999999</v>
      </c>
      <c r="BT39" s="33">
        <f t="shared" si="31"/>
        <v>5798.4159799999998</v>
      </c>
      <c r="BU39" s="33">
        <f t="shared" si="31"/>
        <v>5020.2949800000006</v>
      </c>
      <c r="BV39" s="33">
        <f t="shared" si="31"/>
        <v>4242.1739799999996</v>
      </c>
      <c r="BW39" s="33">
        <f t="shared" si="31"/>
        <v>3464.0529800000004</v>
      </c>
      <c r="BX39" s="33">
        <f t="shared" si="31"/>
        <v>2685.9319800000003</v>
      </c>
      <c r="BY39" s="33">
        <f t="shared" si="31"/>
        <v>1907.8109800000002</v>
      </c>
      <c r="BZ39" s="33">
        <f t="shared" si="31"/>
        <v>1129.6899800000001</v>
      </c>
      <c r="CA39" s="33">
        <f t="shared" si="31"/>
        <v>351.56898000000001</v>
      </c>
      <c r="CB39" s="33">
        <f t="shared" si="31"/>
        <v>0</v>
      </c>
      <c r="CC39" s="33">
        <f t="shared" si="31"/>
        <v>0</v>
      </c>
      <c r="CD39" s="33">
        <f t="shared" si="31"/>
        <v>0</v>
      </c>
      <c r="CE39" s="33">
        <f t="shared" si="31"/>
        <v>0</v>
      </c>
      <c r="CF39" s="33">
        <f t="shared" si="24"/>
        <v>8.2105910800000004</v>
      </c>
      <c r="CG39" s="32"/>
      <c r="CH39" s="32"/>
      <c r="CI39" s="32">
        <f t="shared" si="25"/>
        <v>3455.8423889200003</v>
      </c>
      <c r="CK39" s="98">
        <f>'Weekly Avg'!$BB40*1000</f>
        <v>77.812100000000001</v>
      </c>
      <c r="CL39" s="105">
        <f t="shared" si="26"/>
        <v>8210.5910800000001</v>
      </c>
      <c r="CM39" s="73">
        <f t="shared" si="27"/>
        <v>8132.77898</v>
      </c>
      <c r="CN39" s="73">
        <f t="shared" si="32"/>
        <v>7354.65798</v>
      </c>
      <c r="CO39" s="73">
        <f t="shared" si="32"/>
        <v>6576.5369799999999</v>
      </c>
      <c r="CP39" s="73">
        <f t="shared" si="32"/>
        <v>5798.4159799999998</v>
      </c>
      <c r="CQ39" s="73">
        <f t="shared" si="32"/>
        <v>5020.2949800000006</v>
      </c>
      <c r="CR39" s="73">
        <f t="shared" si="32"/>
        <v>4242.1739799999996</v>
      </c>
      <c r="CS39" s="73">
        <f t="shared" si="32"/>
        <v>3464.0529800000004</v>
      </c>
      <c r="CT39" s="73">
        <f t="shared" si="32"/>
        <v>2685.9319800000003</v>
      </c>
      <c r="CU39" s="73">
        <f t="shared" si="32"/>
        <v>1907.8109800000002</v>
      </c>
      <c r="CV39" s="73">
        <f t="shared" si="32"/>
        <v>1129.6899800000001</v>
      </c>
      <c r="CW39" s="73">
        <f t="shared" si="32"/>
        <v>351.56898000000001</v>
      </c>
      <c r="CX39" s="73">
        <f t="shared" si="32"/>
        <v>0</v>
      </c>
      <c r="CY39" s="73">
        <f t="shared" si="32"/>
        <v>0</v>
      </c>
      <c r="CZ39" s="73">
        <f t="shared" si="32"/>
        <v>0</v>
      </c>
      <c r="DA39" s="73">
        <f t="shared" si="32"/>
        <v>0</v>
      </c>
      <c r="DB39" s="33">
        <f t="shared" si="29"/>
        <v>8210.5910800000001</v>
      </c>
    </row>
    <row r="40" spans="1:106">
      <c r="A40" s="3">
        <v>36</v>
      </c>
      <c r="B40" s="17" t="s">
        <v>44</v>
      </c>
      <c r="C40" s="17">
        <v>2</v>
      </c>
      <c r="D40" s="25"/>
      <c r="E40" s="37">
        <f>'Weekly Avg'!AQ41</f>
        <v>7.9412752000000003E-2</v>
      </c>
      <c r="F40" s="33">
        <f>'Weekly Avg'!AP41</f>
        <v>7.8645208399999973</v>
      </c>
      <c r="G40" s="33">
        <f t="shared" si="30"/>
        <v>6.9909805679999977</v>
      </c>
      <c r="H40" s="33">
        <f t="shared" si="30"/>
        <v>6.1968530479999977</v>
      </c>
      <c r="I40" s="33">
        <f t="shared" si="30"/>
        <v>5.4027255279999977</v>
      </c>
      <c r="J40" s="33">
        <f t="shared" si="30"/>
        <v>4.6085980079999977</v>
      </c>
      <c r="K40" s="33">
        <f t="shared" si="30"/>
        <v>3.8144704879999969</v>
      </c>
      <c r="L40" s="33">
        <f t="shared" si="30"/>
        <v>3.0203429679999969</v>
      </c>
      <c r="M40" s="33">
        <f t="shared" si="30"/>
        <v>2.2262154479999969</v>
      </c>
      <c r="N40" s="33">
        <f t="shared" si="30"/>
        <v>1.432087927999997</v>
      </c>
      <c r="O40" s="72">
        <f t="shared" si="30"/>
        <v>0.63796040799999698</v>
      </c>
      <c r="P40" s="72">
        <f t="shared" si="30"/>
        <v>0</v>
      </c>
      <c r="Q40" s="72">
        <f t="shared" si="30"/>
        <v>0</v>
      </c>
      <c r="R40" s="72">
        <f t="shared" si="30"/>
        <v>0</v>
      </c>
      <c r="S40" s="72">
        <f t="shared" si="30"/>
        <v>0</v>
      </c>
      <c r="T40" s="72">
        <f t="shared" si="30"/>
        <v>0</v>
      </c>
      <c r="U40" s="72"/>
      <c r="V40" s="3">
        <v>36</v>
      </c>
      <c r="W40" s="19" t="s">
        <v>44</v>
      </c>
      <c r="X40" s="19">
        <v>2</v>
      </c>
      <c r="Y40" s="76">
        <f t="shared" si="4"/>
        <v>7.8645208399999973</v>
      </c>
      <c r="Z40" s="76">
        <f t="shared" si="5"/>
        <v>5.0056617679999977</v>
      </c>
      <c r="AA40" s="76">
        <f t="shared" si="9"/>
        <v>2.8588590719999996</v>
      </c>
      <c r="AB40" s="38">
        <v>75</v>
      </c>
      <c r="AC40" s="81">
        <v>204</v>
      </c>
      <c r="AD40" s="42">
        <f t="shared" si="33"/>
        <v>47.870182555780936</v>
      </c>
      <c r="AE40" s="16">
        <f t="shared" si="11"/>
        <v>1.3685410567789047</v>
      </c>
      <c r="AF40" s="19"/>
      <c r="AG40" s="76">
        <v>7.8645208399999973</v>
      </c>
      <c r="AH40" s="76">
        <f t="shared" si="12"/>
        <v>0</v>
      </c>
      <c r="AI40" s="76">
        <f t="shared" si="13"/>
        <v>7.8645208399999973</v>
      </c>
      <c r="AJ40" s="38">
        <v>82</v>
      </c>
      <c r="AK40" s="38">
        <v>172</v>
      </c>
      <c r="AL40" s="42">
        <f t="shared" si="14"/>
        <v>34.888438133874239</v>
      </c>
      <c r="AM40" s="16">
        <f t="shared" si="15"/>
        <v>2.7438084877890456</v>
      </c>
      <c r="AN40" s="43"/>
      <c r="AO40" s="76">
        <v>7.8645208399999973</v>
      </c>
      <c r="AP40" s="76">
        <v>0</v>
      </c>
      <c r="AQ40" s="76">
        <f t="shared" si="16"/>
        <v>7.8645208399999973</v>
      </c>
      <c r="AR40" s="38">
        <v>82</v>
      </c>
      <c r="AS40" s="38">
        <v>172</v>
      </c>
      <c r="AT40" s="42">
        <f t="shared" si="17"/>
        <v>34.888438133874239</v>
      </c>
      <c r="AU40" s="16">
        <f t="shared" si="18"/>
        <v>2.7438084877890456</v>
      </c>
      <c r="AV40" s="43"/>
      <c r="BD40" s="43"/>
      <c r="BE40" s="76">
        <f>SUM('Weekly Avg'!W41:AA41)/5</f>
        <v>6.3365999999999998</v>
      </c>
      <c r="BF40" s="76">
        <f>SUM('Weekly Avg'!AI41:AM41)/5</f>
        <v>4.7671999999999999</v>
      </c>
      <c r="BG40" s="76">
        <f t="shared" si="19"/>
        <v>1.5693999999999999</v>
      </c>
      <c r="BH40" s="38">
        <v>82</v>
      </c>
      <c r="BI40" s="38">
        <v>172</v>
      </c>
      <c r="BJ40" s="42">
        <f t="shared" si="34"/>
        <v>45.638945233265723</v>
      </c>
      <c r="BK40" s="16">
        <f t="shared" si="21"/>
        <v>0.71625760649087222</v>
      </c>
      <c r="BL40" s="43"/>
      <c r="BM40" s="43"/>
      <c r="BN40" s="32" t="s">
        <v>44</v>
      </c>
      <c r="BO40" s="32">
        <v>2</v>
      </c>
      <c r="BP40" s="37">
        <f>'Weekly Avg'!$BB41</f>
        <v>7.98069E-2</v>
      </c>
      <c r="BQ40" s="33">
        <f t="shared" si="22"/>
        <v>7.8645208399999973</v>
      </c>
      <c r="BR40" s="33">
        <f t="shared" si="31"/>
        <v>6986.6449399999974</v>
      </c>
      <c r="BS40" s="33">
        <f t="shared" si="31"/>
        <v>6188.575939999997</v>
      </c>
      <c r="BT40" s="33">
        <f t="shared" si="31"/>
        <v>5390.5069399999975</v>
      </c>
      <c r="BU40" s="33">
        <f t="shared" si="31"/>
        <v>4592.437939999998</v>
      </c>
      <c r="BV40" s="33">
        <f t="shared" si="31"/>
        <v>3794.3689399999976</v>
      </c>
      <c r="BW40" s="33">
        <f t="shared" si="31"/>
        <v>2996.2999399999972</v>
      </c>
      <c r="BX40" s="33">
        <f t="shared" si="31"/>
        <v>2198.2309399999976</v>
      </c>
      <c r="BY40" s="33">
        <f t="shared" si="31"/>
        <v>1400.1619399999972</v>
      </c>
      <c r="BZ40" s="33">
        <f t="shared" si="31"/>
        <v>602.09293999999772</v>
      </c>
      <c r="CA40" s="33">
        <f t="shared" si="31"/>
        <v>0</v>
      </c>
      <c r="CB40" s="33">
        <f t="shared" si="31"/>
        <v>0</v>
      </c>
      <c r="CC40" s="33">
        <f t="shared" si="31"/>
        <v>0</v>
      </c>
      <c r="CD40" s="33">
        <f t="shared" si="31"/>
        <v>0</v>
      </c>
      <c r="CE40" s="33">
        <f t="shared" si="31"/>
        <v>0</v>
      </c>
      <c r="CF40" s="33">
        <f t="shared" si="24"/>
        <v>7.8645208399999973</v>
      </c>
      <c r="CG40" s="32"/>
      <c r="CH40" s="32"/>
      <c r="CI40" s="32">
        <f t="shared" si="25"/>
        <v>2988.4354191599973</v>
      </c>
      <c r="CK40" s="98">
        <f>'Weekly Avg'!$BB41*1000</f>
        <v>79.806899999999999</v>
      </c>
      <c r="CL40" s="105">
        <f t="shared" si="26"/>
        <v>7864.5208399999974</v>
      </c>
      <c r="CM40" s="73">
        <f t="shared" si="27"/>
        <v>7784.7139399999978</v>
      </c>
      <c r="CN40" s="73">
        <f t="shared" si="32"/>
        <v>6986.6449399999974</v>
      </c>
      <c r="CO40" s="73">
        <f t="shared" si="32"/>
        <v>6188.575939999997</v>
      </c>
      <c r="CP40" s="73">
        <f t="shared" si="32"/>
        <v>5390.5069399999975</v>
      </c>
      <c r="CQ40" s="73">
        <f t="shared" si="32"/>
        <v>4592.437939999998</v>
      </c>
      <c r="CR40" s="73">
        <f t="shared" si="32"/>
        <v>3794.3689399999976</v>
      </c>
      <c r="CS40" s="73">
        <f t="shared" si="32"/>
        <v>2996.2999399999972</v>
      </c>
      <c r="CT40" s="73">
        <f t="shared" si="32"/>
        <v>2198.2309399999976</v>
      </c>
      <c r="CU40" s="73">
        <f t="shared" si="32"/>
        <v>1400.1619399999972</v>
      </c>
      <c r="CV40" s="73">
        <f t="shared" si="32"/>
        <v>602.09293999999772</v>
      </c>
      <c r="CW40" s="73">
        <f t="shared" si="32"/>
        <v>0</v>
      </c>
      <c r="CX40" s="73">
        <f t="shared" si="32"/>
        <v>0</v>
      </c>
      <c r="CY40" s="73">
        <f t="shared" si="32"/>
        <v>0</v>
      </c>
      <c r="CZ40" s="73">
        <f t="shared" si="32"/>
        <v>0</v>
      </c>
      <c r="DA40" s="73">
        <f t="shared" si="32"/>
        <v>0</v>
      </c>
      <c r="DB40" s="33">
        <f t="shared" si="29"/>
        <v>7864.5208399999974</v>
      </c>
    </row>
    <row r="41" spans="1:106">
      <c r="A41" s="3">
        <v>37</v>
      </c>
      <c r="C41" s="17">
        <v>9</v>
      </c>
      <c r="D41" s="25"/>
      <c r="E41" s="37">
        <f>'Weekly Avg'!AQ42</f>
        <v>8.1650776500000008E-2</v>
      </c>
      <c r="F41" s="33">
        <f>'Weekly Avg'!AP42</f>
        <v>7.5400165599999998</v>
      </c>
      <c r="G41" s="33">
        <f t="shared" si="30"/>
        <v>6.6418580184999998</v>
      </c>
      <c r="H41" s="33">
        <f t="shared" si="30"/>
        <v>5.8253502534999999</v>
      </c>
      <c r="I41" s="33">
        <f t="shared" si="30"/>
        <v>5.0088424884999991</v>
      </c>
      <c r="J41" s="33">
        <f t="shared" si="30"/>
        <v>4.1923347234999992</v>
      </c>
      <c r="K41" s="33">
        <f t="shared" si="30"/>
        <v>3.3758269584999994</v>
      </c>
      <c r="L41" s="33">
        <f t="shared" si="30"/>
        <v>2.5593191934999995</v>
      </c>
      <c r="M41" s="33">
        <f t="shared" si="30"/>
        <v>1.7428114284999996</v>
      </c>
      <c r="N41" s="72">
        <f t="shared" si="30"/>
        <v>0.92630366349999882</v>
      </c>
      <c r="O41" s="72">
        <f t="shared" si="30"/>
        <v>0.10979589849999893</v>
      </c>
      <c r="P41" s="72">
        <f t="shared" si="30"/>
        <v>0</v>
      </c>
      <c r="Q41" s="72">
        <f t="shared" si="30"/>
        <v>0</v>
      </c>
      <c r="R41" s="72">
        <f t="shared" si="30"/>
        <v>0</v>
      </c>
      <c r="S41" s="72">
        <f t="shared" si="30"/>
        <v>0</v>
      </c>
      <c r="T41" s="72">
        <f t="shared" si="30"/>
        <v>0</v>
      </c>
      <c r="U41" s="72"/>
      <c r="V41" s="3">
        <v>37</v>
      </c>
      <c r="W41" s="19"/>
      <c r="X41" s="19">
        <v>9</v>
      </c>
      <c r="Y41" s="76">
        <f t="shared" si="4"/>
        <v>7.5400165599999998</v>
      </c>
      <c r="Z41" s="76">
        <f t="shared" si="5"/>
        <v>4.6005886059999987</v>
      </c>
      <c r="AA41" s="76">
        <f t="shared" si="9"/>
        <v>2.939427954000001</v>
      </c>
      <c r="AB41" s="38">
        <v>75</v>
      </c>
      <c r="AC41" s="38">
        <v>171</v>
      </c>
      <c r="AD41" s="42">
        <f t="shared" si="10"/>
        <v>34.685598377281949</v>
      </c>
      <c r="AE41" s="16">
        <f t="shared" si="11"/>
        <v>1.0195581747139963</v>
      </c>
      <c r="AF41" s="19"/>
      <c r="AG41" s="76">
        <v>7.5400165599999998</v>
      </c>
      <c r="AH41" s="76">
        <f t="shared" si="12"/>
        <v>0</v>
      </c>
      <c r="AI41" s="76">
        <f t="shared" si="13"/>
        <v>7.5400165599999998</v>
      </c>
      <c r="AJ41" s="38">
        <v>82</v>
      </c>
      <c r="AK41" s="38">
        <v>128</v>
      </c>
      <c r="AL41" s="42">
        <f t="shared" si="14"/>
        <v>25.963488843813387</v>
      </c>
      <c r="AM41" s="16">
        <f t="shared" si="15"/>
        <v>1.9576513583772819</v>
      </c>
      <c r="AN41" s="43"/>
      <c r="AO41" s="76">
        <v>7.5400165599999998</v>
      </c>
      <c r="AP41" s="76">
        <v>0</v>
      </c>
      <c r="AQ41" s="76">
        <f t="shared" si="16"/>
        <v>7.5400165599999998</v>
      </c>
      <c r="AR41" s="38">
        <v>82</v>
      </c>
      <c r="AS41" s="38">
        <v>128</v>
      </c>
      <c r="AT41" s="42">
        <f t="shared" si="17"/>
        <v>25.963488843813387</v>
      </c>
      <c r="AU41" s="16">
        <f t="shared" si="18"/>
        <v>1.9576513583772819</v>
      </c>
      <c r="AV41" s="43"/>
      <c r="BD41" s="43"/>
      <c r="BE41" s="76">
        <f>SUM('Weekly Avg'!W42:AA42)/5</f>
        <v>6.1408000000000005</v>
      </c>
      <c r="BF41" s="76">
        <f>SUM('Weekly Avg'!AI42:AM42)/5</f>
        <v>4.5767999999999995</v>
      </c>
      <c r="BG41" s="76">
        <f t="shared" si="19"/>
        <v>1.5640000000000009</v>
      </c>
      <c r="BH41" s="38">
        <v>82</v>
      </c>
      <c r="BI41" s="38">
        <v>128</v>
      </c>
      <c r="BJ41" s="42">
        <f t="shared" si="20"/>
        <v>25.963488843813387</v>
      </c>
      <c r="BK41" s="16">
        <f t="shared" si="21"/>
        <v>0.40606896551724164</v>
      </c>
      <c r="BL41" s="43"/>
      <c r="BM41" s="43"/>
      <c r="BO41" s="32">
        <v>9</v>
      </c>
      <c r="BP41" s="37">
        <f>'Weekly Avg'!$BB42</f>
        <v>8.0257400000000007E-2</v>
      </c>
      <c r="BQ41" s="33">
        <f t="shared" si="22"/>
        <v>7.5400165599999998</v>
      </c>
      <c r="BR41" s="33">
        <f t="shared" si="31"/>
        <v>6657.18516</v>
      </c>
      <c r="BS41" s="33">
        <f t="shared" si="31"/>
        <v>5854.6111600000004</v>
      </c>
      <c r="BT41" s="33">
        <f t="shared" si="31"/>
        <v>5052.0371599999999</v>
      </c>
      <c r="BU41" s="33">
        <f t="shared" si="31"/>
        <v>4249.4631599999993</v>
      </c>
      <c r="BV41" s="33">
        <f t="shared" si="31"/>
        <v>3446.8891599999997</v>
      </c>
      <c r="BW41" s="33">
        <f t="shared" si="31"/>
        <v>2644.3151600000001</v>
      </c>
      <c r="BX41" s="33">
        <f t="shared" si="31"/>
        <v>1841.7411599999996</v>
      </c>
      <c r="BY41" s="33">
        <f t="shared" si="31"/>
        <v>1039.16716</v>
      </c>
      <c r="BZ41" s="33">
        <f t="shared" si="31"/>
        <v>236.59315999999944</v>
      </c>
      <c r="CA41" s="33">
        <f t="shared" si="31"/>
        <v>0</v>
      </c>
      <c r="CB41" s="33">
        <f t="shared" si="31"/>
        <v>0</v>
      </c>
      <c r="CC41" s="33">
        <f t="shared" si="31"/>
        <v>0</v>
      </c>
      <c r="CD41" s="33">
        <f t="shared" si="31"/>
        <v>0</v>
      </c>
      <c r="CE41" s="33">
        <f t="shared" si="31"/>
        <v>0</v>
      </c>
      <c r="CF41" s="33">
        <f t="shared" si="24"/>
        <v>7.5400165599999998</v>
      </c>
      <c r="CG41" s="32"/>
      <c r="CH41" s="32"/>
      <c r="CI41" s="32">
        <f t="shared" si="25"/>
        <v>2636.7751434400002</v>
      </c>
      <c r="CK41" s="98">
        <f>'Weekly Avg'!$BB42*1000</f>
        <v>80.257400000000004</v>
      </c>
      <c r="CL41" s="105">
        <f t="shared" si="26"/>
        <v>7540.01656</v>
      </c>
      <c r="CM41" s="73">
        <f t="shared" si="27"/>
        <v>7459.7591599999996</v>
      </c>
      <c r="CN41" s="73">
        <f t="shared" si="32"/>
        <v>6657.18516</v>
      </c>
      <c r="CO41" s="73">
        <f t="shared" si="32"/>
        <v>5854.6111600000004</v>
      </c>
      <c r="CP41" s="73">
        <f t="shared" si="32"/>
        <v>5052.0371599999999</v>
      </c>
      <c r="CQ41" s="73">
        <f t="shared" si="32"/>
        <v>4249.4631599999993</v>
      </c>
      <c r="CR41" s="73">
        <f t="shared" si="32"/>
        <v>3446.8891599999997</v>
      </c>
      <c r="CS41" s="73">
        <f t="shared" si="32"/>
        <v>2644.3151600000001</v>
      </c>
      <c r="CT41" s="73">
        <f t="shared" si="32"/>
        <v>1841.7411599999996</v>
      </c>
      <c r="CU41" s="73">
        <f t="shared" si="32"/>
        <v>1039.16716</v>
      </c>
      <c r="CV41" s="73">
        <f t="shared" si="32"/>
        <v>236.59315999999944</v>
      </c>
      <c r="CW41" s="73">
        <f t="shared" si="32"/>
        <v>0</v>
      </c>
      <c r="CX41" s="73">
        <f t="shared" si="32"/>
        <v>0</v>
      </c>
      <c r="CY41" s="73">
        <f t="shared" si="32"/>
        <v>0</v>
      </c>
      <c r="CZ41" s="73">
        <f t="shared" si="32"/>
        <v>0</v>
      </c>
      <c r="DA41" s="73">
        <f t="shared" si="32"/>
        <v>0</v>
      </c>
      <c r="DB41" s="33">
        <f t="shared" si="29"/>
        <v>7540.01656</v>
      </c>
    </row>
    <row r="42" spans="1:106">
      <c r="A42" s="3">
        <v>38</v>
      </c>
      <c r="C42" s="17">
        <v>16</v>
      </c>
      <c r="D42" s="25"/>
      <c r="E42" s="37">
        <f>'Weekly Avg'!AQ43</f>
        <v>8.3359200000000022E-2</v>
      </c>
      <c r="F42" s="33">
        <f>'Weekly Avg'!AP43</f>
        <v>7.2397055199999976</v>
      </c>
      <c r="G42" s="33">
        <f t="shared" si="30"/>
        <v>6.3227543199999978</v>
      </c>
      <c r="H42" s="33">
        <f t="shared" si="30"/>
        <v>5.4891623199999966</v>
      </c>
      <c r="I42" s="33">
        <f t="shared" si="30"/>
        <v>4.6555703199999972</v>
      </c>
      <c r="J42" s="33">
        <f t="shared" si="30"/>
        <v>3.8219783199999968</v>
      </c>
      <c r="K42" s="33">
        <f t="shared" si="30"/>
        <v>2.9883863199999965</v>
      </c>
      <c r="L42" s="33">
        <f t="shared" si="30"/>
        <v>2.1547943199999962</v>
      </c>
      <c r="M42" s="33">
        <f t="shared" si="30"/>
        <v>1.3212023199999958</v>
      </c>
      <c r="N42" s="72">
        <f t="shared" si="30"/>
        <v>0.48761031999999549</v>
      </c>
      <c r="O42" s="72">
        <f t="shared" si="30"/>
        <v>0</v>
      </c>
      <c r="P42" s="72">
        <f t="shared" si="30"/>
        <v>0</v>
      </c>
      <c r="Q42" s="72">
        <f t="shared" si="30"/>
        <v>0</v>
      </c>
      <c r="R42" s="72">
        <f t="shared" si="30"/>
        <v>0</v>
      </c>
      <c r="S42" s="72">
        <f t="shared" si="30"/>
        <v>0</v>
      </c>
      <c r="T42" s="72">
        <f t="shared" si="30"/>
        <v>0</v>
      </c>
      <c r="U42" s="72"/>
      <c r="V42" s="3">
        <v>38</v>
      </c>
      <c r="W42" s="19"/>
      <c r="X42" s="19">
        <v>16</v>
      </c>
      <c r="Y42" s="76">
        <f t="shared" si="4"/>
        <v>7.2397055199999976</v>
      </c>
      <c r="Z42" s="76">
        <f t="shared" si="5"/>
        <v>4.2387743199999974</v>
      </c>
      <c r="AA42" s="76">
        <f t="shared" si="9"/>
        <v>3.0009312000000001</v>
      </c>
      <c r="AB42" s="38">
        <v>76</v>
      </c>
      <c r="AC42" s="38">
        <v>131</v>
      </c>
      <c r="AD42" s="42">
        <f t="shared" si="10"/>
        <v>26.572008113590261</v>
      </c>
      <c r="AE42" s="16">
        <f t="shared" si="11"/>
        <v>0.79740768194726153</v>
      </c>
      <c r="AF42" s="19"/>
      <c r="AG42" s="76">
        <v>7.2397055199999976</v>
      </c>
      <c r="AH42" s="76">
        <f t="shared" si="12"/>
        <v>0</v>
      </c>
      <c r="AI42" s="76">
        <f t="shared" si="13"/>
        <v>7.2397055199999976</v>
      </c>
      <c r="AJ42" s="38">
        <v>82</v>
      </c>
      <c r="AK42" s="38">
        <v>82</v>
      </c>
      <c r="AL42" s="42">
        <f t="shared" si="14"/>
        <v>16.632860040567952</v>
      </c>
      <c r="AM42" s="16">
        <f t="shared" si="15"/>
        <v>1.2041700864908718</v>
      </c>
      <c r="AN42" s="43"/>
      <c r="AO42" s="76">
        <v>7.2397055199999976</v>
      </c>
      <c r="AP42" s="76">
        <v>0</v>
      </c>
      <c r="AQ42" s="76">
        <f t="shared" si="16"/>
        <v>7.2397055199999976</v>
      </c>
      <c r="AR42" s="38">
        <v>82</v>
      </c>
      <c r="AS42" s="38">
        <v>82</v>
      </c>
      <c r="AT42" s="42">
        <f t="shared" si="17"/>
        <v>16.632860040567952</v>
      </c>
      <c r="AU42" s="16">
        <f t="shared" si="18"/>
        <v>1.2041700864908718</v>
      </c>
      <c r="AV42" s="43"/>
      <c r="BD42" s="43"/>
      <c r="BE42" s="76">
        <f>SUM('Weekly Avg'!W43:AA43)/5</f>
        <v>6.1128000000000009</v>
      </c>
      <c r="BF42" s="76">
        <f>SUM('Weekly Avg'!AI43:AM43)/5</f>
        <v>4.5497999999999994</v>
      </c>
      <c r="BG42" s="76">
        <f t="shared" si="19"/>
        <v>1.5630000000000015</v>
      </c>
      <c r="BH42" s="38">
        <v>82</v>
      </c>
      <c r="BI42" s="38">
        <v>82</v>
      </c>
      <c r="BJ42" s="42">
        <f t="shared" si="20"/>
        <v>16.632860040567952</v>
      </c>
      <c r="BK42" s="16">
        <f t="shared" si="21"/>
        <v>0.25997160243407735</v>
      </c>
      <c r="BL42" s="43"/>
      <c r="BM42" s="43"/>
      <c r="BO42" s="32">
        <v>16</v>
      </c>
      <c r="BP42" s="37">
        <f>'Weekly Avg'!$BB43</f>
        <v>8.3899600000000005E-2</v>
      </c>
      <c r="BQ42" s="33">
        <f t="shared" si="22"/>
        <v>7.2397055199999976</v>
      </c>
      <c r="BR42" s="33">
        <f t="shared" si="31"/>
        <v>6316.8099199999979</v>
      </c>
      <c r="BS42" s="33">
        <f t="shared" si="31"/>
        <v>5477.8139199999978</v>
      </c>
      <c r="BT42" s="33">
        <f t="shared" si="31"/>
        <v>4638.8179199999977</v>
      </c>
      <c r="BU42" s="33">
        <f t="shared" si="31"/>
        <v>3799.8219199999976</v>
      </c>
      <c r="BV42" s="33">
        <f t="shared" si="31"/>
        <v>2960.8259199999975</v>
      </c>
      <c r="BW42" s="33">
        <f t="shared" si="31"/>
        <v>2121.8299199999974</v>
      </c>
      <c r="BX42" s="33">
        <f t="shared" si="31"/>
        <v>1282.8339199999973</v>
      </c>
      <c r="BY42" s="33">
        <f t="shared" si="31"/>
        <v>443.83791999999721</v>
      </c>
      <c r="BZ42" s="33">
        <f t="shared" si="31"/>
        <v>0</v>
      </c>
      <c r="CA42" s="33">
        <f t="shared" si="31"/>
        <v>0</v>
      </c>
      <c r="CB42" s="33">
        <f t="shared" si="31"/>
        <v>0</v>
      </c>
      <c r="CC42" s="33">
        <f t="shared" si="31"/>
        <v>0</v>
      </c>
      <c r="CD42" s="33">
        <f t="shared" si="31"/>
        <v>0</v>
      </c>
      <c r="CE42" s="33">
        <f t="shared" si="31"/>
        <v>0</v>
      </c>
      <c r="CF42" s="33">
        <f t="shared" si="24"/>
        <v>7.2397055199999976</v>
      </c>
      <c r="CG42" s="32"/>
      <c r="CH42" s="32"/>
      <c r="CI42" s="32">
        <f t="shared" si="25"/>
        <v>2114.5902144799975</v>
      </c>
      <c r="CK42" s="98">
        <f>'Weekly Avg'!$BB43*1000</f>
        <v>83.899600000000007</v>
      </c>
      <c r="CL42" s="105">
        <f t="shared" si="26"/>
        <v>7239.7055199999977</v>
      </c>
      <c r="CM42" s="73">
        <f t="shared" si="27"/>
        <v>7155.805919999998</v>
      </c>
      <c r="CN42" s="73">
        <f t="shared" si="32"/>
        <v>6316.8099199999979</v>
      </c>
      <c r="CO42" s="73">
        <f t="shared" si="32"/>
        <v>5477.8139199999978</v>
      </c>
      <c r="CP42" s="73">
        <f t="shared" si="32"/>
        <v>4638.8179199999977</v>
      </c>
      <c r="CQ42" s="73">
        <f t="shared" si="32"/>
        <v>3799.8219199999976</v>
      </c>
      <c r="CR42" s="73">
        <f t="shared" si="32"/>
        <v>2960.8259199999975</v>
      </c>
      <c r="CS42" s="73">
        <f t="shared" si="32"/>
        <v>2121.8299199999974</v>
      </c>
      <c r="CT42" s="73">
        <f t="shared" si="32"/>
        <v>1282.8339199999973</v>
      </c>
      <c r="CU42" s="73">
        <f t="shared" si="32"/>
        <v>443.83791999999721</v>
      </c>
      <c r="CV42" s="73">
        <f t="shared" si="32"/>
        <v>0</v>
      </c>
      <c r="CW42" s="73">
        <f t="shared" si="32"/>
        <v>0</v>
      </c>
      <c r="CX42" s="73">
        <f t="shared" si="32"/>
        <v>0</v>
      </c>
      <c r="CY42" s="73">
        <f t="shared" si="32"/>
        <v>0</v>
      </c>
      <c r="CZ42" s="73">
        <f t="shared" si="32"/>
        <v>0</v>
      </c>
      <c r="DA42" s="73">
        <f t="shared" si="32"/>
        <v>0</v>
      </c>
      <c r="DB42" s="33">
        <f t="shared" si="29"/>
        <v>7239.7055199999977</v>
      </c>
    </row>
    <row r="43" spans="1:106" s="92" customFormat="1">
      <c r="A43" s="97">
        <v>39</v>
      </c>
      <c r="C43" s="92">
        <v>23</v>
      </c>
      <c r="D43" s="98"/>
      <c r="E43" s="98">
        <f>'Weekly Avg'!AQ44</f>
        <v>8.5000000000000006E-2</v>
      </c>
      <c r="F43" s="99">
        <f>'Weekly Avg'!AP44</f>
        <v>6.9662149999999983</v>
      </c>
      <c r="G43" s="99">
        <f t="shared" si="30"/>
        <v>6.0312149999999978</v>
      </c>
      <c r="H43" s="99">
        <f t="shared" si="30"/>
        <v>5.1812149999999981</v>
      </c>
      <c r="I43" s="99">
        <f t="shared" si="30"/>
        <v>4.3312149999999985</v>
      </c>
      <c r="J43" s="99">
        <f t="shared" si="30"/>
        <v>3.4812149999999979</v>
      </c>
      <c r="K43" s="99">
        <f t="shared" si="30"/>
        <v>2.6312149999999983</v>
      </c>
      <c r="L43" s="99">
        <f t="shared" si="30"/>
        <v>1.7812149999999978</v>
      </c>
      <c r="M43" s="99">
        <f t="shared" si="30"/>
        <v>0.93121499999999813</v>
      </c>
      <c r="N43" s="99">
        <f t="shared" si="30"/>
        <v>8.1214999999997595E-2</v>
      </c>
      <c r="O43" s="99">
        <f t="shared" si="30"/>
        <v>0</v>
      </c>
      <c r="P43" s="99">
        <f t="shared" si="30"/>
        <v>0</v>
      </c>
      <c r="Q43" s="99">
        <f t="shared" si="30"/>
        <v>0</v>
      </c>
      <c r="R43" s="99">
        <f t="shared" si="30"/>
        <v>0</v>
      </c>
      <c r="S43" s="99">
        <f t="shared" si="30"/>
        <v>0</v>
      </c>
      <c r="T43" s="99">
        <f t="shared" si="30"/>
        <v>0</v>
      </c>
      <c r="U43" s="99"/>
      <c r="V43" s="97">
        <v>39</v>
      </c>
      <c r="X43" s="92">
        <v>23</v>
      </c>
      <c r="Y43" s="100">
        <f t="shared" si="4"/>
        <v>6.9662149999999983</v>
      </c>
      <c r="Z43" s="100">
        <f t="shared" si="5"/>
        <v>3.9062149999999982</v>
      </c>
      <c r="AA43" s="100">
        <f t="shared" si="9"/>
        <v>3.06</v>
      </c>
      <c r="AB43" s="101">
        <v>76</v>
      </c>
      <c r="AC43" s="101">
        <v>98</v>
      </c>
      <c r="AD43" s="102">
        <f t="shared" si="10"/>
        <v>19.878296146044626</v>
      </c>
      <c r="AE43" s="103">
        <f t="shared" si="11"/>
        <v>0.60827586206896556</v>
      </c>
      <c r="AG43" s="100">
        <v>6.9662149999999983</v>
      </c>
      <c r="AH43" s="100">
        <f t="shared" si="12"/>
        <v>0</v>
      </c>
      <c r="AI43" s="100">
        <f t="shared" si="13"/>
        <v>6.9662149999999983</v>
      </c>
      <c r="AJ43" s="101">
        <v>83</v>
      </c>
      <c r="AK43" s="101">
        <v>37</v>
      </c>
      <c r="AL43" s="102">
        <f t="shared" si="14"/>
        <v>7.5050709939148073</v>
      </c>
      <c r="AM43" s="103">
        <f t="shared" si="15"/>
        <v>0.52281938133874228</v>
      </c>
      <c r="AN43" s="104"/>
      <c r="AO43" s="100">
        <v>6.9662149999999983</v>
      </c>
      <c r="AP43" s="100">
        <v>0</v>
      </c>
      <c r="AQ43" s="100">
        <f t="shared" si="16"/>
        <v>6.9662149999999983</v>
      </c>
      <c r="AR43" s="101">
        <v>83</v>
      </c>
      <c r="AS43" s="101">
        <v>37</v>
      </c>
      <c r="AT43" s="102">
        <f t="shared" si="17"/>
        <v>7.5050709939148073</v>
      </c>
      <c r="AU43" s="103">
        <f t="shared" si="18"/>
        <v>0.52281938133874228</v>
      </c>
      <c r="AV43" s="104"/>
      <c r="BD43" s="104"/>
      <c r="BE43" s="100">
        <f>SUM('Weekly Avg'!W44:AA44)/5</f>
        <v>6.3897999999999993</v>
      </c>
      <c r="BF43" s="100">
        <f>SUM('Weekly Avg'!AI44:AM44)/5</f>
        <v>4.7043999999999997</v>
      </c>
      <c r="BG43" s="100">
        <f t="shared" si="19"/>
        <v>1.6853999999999996</v>
      </c>
      <c r="BH43" s="101">
        <v>83</v>
      </c>
      <c r="BI43" s="101">
        <v>37</v>
      </c>
      <c r="BJ43" s="102">
        <f t="shared" si="20"/>
        <v>7.5050709939148073</v>
      </c>
      <c r="BK43" s="103">
        <f t="shared" si="21"/>
        <v>0.12649046653144011</v>
      </c>
      <c r="BL43" s="104"/>
      <c r="BM43" s="104"/>
      <c r="BO43" s="92">
        <v>23</v>
      </c>
      <c r="BP43" s="98">
        <f>'Weekly Avg'!$BB44</f>
        <v>8.6102999999999999E-2</v>
      </c>
      <c r="BQ43" s="99">
        <f t="shared" si="22"/>
        <v>6.9662149999999983</v>
      </c>
      <c r="BR43" s="99">
        <f t="shared" si="31"/>
        <v>6019.0819999999985</v>
      </c>
      <c r="BS43" s="99">
        <f t="shared" si="31"/>
        <v>5158.0519999999988</v>
      </c>
      <c r="BT43" s="99">
        <f t="shared" si="31"/>
        <v>4297.021999999999</v>
      </c>
      <c r="BU43" s="99">
        <f t="shared" si="31"/>
        <v>3435.9919999999984</v>
      </c>
      <c r="BV43" s="99">
        <f t="shared" si="31"/>
        <v>2574.9619999999986</v>
      </c>
      <c r="BW43" s="99">
        <f t="shared" si="31"/>
        <v>1713.9319999999989</v>
      </c>
      <c r="BX43" s="99">
        <f t="shared" si="31"/>
        <v>852.90199999999913</v>
      </c>
      <c r="BY43" s="99">
        <f t="shared" si="31"/>
        <v>0</v>
      </c>
      <c r="BZ43" s="99">
        <f t="shared" si="31"/>
        <v>0</v>
      </c>
      <c r="CA43" s="99">
        <f t="shared" si="31"/>
        <v>0</v>
      </c>
      <c r="CB43" s="99">
        <f t="shared" si="31"/>
        <v>0</v>
      </c>
      <c r="CC43" s="99">
        <f t="shared" si="31"/>
        <v>0</v>
      </c>
      <c r="CD43" s="99">
        <f t="shared" si="31"/>
        <v>0</v>
      </c>
      <c r="CE43" s="99">
        <f t="shared" si="31"/>
        <v>0</v>
      </c>
      <c r="CF43" s="99">
        <f t="shared" si="24"/>
        <v>6.9662149999999983</v>
      </c>
      <c r="CI43" s="92">
        <f t="shared" si="25"/>
        <v>1706.965784999999</v>
      </c>
      <c r="CK43" s="98">
        <f>'Weekly Avg'!$BB44*1000</f>
        <v>86.102999999999994</v>
      </c>
      <c r="CL43" s="105">
        <f t="shared" si="26"/>
        <v>6966.2149999999983</v>
      </c>
      <c r="CM43" s="105">
        <f t="shared" si="27"/>
        <v>6880.1119999999983</v>
      </c>
      <c r="CN43" s="105">
        <f t="shared" si="32"/>
        <v>6019.0819999999985</v>
      </c>
      <c r="CO43" s="105">
        <f t="shared" si="32"/>
        <v>5158.0519999999988</v>
      </c>
      <c r="CP43" s="105">
        <f t="shared" si="32"/>
        <v>4297.021999999999</v>
      </c>
      <c r="CQ43" s="105">
        <f t="shared" si="32"/>
        <v>3435.9919999999984</v>
      </c>
      <c r="CR43" s="105">
        <f t="shared" si="32"/>
        <v>2574.9619999999986</v>
      </c>
      <c r="CS43" s="105">
        <f t="shared" si="32"/>
        <v>1713.9319999999989</v>
      </c>
      <c r="CT43" s="105">
        <f t="shared" si="32"/>
        <v>852.90199999999913</v>
      </c>
      <c r="CU43" s="105">
        <f t="shared" si="32"/>
        <v>0</v>
      </c>
      <c r="CV43" s="105">
        <f t="shared" si="32"/>
        <v>0</v>
      </c>
      <c r="CW43" s="105">
        <f t="shared" si="32"/>
        <v>0</v>
      </c>
      <c r="CX43" s="105">
        <f t="shared" si="32"/>
        <v>0</v>
      </c>
      <c r="CY43" s="105">
        <f t="shared" si="32"/>
        <v>0</v>
      </c>
      <c r="CZ43" s="105">
        <f t="shared" si="32"/>
        <v>0</v>
      </c>
      <c r="DA43" s="105">
        <f t="shared" si="32"/>
        <v>0</v>
      </c>
      <c r="DB43" s="99">
        <f t="shared" si="29"/>
        <v>6966.2149999999983</v>
      </c>
    </row>
    <row r="44" spans="1:106">
      <c r="A44" s="3">
        <v>40</v>
      </c>
      <c r="C44" s="17">
        <v>30</v>
      </c>
      <c r="D44" s="25"/>
      <c r="E44" s="37">
        <f>'Weekly Avg'!AQ45</f>
        <v>8.6999999999999994E-2</v>
      </c>
      <c r="F44" s="33">
        <f>'Weekly Avg'!AP45</f>
        <v>6.7221722799999988</v>
      </c>
      <c r="G44" s="33">
        <f t="shared" si="30"/>
        <v>5.7651722799999989</v>
      </c>
      <c r="H44" s="33">
        <f t="shared" si="30"/>
        <v>4.8951722799999988</v>
      </c>
      <c r="I44" s="33">
        <f t="shared" si="30"/>
        <v>4.0251722799999996</v>
      </c>
      <c r="J44" s="33">
        <f t="shared" si="30"/>
        <v>3.1551722799999991</v>
      </c>
      <c r="K44" s="33">
        <f t="shared" si="30"/>
        <v>2.2851722799999994</v>
      </c>
      <c r="L44" s="33">
        <f t="shared" si="30"/>
        <v>1.4151722799999993</v>
      </c>
      <c r="M44" s="72">
        <f t="shared" si="30"/>
        <v>0.54517227999999918</v>
      </c>
      <c r="N44" s="72">
        <f t="shared" si="30"/>
        <v>0</v>
      </c>
      <c r="O44" s="72">
        <f t="shared" si="30"/>
        <v>0</v>
      </c>
      <c r="P44" s="72">
        <f t="shared" si="30"/>
        <v>0</v>
      </c>
      <c r="Q44" s="72">
        <f t="shared" si="30"/>
        <v>0</v>
      </c>
      <c r="R44" s="72">
        <f t="shared" si="30"/>
        <v>0</v>
      </c>
      <c r="S44" s="72">
        <f t="shared" si="30"/>
        <v>0</v>
      </c>
      <c r="T44" s="72">
        <f t="shared" si="30"/>
        <v>0</v>
      </c>
      <c r="U44" s="72"/>
      <c r="V44" s="3">
        <v>40</v>
      </c>
      <c r="X44" s="32">
        <v>30</v>
      </c>
      <c r="Y44" s="33"/>
      <c r="Z44" s="33"/>
      <c r="AA44" s="33"/>
      <c r="AB44" s="73"/>
      <c r="AC44" s="73" t="s">
        <v>125</v>
      </c>
      <c r="AG44" s="33"/>
      <c r="AH44" s="33">
        <f t="shared" si="12"/>
        <v>0</v>
      </c>
      <c r="AI44" s="33">
        <f t="shared" si="13"/>
        <v>0</v>
      </c>
      <c r="AJ44" s="73">
        <v>83</v>
      </c>
      <c r="AK44" s="73"/>
      <c r="AO44" s="33"/>
      <c r="AP44" s="33"/>
      <c r="AQ44" s="33"/>
      <c r="AR44" s="73"/>
      <c r="AS44" s="73"/>
      <c r="BE44" s="33"/>
      <c r="BF44" s="33"/>
      <c r="BG44" s="33"/>
      <c r="BH44" s="73"/>
      <c r="BI44" s="73" t="s">
        <v>125</v>
      </c>
      <c r="BO44" s="32">
        <v>30</v>
      </c>
    </row>
    <row r="45" spans="1:106">
      <c r="A45" s="3"/>
      <c r="D45" s="25"/>
      <c r="E45" s="25"/>
      <c r="F45" s="37"/>
      <c r="J45" s="25"/>
      <c r="K45" s="25"/>
      <c r="L45" s="25"/>
      <c r="Q45" s="37"/>
      <c r="BP45" s="25"/>
      <c r="BQ45" s="25"/>
      <c r="CI45" s="32">
        <f>SUM(CI14:CI44)</f>
        <v>449282.30527100008</v>
      </c>
      <c r="CJ45" s="32" t="s">
        <v>92</v>
      </c>
      <c r="DB45" s="32">
        <f>SUM(DB14:DB44)</f>
        <v>182161.12949999995</v>
      </c>
    </row>
    <row r="46" spans="1:106">
      <c r="A46" s="3"/>
      <c r="D46" s="25"/>
      <c r="E46" s="25"/>
      <c r="AA46" s="33">
        <f>SUM(AA14:AA44)</f>
        <v>57.521980169999992</v>
      </c>
      <c r="AB46" s="33">
        <f>SUM(AA14:AA43)</f>
        <v>57.521980169999992</v>
      </c>
      <c r="AC46" s="32" t="s">
        <v>92</v>
      </c>
      <c r="AI46" s="33">
        <f>SUM(AI14:AI44)</f>
        <v>201.63223549650004</v>
      </c>
      <c r="AJ46" s="33">
        <f>SUM(AI14:AI43)</f>
        <v>201.63223549650004</v>
      </c>
      <c r="AK46" s="32" t="s">
        <v>92</v>
      </c>
      <c r="AL46" s="32"/>
      <c r="AQ46" s="33">
        <f>SUM(AQ14:AQ44)</f>
        <v>364.84552899999989</v>
      </c>
      <c r="AR46" s="33">
        <f>SUM(AQ14:AQ43)</f>
        <v>364.84552899999989</v>
      </c>
      <c r="AS46" s="32" t="s">
        <v>92</v>
      </c>
      <c r="BG46" s="33">
        <f>SUM(BG14:BG44)</f>
        <v>28.4176</v>
      </c>
      <c r="BH46" s="33">
        <f>SUM(BG14:BG43)</f>
        <v>28.4176</v>
      </c>
      <c r="BI46" s="32" t="s">
        <v>92</v>
      </c>
      <c r="BP46" s="32"/>
      <c r="BQ46" s="32"/>
      <c r="CI46" s="32">
        <f>CI45/30</f>
        <v>14976.076842366669</v>
      </c>
      <c r="CJ46" s="32" t="s">
        <v>85</v>
      </c>
    </row>
    <row r="47" spans="1:106">
      <c r="A47" s="3"/>
      <c r="D47" s="25"/>
      <c r="E47" s="25"/>
      <c r="AA47" s="32">
        <f>AA46/31</f>
        <v>1.8555477474193547</v>
      </c>
      <c r="AB47" s="32">
        <f>AB46/30</f>
        <v>1.9173993389999997</v>
      </c>
      <c r="AC47" s="32" t="s">
        <v>118</v>
      </c>
      <c r="AI47" s="32">
        <f>AI46/31</f>
        <v>6.5042656611774206</v>
      </c>
      <c r="AJ47" s="32">
        <f>AJ46/30</f>
        <v>6.7210745165500017</v>
      </c>
      <c r="AK47" s="32" t="s">
        <v>118</v>
      </c>
      <c r="AL47" s="32"/>
      <c r="AQ47" s="32">
        <f>AQ46/31</f>
        <v>11.769210612903223</v>
      </c>
      <c r="AR47" s="32">
        <f>AR46/30</f>
        <v>12.161517633333329</v>
      </c>
      <c r="AS47" s="32" t="s">
        <v>118</v>
      </c>
      <c r="BG47" s="32">
        <f>BG46/31</f>
        <v>0.91669677419354845</v>
      </c>
      <c r="BH47" s="32">
        <f>BH46/30</f>
        <v>0.94725333333333339</v>
      </c>
      <c r="BI47" s="32" t="s">
        <v>118</v>
      </c>
      <c r="BP47" s="32"/>
      <c r="BQ47" s="32"/>
      <c r="CI47" s="32">
        <v>60</v>
      </c>
      <c r="CJ47" s="32" t="s">
        <v>82</v>
      </c>
    </row>
    <row r="48" spans="1:106">
      <c r="A48" s="3"/>
      <c r="D48" s="25"/>
      <c r="E48" s="25"/>
      <c r="F48" s="17" t="s">
        <v>66</v>
      </c>
      <c r="G48" s="23" t="s">
        <v>67</v>
      </c>
      <c r="H48" s="23" t="s">
        <v>68</v>
      </c>
      <c r="I48" s="23" t="s">
        <v>69</v>
      </c>
      <c r="AA48" s="32">
        <v>60</v>
      </c>
      <c r="AB48" s="32">
        <f>100*AB49/AB47</f>
        <v>59.267536498662444</v>
      </c>
      <c r="AC48" s="32" t="s">
        <v>107</v>
      </c>
      <c r="AI48" s="32">
        <v>60</v>
      </c>
      <c r="AJ48" s="32">
        <f>100*AJ49/AJ47</f>
        <v>60.301959141479465</v>
      </c>
      <c r="AK48" s="32" t="s">
        <v>107</v>
      </c>
      <c r="AL48" s="32"/>
      <c r="AQ48" s="32">
        <v>60</v>
      </c>
      <c r="AR48" s="32">
        <f>100*AR49/AR47</f>
        <v>57.368535561015491</v>
      </c>
      <c r="AS48" s="32" t="s">
        <v>107</v>
      </c>
      <c r="BG48" s="32">
        <v>60</v>
      </c>
      <c r="BH48" s="32">
        <f>100*BH49/BH47</f>
        <v>61.076265852673309</v>
      </c>
      <c r="BI48" s="32" t="s">
        <v>107</v>
      </c>
      <c r="BP48" s="32"/>
      <c r="BQ48" s="32"/>
      <c r="CI48" s="32">
        <f>CI46*CI47/100</f>
        <v>8985.6461054200008</v>
      </c>
      <c r="CJ48" s="32" t="s">
        <v>83</v>
      </c>
    </row>
    <row r="49" spans="1:106">
      <c r="A49" s="3"/>
      <c r="D49" s="25"/>
      <c r="E49" s="25"/>
      <c r="F49" s="17">
        <v>1.0828000000000001E-3</v>
      </c>
      <c r="G49" s="23">
        <v>-5.5775100000000001E-2</v>
      </c>
      <c r="H49" s="23">
        <v>0.374361</v>
      </c>
      <c r="I49" s="23">
        <v>14.3066</v>
      </c>
      <c r="AA49" s="32">
        <f>AA47*AA48/100</f>
        <v>1.1133286484516127</v>
      </c>
      <c r="AB49" s="37">
        <f>SUM(AE14:AE43)/30</f>
        <v>1.1363953530669373</v>
      </c>
      <c r="AC49" s="32" t="s">
        <v>83</v>
      </c>
      <c r="AI49" s="32">
        <f>AI47*AI48/100</f>
        <v>3.9025593967064527</v>
      </c>
      <c r="AJ49" s="37">
        <f>SUM(AM14:AM43)/30</f>
        <v>4.0529396088383702</v>
      </c>
      <c r="AK49" s="32" t="s">
        <v>83</v>
      </c>
      <c r="AL49" s="32"/>
      <c r="AQ49" s="32">
        <f>AQ47*AQ48/100</f>
        <v>7.0615263677419327</v>
      </c>
      <c r="AR49" s="37">
        <f>SUM(AU14:AU43)/30</f>
        <v>6.9768845682379999</v>
      </c>
      <c r="AS49" s="32" t="s">
        <v>83</v>
      </c>
      <c r="BG49" s="32">
        <f>BG47*BG48/100</f>
        <v>0.55001806451612911</v>
      </c>
      <c r="BH49" s="37">
        <f>SUM(BK14:BK43)/30</f>
        <v>0.57854696416497642</v>
      </c>
      <c r="BI49" s="32" t="s">
        <v>83</v>
      </c>
      <c r="BP49" s="32"/>
      <c r="BQ49" s="32"/>
      <c r="CI49" s="32">
        <f>CI48*30/50</f>
        <v>5391.3876632520005</v>
      </c>
      <c r="CJ49" s="32" t="s">
        <v>84</v>
      </c>
    </row>
    <row r="50" spans="1:106">
      <c r="A50" s="3"/>
      <c r="D50" s="25"/>
      <c r="E50" s="25"/>
      <c r="F50" s="17">
        <v>1.0828000000000001E-3</v>
      </c>
      <c r="G50" s="23">
        <v>-6.2E-2</v>
      </c>
      <c r="H50" s="23">
        <v>0.44</v>
      </c>
      <c r="I50" s="23">
        <v>13.8</v>
      </c>
      <c r="AA50" s="32">
        <f>AA49*31/50</f>
        <v>0.69026376203999984</v>
      </c>
      <c r="AB50" s="32">
        <f>AB49*30/52</f>
        <v>0.65561270369246383</v>
      </c>
      <c r="AC50" s="32" t="s">
        <v>84</v>
      </c>
      <c r="AI50" s="32">
        <f>AI49*31/50</f>
        <v>2.4195868259580009</v>
      </c>
      <c r="AJ50" s="32">
        <f>AJ49*30/52</f>
        <v>2.3382343897144442</v>
      </c>
      <c r="AK50" s="32" t="s">
        <v>84</v>
      </c>
      <c r="AL50" s="32"/>
      <c r="AQ50" s="32">
        <f>AQ49*31/50</f>
        <v>4.3781463479999987</v>
      </c>
      <c r="AR50" s="32">
        <f>AR49*30/52</f>
        <v>4.0251257124449999</v>
      </c>
      <c r="AS50" s="32" t="s">
        <v>84</v>
      </c>
      <c r="BG50" s="32">
        <f>BG49*31/50</f>
        <v>0.34101120000000001</v>
      </c>
      <c r="BH50" s="32">
        <f>BH49*30/52</f>
        <v>0.33377709471056333</v>
      </c>
      <c r="BI50" s="32" t="s">
        <v>84</v>
      </c>
      <c r="BP50" s="32"/>
      <c r="BQ50" s="32"/>
      <c r="CI50" s="32">
        <v>0.8</v>
      </c>
      <c r="CJ50" s="32" t="s">
        <v>54</v>
      </c>
    </row>
    <row r="51" spans="1:106" ht="17.25">
      <c r="A51" s="3"/>
      <c r="D51" s="25"/>
      <c r="E51" s="25"/>
      <c r="F51" s="17">
        <v>1.25E-3</v>
      </c>
      <c r="G51" s="23">
        <v>-6.9000000000000006E-2</v>
      </c>
      <c r="H51" s="23">
        <v>0.47</v>
      </c>
      <c r="I51" s="23">
        <v>13</v>
      </c>
      <c r="AA51" s="32">
        <f>AQ51</f>
        <v>0.78</v>
      </c>
      <c r="AB51" s="32">
        <f>AA51</f>
        <v>0.78</v>
      </c>
      <c r="AC51" s="32" t="s">
        <v>54</v>
      </c>
      <c r="AI51" s="32">
        <f>'Albedo Calcs'!A7</f>
        <v>0.78</v>
      </c>
      <c r="AJ51" s="32">
        <f>AI51</f>
        <v>0.78</v>
      </c>
      <c r="AK51" s="32" t="s">
        <v>54</v>
      </c>
      <c r="AL51" s="32"/>
      <c r="AQ51" s="32">
        <f>AI51</f>
        <v>0.78</v>
      </c>
      <c r="AR51" s="32">
        <f>AQ51</f>
        <v>0.78</v>
      </c>
      <c r="AS51" s="32" t="s">
        <v>54</v>
      </c>
      <c r="BG51" s="32">
        <f>AA51</f>
        <v>0.78</v>
      </c>
      <c r="BH51" s="32">
        <f>BG51</f>
        <v>0.78</v>
      </c>
      <c r="BI51" s="32" t="s">
        <v>54</v>
      </c>
      <c r="BP51" s="32"/>
      <c r="BQ51" s="32"/>
      <c r="CI51" s="32">
        <v>510</v>
      </c>
      <c r="CJ51" s="32" t="s">
        <v>56</v>
      </c>
    </row>
    <row r="52" spans="1:106" ht="17.25">
      <c r="A52" s="3"/>
      <c r="D52" s="25"/>
      <c r="E52" s="25"/>
      <c r="AA52" s="32">
        <v>510</v>
      </c>
      <c r="AB52" s="32">
        <f>AA52</f>
        <v>510</v>
      </c>
      <c r="AC52" s="32" t="s">
        <v>56</v>
      </c>
      <c r="AI52" s="32">
        <v>510</v>
      </c>
      <c r="AJ52" s="32">
        <f>AI52</f>
        <v>510</v>
      </c>
      <c r="AK52" s="32" t="s">
        <v>56</v>
      </c>
      <c r="AL52" s="32"/>
      <c r="AQ52" s="32">
        <v>510</v>
      </c>
      <c r="AR52" s="32">
        <f>AQ52</f>
        <v>510</v>
      </c>
      <c r="AS52" s="32" t="s">
        <v>56</v>
      </c>
      <c r="BG52" s="32">
        <v>510</v>
      </c>
      <c r="BH52" s="32">
        <f>BG52</f>
        <v>510</v>
      </c>
      <c r="BI52" s="32" t="s">
        <v>56</v>
      </c>
      <c r="BP52" s="32"/>
      <c r="BQ52" s="32"/>
      <c r="CI52" s="32">
        <f>CI50*CI49/CI51</f>
        <v>8.4570786874541195</v>
      </c>
      <c r="CJ52" s="32" t="s">
        <v>86</v>
      </c>
    </row>
    <row r="53" spans="1:106">
      <c r="A53" s="3"/>
      <c r="D53" s="25"/>
      <c r="E53" s="25"/>
      <c r="AA53" s="32">
        <f>AA51*AA50/AA52</f>
        <v>1.0556975184141174E-3</v>
      </c>
      <c r="AB53" s="32">
        <f>AB51*AB50/AB52</f>
        <v>1.0027017821178858E-3</v>
      </c>
      <c r="AC53" s="32" t="s">
        <v>86</v>
      </c>
      <c r="AI53" s="32">
        <f>AI51*AI50/AI52</f>
        <v>3.700544557347531E-3</v>
      </c>
      <c r="AJ53" s="32">
        <f>AJ51*AJ50/AJ52</f>
        <v>3.5761231842691499E-3</v>
      </c>
      <c r="AK53" s="32" t="s">
        <v>86</v>
      </c>
      <c r="AL53" s="32"/>
      <c r="AQ53" s="32">
        <f>AQ51*AQ50/AQ52</f>
        <v>6.6959885322352922E-3</v>
      </c>
      <c r="AR53" s="32">
        <f>AR51*AR50/AR52</f>
        <v>6.1560746190335294E-3</v>
      </c>
      <c r="AS53" s="32" t="s">
        <v>86</v>
      </c>
      <c r="BG53" s="32">
        <f>BG51*BG50/BG52</f>
        <v>5.2154654117647062E-4</v>
      </c>
      <c r="BH53" s="32">
        <f>BH51*BH50/BH52</f>
        <v>5.1048261543968504E-4</v>
      </c>
      <c r="BI53" s="32" t="s">
        <v>86</v>
      </c>
      <c r="BP53" s="32"/>
      <c r="BQ53" s="32"/>
      <c r="CI53" s="32">
        <v>3.4</v>
      </c>
      <c r="CJ53" s="32" t="s">
        <v>55</v>
      </c>
    </row>
    <row r="54" spans="1:106">
      <c r="A54" s="3"/>
      <c r="D54" s="25"/>
      <c r="E54" s="25"/>
      <c r="AA54" s="32">
        <v>3.4</v>
      </c>
      <c r="AB54" s="32">
        <f>AA54</f>
        <v>3.4</v>
      </c>
      <c r="AC54" s="32" t="s">
        <v>55</v>
      </c>
      <c r="AI54" s="32">
        <v>3.4</v>
      </c>
      <c r="AJ54" s="32">
        <f>AI54</f>
        <v>3.4</v>
      </c>
      <c r="AK54" s="32" t="s">
        <v>55</v>
      </c>
      <c r="AL54" s="32"/>
      <c r="AQ54" s="32">
        <v>3.4</v>
      </c>
      <c r="AR54" s="32">
        <f>AQ54</f>
        <v>3.4</v>
      </c>
      <c r="AS54" s="32" t="s">
        <v>55</v>
      </c>
      <c r="BG54" s="32">
        <v>3.4</v>
      </c>
      <c r="BH54" s="32">
        <f>BG54</f>
        <v>3.4</v>
      </c>
      <c r="BI54" s="32" t="s">
        <v>55</v>
      </c>
      <c r="BP54" s="32"/>
      <c r="BQ54" s="32"/>
      <c r="CI54" s="32">
        <f>CI52*CI53*100</f>
        <v>2875.4067537344008</v>
      </c>
      <c r="CJ54" s="32" t="s">
        <v>87</v>
      </c>
    </row>
    <row r="55" spans="1:106">
      <c r="A55" s="3"/>
      <c r="D55" s="25"/>
      <c r="E55" s="25"/>
      <c r="AA55" s="32">
        <f>AA53*AA54*100</f>
        <v>0.35893715626079986</v>
      </c>
      <c r="AB55" s="32">
        <f>AB53*AB54*100</f>
        <v>0.34091860592008116</v>
      </c>
      <c r="AC55" s="32" t="s">
        <v>87</v>
      </c>
      <c r="AI55" s="32">
        <f>AI53*AI54*100</f>
        <v>1.2581851494981606</v>
      </c>
      <c r="AJ55" s="32">
        <f>AJ53*AJ54*100</f>
        <v>1.215881882651511</v>
      </c>
      <c r="AK55" s="32" t="s">
        <v>87</v>
      </c>
      <c r="AL55" s="32"/>
      <c r="AQ55" s="32">
        <f>AQ53*AQ54*100</f>
        <v>2.2766361009599994</v>
      </c>
      <c r="AR55" s="32">
        <f>AR53*AR54*100</f>
        <v>2.0930653704714</v>
      </c>
      <c r="AS55" s="32" t="s">
        <v>87</v>
      </c>
      <c r="BG55" s="32">
        <f>BG53*BG54*100</f>
        <v>0.17732582400000002</v>
      </c>
      <c r="BH55" s="32">
        <f>BH53*BH54*100</f>
        <v>0.1735640892494929</v>
      </c>
      <c r="BI55" s="32" t="s">
        <v>87</v>
      </c>
      <c r="BP55" s="32"/>
      <c r="BQ55" s="32"/>
      <c r="CI55" s="32">
        <v>60</v>
      </c>
      <c r="CJ55" s="32" t="s">
        <v>88</v>
      </c>
    </row>
    <row r="56" spans="1:106">
      <c r="A56" s="3"/>
      <c r="D56" s="25"/>
      <c r="E56" s="25"/>
      <c r="AA56" s="32">
        <v>60</v>
      </c>
      <c r="AB56" s="32">
        <f>AA56</f>
        <v>60</v>
      </c>
      <c r="AC56" s="32" t="s">
        <v>88</v>
      </c>
      <c r="AI56" s="32">
        <v>60</v>
      </c>
      <c r="AJ56" s="32">
        <f>AI56</f>
        <v>60</v>
      </c>
      <c r="AK56" s="32" t="s">
        <v>88</v>
      </c>
      <c r="AL56" s="32"/>
      <c r="AQ56" s="32">
        <v>60</v>
      </c>
      <c r="AR56" s="32">
        <f>AQ56</f>
        <v>60</v>
      </c>
      <c r="AS56" s="32" t="s">
        <v>88</v>
      </c>
      <c r="BG56" s="32">
        <v>60</v>
      </c>
      <c r="BH56" s="32">
        <f>BG56</f>
        <v>60</v>
      </c>
      <c r="BI56" s="32" t="s">
        <v>88</v>
      </c>
      <c r="BP56" s="32"/>
      <c r="BQ56" s="32"/>
      <c r="CI56" s="32">
        <f>CI54*((100-CI55))/100</f>
        <v>1150.1627014937603</v>
      </c>
      <c r="CJ56" s="32" t="s">
        <v>89</v>
      </c>
    </row>
    <row r="57" spans="1:106">
      <c r="A57" s="3"/>
      <c r="D57" s="25"/>
      <c r="E57" s="25"/>
      <c r="AA57" s="32">
        <f>AA55*((100-AA56))/100</f>
        <v>0.14357486250431994</v>
      </c>
      <c r="AB57" s="32">
        <f>AB55*((100-AB56))/100</f>
        <v>0.13636744236803244</v>
      </c>
      <c r="AC57" s="32" t="s">
        <v>89</v>
      </c>
      <c r="AI57" s="32">
        <f>AI55*((100-AI56))/100</f>
        <v>0.50327405979926421</v>
      </c>
      <c r="AJ57" s="32">
        <f>AJ55*((100-AJ56))/100</f>
        <v>0.48635275306060438</v>
      </c>
      <c r="AK57" s="32" t="s">
        <v>89</v>
      </c>
      <c r="AL57" s="32"/>
      <c r="AQ57" s="32">
        <f>AQ55*((100-AQ56))/100</f>
        <v>0.91065444038399979</v>
      </c>
      <c r="AR57" s="32">
        <f>AR55*((100-AR56))/100</f>
        <v>0.83722614818856</v>
      </c>
      <c r="AS57" s="32" t="s">
        <v>89</v>
      </c>
      <c r="BG57" s="32">
        <f>BG55*((100-BG56))/100</f>
        <v>7.0930329600000008E-2</v>
      </c>
      <c r="BH57" s="32">
        <f>BH55*((100-BH56))/100</f>
        <v>6.9425635699797164E-2</v>
      </c>
      <c r="BI57" s="32" t="s">
        <v>89</v>
      </c>
      <c r="BP57" s="32"/>
      <c r="BQ57" s="32"/>
      <c r="CI57" s="33">
        <f>275 * POWER(2.718,(CI56+2)/5.35) - 400</f>
        <v>9.082707892933932E+95</v>
      </c>
      <c r="CJ57" s="32" t="s">
        <v>90</v>
      </c>
    </row>
    <row r="58" spans="1:106">
      <c r="AA58" s="33">
        <f>275 * POWER(2.718,(AA57+2)/5.35) - 400</f>
        <v>10.508959006951898</v>
      </c>
      <c r="AB58" s="33">
        <f>275 * POWER(2.718,(AB57+2)/5.35) - 400</f>
        <v>9.9563586119314778</v>
      </c>
      <c r="AC58" s="32" t="s">
        <v>90</v>
      </c>
      <c r="AG58" s="33">
        <f>AJ58+AA58</f>
        <v>48.177445614711132</v>
      </c>
      <c r="AI58" s="33">
        <f>275 * POWER(2.718,(AI57+2)/5.35) - 400</f>
        <v>39.054818703363594</v>
      </c>
      <c r="AJ58" s="33">
        <f>275 * POWER(2.718,(AJ57+2)/5.35) - 400</f>
        <v>37.668486607759235</v>
      </c>
      <c r="AK58" s="32" t="s">
        <v>90</v>
      </c>
      <c r="AL58" s="32"/>
      <c r="AQ58" s="33">
        <f>275 * POWER(2.718,(AQ57+2)/5.35) - 400</f>
        <v>73.789081744801706</v>
      </c>
      <c r="AR58" s="33">
        <f>275 * POWER(2.718,(AR57+2)/5.35) - 400</f>
        <v>67.331453322669915</v>
      </c>
      <c r="AS58" s="32" t="s">
        <v>90</v>
      </c>
      <c r="BG58" s="33">
        <f>275 * POWER(2.718,(BG57+2)/5.35) - 400</f>
        <v>4.9731399428453074</v>
      </c>
      <c r="BH58" s="33">
        <f>275 * POWER(2.718,(BH57+2)/5.35) - 400</f>
        <v>4.8592685846386416</v>
      </c>
      <c r="BI58" s="32" t="s">
        <v>90</v>
      </c>
      <c r="BP58" s="32"/>
      <c r="BQ58" s="32"/>
      <c r="CI58" s="32">
        <v>17.342933333333331</v>
      </c>
      <c r="CJ58" s="32" t="s">
        <v>57</v>
      </c>
    </row>
    <row r="59" spans="1:106">
      <c r="AA59" s="32">
        <v>17.342933333333331</v>
      </c>
      <c r="AB59" s="32">
        <v>17.342933333333331</v>
      </c>
      <c r="AC59" s="32" t="s">
        <v>57</v>
      </c>
      <c r="AI59" s="32">
        <v>17.342933333333331</v>
      </c>
      <c r="AJ59" s="32">
        <v>17.342933333333331</v>
      </c>
      <c r="AK59" s="32" t="s">
        <v>57</v>
      </c>
      <c r="AL59" s="32"/>
      <c r="AQ59" s="32">
        <v>17.342933333333331</v>
      </c>
      <c r="AR59" s="32">
        <v>17.342933333333331</v>
      </c>
      <c r="AS59" s="32" t="s">
        <v>57</v>
      </c>
      <c r="BG59" s="32">
        <v>17.342933333333331</v>
      </c>
      <c r="BH59" s="32">
        <v>17.342933333333331</v>
      </c>
      <c r="BI59" s="32" t="s">
        <v>57</v>
      </c>
      <c r="BP59" s="32"/>
      <c r="BQ59" s="32"/>
      <c r="CI59" s="32">
        <f>CI57*CI58</f>
        <v>1.5752079747329364E+97</v>
      </c>
      <c r="CJ59" s="32" t="s">
        <v>91</v>
      </c>
    </row>
    <row r="60" spans="1:106">
      <c r="E60" s="20"/>
      <c r="F60" s="20"/>
      <c r="G60" s="30"/>
      <c r="H60" s="30"/>
      <c r="I60" s="30"/>
      <c r="J60" s="20"/>
      <c r="K60" s="20"/>
      <c r="L60" s="20"/>
      <c r="M60" s="20"/>
      <c r="N60" s="20"/>
      <c r="O60" s="33"/>
      <c r="P60" s="33"/>
      <c r="Q60" s="33"/>
      <c r="R60" s="20"/>
      <c r="S60" s="20"/>
      <c r="T60" s="20"/>
      <c r="U60" s="33"/>
      <c r="V60" s="33"/>
      <c r="W60" s="33"/>
      <c r="X60" s="33"/>
      <c r="Y60" s="33"/>
      <c r="Z60" s="33"/>
      <c r="AA60" s="32">
        <f>AA58*AA59</f>
        <v>182.2561754602996</v>
      </c>
      <c r="AB60" s="32">
        <f>AB58*AB59</f>
        <v>172.67246364948682</v>
      </c>
      <c r="AC60" s="32" t="s">
        <v>91</v>
      </c>
      <c r="AF60" s="33"/>
      <c r="AG60" s="33">
        <f>AJ60+AA60</f>
        <v>835.53822746622734</v>
      </c>
      <c r="AH60" s="33"/>
      <c r="AI60" s="32">
        <f>AI58*AI59</f>
        <v>677.32511711785446</v>
      </c>
      <c r="AJ60" s="32">
        <f>AJ58*AJ59</f>
        <v>653.28205200592777</v>
      </c>
      <c r="AK60" s="32" t="s">
        <v>91</v>
      </c>
      <c r="AL60" s="32"/>
      <c r="AO60" s="33"/>
      <c r="AP60" s="33"/>
      <c r="AQ60" s="32">
        <f>AQ58*AQ59</f>
        <v>1279.7191254279794</v>
      </c>
      <c r="AR60" s="32">
        <f>AR58*AR59</f>
        <v>1167.7249062115093</v>
      </c>
      <c r="AS60" s="32" t="s">
        <v>91</v>
      </c>
      <c r="BE60" s="33"/>
      <c r="BF60" s="33"/>
      <c r="BG60" s="32">
        <f>BG58*BG59</f>
        <v>86.248834486103291</v>
      </c>
      <c r="BH60" s="32">
        <f>BH58*BH59</f>
        <v>84.273971112148971</v>
      </c>
      <c r="BI60" s="32" t="s">
        <v>91</v>
      </c>
      <c r="BP60" s="32"/>
      <c r="BQ60" s="32"/>
      <c r="BR60" s="20"/>
      <c r="BS60" s="33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33">
        <f>CI59/90</f>
        <v>1.7502310830365961E+95</v>
      </c>
      <c r="CJ60" s="33" t="s">
        <v>94</v>
      </c>
      <c r="CK60" s="20"/>
      <c r="CL60" s="20"/>
      <c r="CM60" s="33"/>
      <c r="CN60" s="20"/>
      <c r="DB60" s="33"/>
    </row>
    <row r="61" spans="1:106">
      <c r="E61" s="20"/>
      <c r="AA61" s="33">
        <f>AA60/90</f>
        <v>2.0250686162255511</v>
      </c>
      <c r="AB61" s="33">
        <f>AB60/85</f>
        <v>2.0314407488174919</v>
      </c>
      <c r="AC61" s="33" t="s">
        <v>121</v>
      </c>
      <c r="AD61" s="33"/>
      <c r="AI61" s="33">
        <f>AI60/90</f>
        <v>7.5258346346428278</v>
      </c>
      <c r="AJ61" s="33">
        <f>AJ60/85</f>
        <v>7.6856712000697387</v>
      </c>
      <c r="AK61" s="33" t="s">
        <v>121</v>
      </c>
      <c r="AL61" s="33"/>
      <c r="AQ61" s="33">
        <f>AQ60/90</f>
        <v>14.219101393644216</v>
      </c>
      <c r="AR61" s="33">
        <f>AR60/85</f>
        <v>13.737940073076579</v>
      </c>
      <c r="AS61" s="33" t="s">
        <v>121</v>
      </c>
      <c r="AT61" s="33"/>
      <c r="BG61" s="33">
        <f>BG60/90</f>
        <v>0.95832038317892543</v>
      </c>
      <c r="BH61" s="33">
        <f>BH60/85</f>
        <v>0.9914584836723408</v>
      </c>
      <c r="BI61" s="33" t="s">
        <v>121</v>
      </c>
      <c r="BJ61" s="33"/>
      <c r="BN61" s="33"/>
      <c r="BO61" s="33"/>
      <c r="BP61" s="33"/>
      <c r="BQ61" s="33"/>
      <c r="BU61" s="32" t="s">
        <v>137</v>
      </c>
    </row>
    <row r="62" spans="1:106">
      <c r="E62" s="20"/>
      <c r="AB62" s="32">
        <f>100*AB49/AB47</f>
        <v>59.267536498662444</v>
      </c>
      <c r="AC62" s="32" t="s">
        <v>119</v>
      </c>
      <c r="AJ62" s="32">
        <f>100*AJ49/AJ47</f>
        <v>60.301959141479465</v>
      </c>
      <c r="AK62" s="32" t="s">
        <v>119</v>
      </c>
      <c r="AR62" s="32">
        <f>100*AR49/AR47</f>
        <v>57.368535561015491</v>
      </c>
      <c r="AS62" s="32" t="s">
        <v>119</v>
      </c>
      <c r="BH62" s="32">
        <f>100*BH49/BH47</f>
        <v>61.076265852673309</v>
      </c>
      <c r="BI62" s="32" t="s">
        <v>119</v>
      </c>
    </row>
    <row r="63" spans="1:106">
      <c r="E63" s="20"/>
      <c r="AB63" s="32">
        <f>AB62*AB56/100</f>
        <v>35.560521899197468</v>
      </c>
      <c r="AC63" s="78" t="s">
        <v>120</v>
      </c>
      <c r="AJ63" s="32">
        <f>AJ62*AJ56/100</f>
        <v>36.181175484887682</v>
      </c>
      <c r="AK63" s="78" t="s">
        <v>120</v>
      </c>
      <c r="AR63" s="32">
        <f>AR62*AR56/100</f>
        <v>34.421121336609296</v>
      </c>
      <c r="AS63" s="78" t="s">
        <v>120</v>
      </c>
      <c r="BH63" s="32">
        <f>BH62*BH56/100</f>
        <v>36.645759511603984</v>
      </c>
      <c r="BI63" s="78" t="s">
        <v>120</v>
      </c>
    </row>
    <row r="64" spans="1:106">
      <c r="E64" s="20"/>
    </row>
    <row r="65" spans="5:96">
      <c r="E65" s="20"/>
      <c r="AQ65" s="32">
        <v>3.6640000000000001</v>
      </c>
    </row>
    <row r="66" spans="5:96">
      <c r="E66" s="20"/>
      <c r="AQ66" s="32">
        <v>1850</v>
      </c>
    </row>
    <row r="67" spans="5:96">
      <c r="E67" s="20">
        <v>57.521980169999992</v>
      </c>
      <c r="F67" s="17">
        <v>57.521980169999992</v>
      </c>
      <c r="G67" s="23" t="s">
        <v>92</v>
      </c>
      <c r="AQ67" s="32">
        <f>AQ66*AQ65</f>
        <v>6778.4000000000005</v>
      </c>
    </row>
    <row r="68" spans="5:96">
      <c r="E68" s="20">
        <v>1.8555477474193547</v>
      </c>
      <c r="F68" s="17">
        <v>1.9173993389999997</v>
      </c>
      <c r="G68" s="23" t="s">
        <v>118</v>
      </c>
      <c r="AQ68" s="32">
        <f>15.5/510</f>
        <v>3.0392156862745098E-2</v>
      </c>
    </row>
    <row r="69" spans="5:96">
      <c r="E69" s="20">
        <v>60</v>
      </c>
      <c r="F69" s="17">
        <v>59.267536498662444</v>
      </c>
      <c r="G69" s="23" t="s">
        <v>107</v>
      </c>
      <c r="AQ69" s="32">
        <v>5.5</v>
      </c>
      <c r="AR69" s="32">
        <f>AQ69*AQ68</f>
        <v>0.16715686274509803</v>
      </c>
    </row>
    <row r="70" spans="5:96">
      <c r="E70" s="20">
        <v>1.1133286484516127</v>
      </c>
      <c r="F70" s="17">
        <v>1.1363953530669373</v>
      </c>
      <c r="G70" s="23" t="s">
        <v>83</v>
      </c>
      <c r="AQ70" s="32">
        <v>7.3</v>
      </c>
      <c r="AR70" s="32">
        <f>AQ70*AQ68</f>
        <v>0.22186274509803922</v>
      </c>
    </row>
    <row r="71" spans="5:96">
      <c r="E71" s="20">
        <v>0.69026376203999984</v>
      </c>
      <c r="F71" s="17">
        <v>0.65561270369246383</v>
      </c>
      <c r="G71" s="23" t="s">
        <v>84</v>
      </c>
    </row>
    <row r="72" spans="5:96">
      <c r="E72" s="20">
        <v>0.78</v>
      </c>
      <c r="F72" s="17">
        <v>0.78</v>
      </c>
      <c r="G72" s="23" t="s">
        <v>54</v>
      </c>
    </row>
    <row r="73" spans="5:96">
      <c r="E73" s="20">
        <v>510</v>
      </c>
      <c r="F73" s="17">
        <v>510</v>
      </c>
      <c r="G73" s="23" t="s">
        <v>169</v>
      </c>
    </row>
    <row r="74" spans="5:96">
      <c r="E74" s="20">
        <v>1.0556975184141174E-3</v>
      </c>
      <c r="F74" s="17">
        <v>1.0027017821178858E-3</v>
      </c>
      <c r="G74" s="23" t="s">
        <v>86</v>
      </c>
    </row>
    <row r="75" spans="5:96" ht="15.75" thickBot="1">
      <c r="E75" s="20">
        <v>3.4</v>
      </c>
      <c r="F75" s="17">
        <v>3.4</v>
      </c>
      <c r="G75" s="23" t="s">
        <v>55</v>
      </c>
      <c r="CL75" s="78">
        <v>13055000</v>
      </c>
      <c r="CN75" s="32">
        <v>13181958</v>
      </c>
      <c r="CR75" s="106">
        <v>741049</v>
      </c>
    </row>
    <row r="76" spans="5:96" ht="15.75" thickBot="1">
      <c r="E76" s="20">
        <v>0.35893715626079986</v>
      </c>
      <c r="F76" s="17">
        <v>0.34091860592008116</v>
      </c>
      <c r="G76" s="23" t="s">
        <v>87</v>
      </c>
      <c r="CL76" s="32">
        <v>12104937</v>
      </c>
      <c r="CN76" s="32">
        <v>12104937</v>
      </c>
      <c r="CR76" s="106">
        <v>586920</v>
      </c>
    </row>
    <row r="77" spans="5:96">
      <c r="E77" s="20">
        <v>60</v>
      </c>
      <c r="F77" s="17">
        <v>60</v>
      </c>
      <c r="G77" s="23" t="s">
        <v>88</v>
      </c>
      <c r="CL77" s="32">
        <f>CL75-CL76</f>
        <v>950063</v>
      </c>
      <c r="CN77">
        <f>CN75-CN76</f>
        <v>1077021</v>
      </c>
      <c r="CR77">
        <f>SUM(CR75:CR76)</f>
        <v>1327969</v>
      </c>
    </row>
    <row r="78" spans="5:96">
      <c r="E78" s="20">
        <v>0.14357486250431994</v>
      </c>
      <c r="F78" s="17">
        <v>0.13636744236803244</v>
      </c>
      <c r="G78" s="23" t="s">
        <v>89</v>
      </c>
    </row>
    <row r="79" spans="5:96">
      <c r="E79" s="20">
        <v>10.508959006951898</v>
      </c>
      <c r="F79" s="17">
        <v>9.9563586119314778</v>
      </c>
      <c r="G79" s="23" t="s">
        <v>90</v>
      </c>
      <c r="CL79">
        <f>CL77/CN77</f>
        <v>0.88212114712712197</v>
      </c>
      <c r="CN79" s="32">
        <v>1077021</v>
      </c>
    </row>
    <row r="80" spans="5:96">
      <c r="E80" s="20">
        <v>17.342933333333331</v>
      </c>
      <c r="F80" s="17">
        <v>17.342933333333331</v>
      </c>
      <c r="G80" s="23" t="s">
        <v>57</v>
      </c>
    </row>
    <row r="81" spans="5:7">
      <c r="E81" s="20">
        <v>182.2561754602996</v>
      </c>
      <c r="F81" s="17">
        <v>172.67246364948682</v>
      </c>
      <c r="G81" s="23" t="s">
        <v>91</v>
      </c>
    </row>
    <row r="82" spans="5:7">
      <c r="E82" s="20">
        <v>2.0250686162255511</v>
      </c>
      <c r="F82" s="17">
        <v>2.0314407488174919</v>
      </c>
      <c r="G82" s="23" t="s">
        <v>121</v>
      </c>
    </row>
    <row r="83" spans="5:7">
      <c r="E83" s="20"/>
      <c r="F83" s="17">
        <v>59.267536498662444</v>
      </c>
      <c r="G83" s="23" t="s">
        <v>119</v>
      </c>
    </row>
    <row r="84" spans="5:7">
      <c r="E84" s="20"/>
      <c r="F84" s="17">
        <v>35.560521899197468</v>
      </c>
      <c r="G84" s="23" t="s">
        <v>120</v>
      </c>
    </row>
    <row r="85" spans="5:7">
      <c r="E85" s="20"/>
    </row>
    <row r="86" spans="5:7">
      <c r="E86" s="20"/>
    </row>
    <row r="87" spans="5:7">
      <c r="E87" s="20"/>
    </row>
    <row r="88" spans="5:7">
      <c r="E88" s="20"/>
    </row>
    <row r="89" spans="5:7">
      <c r="E89" s="20"/>
    </row>
  </sheetData>
  <mergeCells count="8">
    <mergeCell ref="Y3:AE3"/>
    <mergeCell ref="Y4:AA4"/>
    <mergeCell ref="BE3:BK3"/>
    <mergeCell ref="BE4:BG4"/>
    <mergeCell ref="AG4:AI4"/>
    <mergeCell ref="AO4:AQ4"/>
    <mergeCell ref="AG3:AM3"/>
    <mergeCell ref="AO3:AU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Albedo Calcs</vt:lpstr>
      <vt:lpstr>1979-2011</vt:lpstr>
      <vt:lpstr>Weekly Avg</vt:lpstr>
      <vt:lpstr>Raw Data</vt:lpstr>
      <vt:lpstr>Sea Area</vt:lpstr>
      <vt:lpstr>Total Solar Radiation</vt:lpstr>
      <vt:lpstr>Effective Solar Radiation</vt:lpstr>
      <vt:lpstr>Eff 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Bruce</cp:lastModifiedBy>
  <cp:lastPrinted>2016-03-14T14:27:19Z</cp:lastPrinted>
  <dcterms:created xsi:type="dcterms:W3CDTF">2016-03-07T22:44:11Z</dcterms:created>
  <dcterms:modified xsi:type="dcterms:W3CDTF">2016-09-17T18:43:11Z</dcterms:modified>
</cp:coreProperties>
</file>